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24226"/>
  <mc:AlternateContent xmlns:mc="http://schemas.openxmlformats.org/markup-compatibility/2006">
    <mc:Choice Requires="x15">
      <x15ac:absPath xmlns:x15ac="http://schemas.microsoft.com/office/spreadsheetml/2010/11/ac" url="\\Nj030758\★入札・格付\R07\01 R7格付け（裏年）\04 申請書様式定め（HP掲載）\03 県外\"/>
    </mc:Choice>
  </mc:AlternateContent>
  <xr:revisionPtr revIDLastSave="0" documentId="13_ncr:1_{59C9DF71-C5A6-4A38-9EF0-55AB809984E7}" xr6:coauthVersionLast="36" xr6:coauthVersionMax="47" xr10:uidLastSave="{00000000-0000-0000-0000-000000000000}"/>
  <workbookProtection workbookPassword="CC81" lockStructure="1"/>
  <bookViews>
    <workbookView xWindow="-120" yWindow="-120" windowWidth="29040" windowHeight="15720" tabRatio="610" xr2:uid="{00000000-000D-0000-FFFF-FFFF00000000}"/>
  </bookViews>
  <sheets>
    <sheet name="01審査票" sheetId="25" r:id="rId1"/>
    <sheet name="02申請書" sheetId="1" r:id="rId2"/>
    <sheet name="03営業所" sheetId="26" r:id="rId3"/>
    <sheet name="04委任状" sheetId="27" r:id="rId4"/>
    <sheet name="05入力票" sheetId="28" r:id="rId5"/>
    <sheet name="06誓約書（第２号様式）" sheetId="29" r:id="rId6"/>
    <sheet name="07誓約書 別紙" sheetId="30" r:id="rId7"/>
    <sheet name="08個人住民税" sheetId="31" r:id="rId8"/>
    <sheet name="初期設定" sheetId="32" state="hidden" r:id="rId9"/>
    <sheet name="会社名称変換" sheetId="33" state="hidden" r:id="rId10"/>
  </sheets>
  <definedNames>
    <definedName name="_xlnm.Print_Area" localSheetId="0">'01審査票'!$A$1:$BF$48</definedName>
    <definedName name="_xlnm.Print_Area" localSheetId="1">'02申請書'!$A$1:$BB$36</definedName>
    <definedName name="_xlnm.Print_Area" localSheetId="2">'03営業所'!$A$1:$BA$31</definedName>
    <definedName name="_xlnm.Print_Area" localSheetId="4">'05入力票'!$A$1:$AI$67</definedName>
    <definedName name="_xlnm.Print_Area" localSheetId="5">'06誓約書（第２号様式）'!$A$1:$AI$50</definedName>
    <definedName name="_xlnm.Print_Area" localSheetId="6">'07誓約書 別紙'!$A$1:$AI$136</definedName>
    <definedName name="_xlnm.Print_Area" localSheetId="7">'08個人住民税'!$A$1:$AG$54</definedName>
    <definedName name="_xlnm.Print_Titles" localSheetId="6">'07誓約書 別紙'!$1:$16</definedName>
  </definedNames>
  <calcPr calcId="191029"/>
</workbook>
</file>

<file path=xl/calcChain.xml><?xml version="1.0" encoding="utf-8"?>
<calcChain xmlns="http://schemas.openxmlformats.org/spreadsheetml/2006/main">
  <c r="AQ20" i="30" l="1"/>
  <c r="AQ21" i="30"/>
  <c r="AQ22" i="30"/>
  <c r="AQ23" i="30"/>
  <c r="AP20" i="30"/>
  <c r="AP21" i="30"/>
  <c r="AP22" i="30"/>
  <c r="AP23" i="30"/>
  <c r="AP24" i="30"/>
  <c r="AP25" i="30"/>
  <c r="AP26" i="30"/>
  <c r="AP27" i="30"/>
  <c r="AP28" i="30"/>
  <c r="AP29" i="30"/>
  <c r="AP30" i="30"/>
  <c r="AP31" i="30"/>
  <c r="AP32" i="30"/>
  <c r="AP33" i="30"/>
  <c r="AP34" i="30"/>
  <c r="AP35" i="30"/>
  <c r="AP36" i="30"/>
  <c r="AP37" i="30"/>
  <c r="AP38" i="30"/>
  <c r="AP39" i="30"/>
  <c r="AP40" i="30"/>
  <c r="AP41" i="30"/>
  <c r="AP42" i="30"/>
  <c r="AP43" i="30"/>
  <c r="AP44" i="30"/>
  <c r="AP45" i="30"/>
  <c r="AP46" i="30"/>
  <c r="AP47" i="30"/>
  <c r="AP48" i="30"/>
  <c r="AP49" i="30"/>
  <c r="AP50" i="30"/>
  <c r="AP51" i="30"/>
  <c r="AP52" i="30"/>
  <c r="AP53" i="30"/>
  <c r="AP54" i="30"/>
  <c r="AP55" i="30"/>
  <c r="AP56" i="30"/>
  <c r="AP57" i="30"/>
  <c r="AP58" i="30"/>
  <c r="AP59" i="30"/>
  <c r="AP60" i="30"/>
  <c r="AP61" i="30"/>
  <c r="AP62" i="30"/>
  <c r="AP63" i="30"/>
  <c r="AP64" i="30"/>
  <c r="AP65" i="30"/>
  <c r="AP66" i="30"/>
  <c r="AP67" i="30"/>
  <c r="AP68" i="30"/>
  <c r="AP69" i="30"/>
  <c r="AP70" i="30"/>
  <c r="AP71" i="30"/>
  <c r="AP72" i="30"/>
  <c r="AP73" i="30"/>
  <c r="AP74" i="30"/>
  <c r="AP75" i="30"/>
  <c r="AP76" i="30"/>
  <c r="AP77" i="30"/>
  <c r="AP78" i="30"/>
  <c r="AR20" i="30"/>
  <c r="AR21" i="30"/>
  <c r="AR22" i="30"/>
  <c r="AR23" i="30"/>
  <c r="AQ24" i="30"/>
  <c r="AR24" i="30"/>
  <c r="AQ25" i="30"/>
  <c r="AR25" i="30"/>
  <c r="AQ26" i="30"/>
  <c r="AR26" i="30"/>
  <c r="AQ27" i="30"/>
  <c r="AR27" i="30"/>
  <c r="AQ28" i="30"/>
  <c r="AR28" i="30"/>
  <c r="AQ29" i="30"/>
  <c r="AR29" i="30"/>
  <c r="AQ30" i="30"/>
  <c r="AR30" i="30"/>
  <c r="AQ31" i="30"/>
  <c r="AR31" i="30"/>
  <c r="AQ32" i="30"/>
  <c r="AR32" i="30"/>
  <c r="AQ33" i="30"/>
  <c r="AR33" i="30"/>
  <c r="AQ34" i="30"/>
  <c r="AR34" i="30"/>
  <c r="AQ35" i="30"/>
  <c r="AR35" i="30"/>
  <c r="AQ36" i="30"/>
  <c r="AR36" i="30"/>
  <c r="AQ37" i="30"/>
  <c r="AR37" i="30"/>
  <c r="AQ38" i="30"/>
  <c r="AR38" i="30"/>
  <c r="AQ39" i="30"/>
  <c r="AR39" i="30"/>
  <c r="AQ40" i="30"/>
  <c r="AR40" i="30"/>
  <c r="AQ41" i="30"/>
  <c r="AR41" i="30"/>
  <c r="AQ42" i="30"/>
  <c r="AR42" i="30"/>
  <c r="AQ43" i="30"/>
  <c r="AR43" i="30"/>
  <c r="AQ44" i="30"/>
  <c r="AR44" i="30"/>
  <c r="AQ45" i="30"/>
  <c r="AR45" i="30"/>
  <c r="AQ46" i="30"/>
  <c r="AR46" i="30"/>
  <c r="AQ47" i="30"/>
  <c r="AR47" i="30"/>
  <c r="AQ48" i="30"/>
  <c r="AR48" i="30"/>
  <c r="AQ49" i="30"/>
  <c r="AR49" i="30"/>
  <c r="AQ50" i="30"/>
  <c r="AR50" i="30"/>
  <c r="AQ51" i="30"/>
  <c r="AR51" i="30"/>
  <c r="AQ52" i="30"/>
  <c r="AR52" i="30"/>
  <c r="AQ53" i="30"/>
  <c r="AR53" i="30"/>
  <c r="AQ54" i="30"/>
  <c r="AR54" i="30"/>
  <c r="AQ55" i="30"/>
  <c r="AR55" i="30"/>
  <c r="AQ56" i="30"/>
  <c r="AR56" i="30"/>
  <c r="AQ57" i="30"/>
  <c r="AR57" i="30"/>
  <c r="AQ58" i="30"/>
  <c r="AR58" i="30"/>
  <c r="AQ59" i="30"/>
  <c r="AR59" i="30"/>
  <c r="AQ60" i="30"/>
  <c r="AR60" i="30"/>
  <c r="AQ61" i="30"/>
  <c r="AR61" i="30"/>
  <c r="AQ62" i="30"/>
  <c r="AR62" i="30"/>
  <c r="AQ63" i="30"/>
  <c r="AR63" i="30"/>
  <c r="AQ64" i="30"/>
  <c r="AR64" i="30"/>
  <c r="AQ65" i="30"/>
  <c r="AR65" i="30"/>
  <c r="AQ66" i="30"/>
  <c r="AR66" i="30"/>
  <c r="AQ67" i="30"/>
  <c r="AR67" i="30"/>
  <c r="AQ68" i="30"/>
  <c r="AR68" i="30"/>
  <c r="AQ69" i="30"/>
  <c r="AR69" i="30"/>
  <c r="AQ70" i="30"/>
  <c r="AR70" i="30"/>
  <c r="AQ71" i="30"/>
  <c r="AR71" i="30"/>
  <c r="AQ72" i="30"/>
  <c r="AR72" i="30"/>
  <c r="AQ73" i="30"/>
  <c r="AR73" i="30"/>
  <c r="AQ74" i="30"/>
  <c r="AR74" i="30"/>
  <c r="AQ75" i="30"/>
  <c r="AR75" i="30"/>
  <c r="AQ76" i="30"/>
  <c r="AR76" i="30"/>
  <c r="AQ77" i="30"/>
  <c r="AR77" i="30"/>
  <c r="AQ78" i="30"/>
  <c r="AR78" i="30"/>
  <c r="AO20" i="30"/>
  <c r="AO21" i="30"/>
  <c r="AO22" i="30"/>
  <c r="AO23" i="30"/>
  <c r="AO24" i="30"/>
  <c r="AO25" i="30"/>
  <c r="AO26" i="30"/>
  <c r="AO27" i="30"/>
  <c r="AO28" i="30"/>
  <c r="AO29" i="30"/>
  <c r="AO30" i="30"/>
  <c r="AO31" i="30"/>
  <c r="AO32" i="30"/>
  <c r="AO33" i="30"/>
  <c r="AO34" i="30"/>
  <c r="AO35" i="30"/>
  <c r="AO36" i="30"/>
  <c r="AO37" i="30"/>
  <c r="AO38" i="30"/>
  <c r="AO39" i="30"/>
  <c r="AO40" i="30"/>
  <c r="AO41" i="30"/>
  <c r="AO42" i="30"/>
  <c r="AO43" i="30"/>
  <c r="AO44" i="30"/>
  <c r="AO45" i="30"/>
  <c r="AO46" i="30"/>
  <c r="AO47" i="30"/>
  <c r="AO48" i="30"/>
  <c r="AO49" i="30"/>
  <c r="AO50" i="30"/>
  <c r="AO51" i="30"/>
  <c r="AO52" i="30"/>
  <c r="AO53" i="30"/>
  <c r="AO54" i="30"/>
  <c r="AO55" i="30"/>
  <c r="AO56" i="30"/>
  <c r="AO57" i="30"/>
  <c r="AO58" i="30"/>
  <c r="AO59" i="30"/>
  <c r="AO60" i="30"/>
  <c r="AO61" i="30"/>
  <c r="AO62" i="30"/>
  <c r="AO63" i="30"/>
  <c r="AO64" i="30"/>
  <c r="AO65" i="30"/>
  <c r="AO66" i="30"/>
  <c r="AO67" i="30"/>
  <c r="AO68" i="30"/>
  <c r="AO69" i="30"/>
  <c r="AO70" i="30"/>
  <c r="AO71" i="30"/>
  <c r="AO72" i="30"/>
  <c r="AO73" i="30"/>
  <c r="AO74" i="30"/>
  <c r="AO75" i="30"/>
  <c r="AO76" i="30"/>
  <c r="AO77" i="30"/>
  <c r="AO78" i="30"/>
  <c r="AN20" i="30"/>
  <c r="AN21" i="30"/>
  <c r="AN22" i="30"/>
  <c r="AN23" i="30"/>
  <c r="AN24" i="30"/>
  <c r="AN25" i="30"/>
  <c r="AN26" i="30"/>
  <c r="AN27" i="30"/>
  <c r="AN28" i="30"/>
  <c r="AN29" i="30"/>
  <c r="AN30" i="30"/>
  <c r="AN31" i="30"/>
  <c r="AN32" i="30"/>
  <c r="AN33" i="30"/>
  <c r="AN34" i="30"/>
  <c r="AN35" i="30"/>
  <c r="AN36" i="30"/>
  <c r="AN37" i="30"/>
  <c r="AN38" i="30"/>
  <c r="AN39" i="30"/>
  <c r="AN40" i="30"/>
  <c r="AN41" i="30"/>
  <c r="AN42" i="30"/>
  <c r="AN43" i="30"/>
  <c r="AN44" i="30"/>
  <c r="AN45" i="30"/>
  <c r="AN46" i="30"/>
  <c r="AN47" i="30"/>
  <c r="AN48" i="30"/>
  <c r="AN49" i="30"/>
  <c r="AN50" i="30"/>
  <c r="AN51" i="30"/>
  <c r="AN52" i="30"/>
  <c r="AN53" i="30"/>
  <c r="AN54" i="30"/>
  <c r="AN55" i="30"/>
  <c r="AN56" i="30"/>
  <c r="AN57" i="30"/>
  <c r="AN58" i="30"/>
  <c r="AN59" i="30"/>
  <c r="AN60" i="30"/>
  <c r="AN61" i="30"/>
  <c r="AN62" i="30"/>
  <c r="AN63" i="30"/>
  <c r="AN64" i="30"/>
  <c r="AN65" i="30"/>
  <c r="AN66" i="30"/>
  <c r="AN67" i="30"/>
  <c r="AN68" i="30"/>
  <c r="AN69" i="30"/>
  <c r="AN70" i="30"/>
  <c r="AN71" i="30"/>
  <c r="AN72" i="30"/>
  <c r="AN73" i="30"/>
  <c r="AN74" i="30"/>
  <c r="AN75" i="30"/>
  <c r="AN76" i="30"/>
  <c r="AN77" i="30"/>
  <c r="AN78" i="30"/>
  <c r="AS20" i="30"/>
  <c r="AS21" i="30"/>
  <c r="AS22" i="30"/>
  <c r="AS23" i="30"/>
  <c r="AS24" i="30"/>
  <c r="AS25" i="30"/>
  <c r="AS26" i="30"/>
  <c r="AS27" i="30"/>
  <c r="AS28" i="30"/>
  <c r="AS29" i="30"/>
  <c r="AS30" i="30"/>
  <c r="AS31" i="30"/>
  <c r="AS32" i="30"/>
  <c r="AS33" i="30"/>
  <c r="AS34" i="30"/>
  <c r="AS35" i="30"/>
  <c r="AS36" i="30"/>
  <c r="AS37" i="30"/>
  <c r="AS38" i="30"/>
  <c r="AS39" i="30"/>
  <c r="AS40" i="30"/>
  <c r="AS41" i="30"/>
  <c r="AS42" i="30"/>
  <c r="AS43" i="30"/>
  <c r="AS44" i="30"/>
  <c r="AS45" i="30"/>
  <c r="AS46" i="30"/>
  <c r="AS47" i="30"/>
  <c r="AS48" i="30"/>
  <c r="AS49" i="30"/>
  <c r="AS50" i="30"/>
  <c r="AS51" i="30"/>
  <c r="AS52" i="30"/>
  <c r="AS53" i="30"/>
  <c r="AS54" i="30"/>
  <c r="AS55" i="30"/>
  <c r="AS56" i="30"/>
  <c r="AS57" i="30"/>
  <c r="AS58" i="30"/>
  <c r="AS59" i="30"/>
  <c r="AS60" i="30"/>
  <c r="AS61" i="30"/>
  <c r="AS62" i="30"/>
  <c r="AS63" i="30"/>
  <c r="AS64" i="30"/>
  <c r="AS65" i="30"/>
  <c r="AS66" i="30"/>
  <c r="AS67" i="30"/>
  <c r="AS68" i="30"/>
  <c r="AS69" i="30"/>
  <c r="AS70" i="30"/>
  <c r="AS71" i="30"/>
  <c r="AS72" i="30"/>
  <c r="AS73" i="30"/>
  <c r="AS74" i="30"/>
  <c r="AS75" i="30"/>
  <c r="AS76" i="30"/>
  <c r="AS77" i="30"/>
  <c r="AS78" i="30"/>
  <c r="AT20" i="30"/>
  <c r="AT21" i="30"/>
  <c r="AT22" i="30"/>
  <c r="AT23" i="30"/>
  <c r="AT24" i="30"/>
  <c r="AT25" i="30"/>
  <c r="AT26" i="30"/>
  <c r="AT27" i="30"/>
  <c r="AT28" i="30"/>
  <c r="AT29" i="30"/>
  <c r="AT30" i="30"/>
  <c r="AT31" i="30"/>
  <c r="AT32" i="30"/>
  <c r="AT33" i="30"/>
  <c r="AT34" i="30"/>
  <c r="AT35" i="30"/>
  <c r="AT36" i="30"/>
  <c r="AT37" i="30"/>
  <c r="AT38" i="30"/>
  <c r="AT39" i="30"/>
  <c r="AT40" i="30"/>
  <c r="AT41" i="30"/>
  <c r="AT42" i="30"/>
  <c r="AT43" i="30"/>
  <c r="AT44" i="30"/>
  <c r="AT45" i="30"/>
  <c r="AT46" i="30"/>
  <c r="AT47" i="30"/>
  <c r="AT48" i="30"/>
  <c r="AT49" i="30"/>
  <c r="AT50" i="30"/>
  <c r="AT51" i="30"/>
  <c r="AT52" i="30"/>
  <c r="AT53" i="30"/>
  <c r="AT54" i="30"/>
  <c r="AT55" i="30"/>
  <c r="AT56" i="30"/>
  <c r="AT57" i="30"/>
  <c r="AT58" i="30"/>
  <c r="AT59" i="30"/>
  <c r="AT60" i="30"/>
  <c r="AT61" i="30"/>
  <c r="AT62" i="30"/>
  <c r="AT63" i="30"/>
  <c r="AT64" i="30"/>
  <c r="AT65" i="30"/>
  <c r="AT66" i="30"/>
  <c r="AT67" i="30"/>
  <c r="AT68" i="30"/>
  <c r="AT69" i="30"/>
  <c r="AT70" i="30"/>
  <c r="AT71" i="30"/>
  <c r="AT72" i="30"/>
  <c r="AT73" i="30"/>
  <c r="AT74" i="30"/>
  <c r="AT75" i="30"/>
  <c r="AT76" i="30"/>
  <c r="AT77" i="30"/>
  <c r="AT78" i="30"/>
  <c r="AM108" i="30"/>
  <c r="AM116" i="30"/>
  <c r="AM124" i="30"/>
  <c r="AM105" i="30"/>
  <c r="AM101" i="30"/>
  <c r="AM109" i="30"/>
  <c r="AM117" i="30"/>
  <c r="AM125" i="30"/>
  <c r="AM113" i="30"/>
  <c r="AM102" i="30"/>
  <c r="AM110" i="30"/>
  <c r="AM118" i="30"/>
  <c r="AM126" i="30"/>
  <c r="AM103" i="30"/>
  <c r="AM111" i="30"/>
  <c r="AM119" i="30"/>
  <c r="AM127" i="30"/>
  <c r="AM121" i="30"/>
  <c r="AM104" i="30"/>
  <c r="AM112" i="30"/>
  <c r="AM120" i="30"/>
  <c r="AM128" i="30"/>
  <c r="AM129" i="30"/>
  <c r="AM106" i="30"/>
  <c r="AM114" i="30"/>
  <c r="AM122" i="30"/>
  <c r="AM107" i="30"/>
  <c r="AM115" i="30"/>
  <c r="AM123" i="30"/>
  <c r="AM44" i="30"/>
  <c r="AM57" i="30"/>
  <c r="AM61" i="30"/>
  <c r="AM73" i="30"/>
  <c r="AM70" i="30"/>
  <c r="AM31" i="30"/>
  <c r="AM56" i="30"/>
  <c r="AM67" i="30"/>
  <c r="AM52" i="30"/>
  <c r="AM65" i="30"/>
  <c r="AM69" i="30"/>
  <c r="AM78" i="30"/>
  <c r="AM39" i="30"/>
  <c r="AM64" i="30"/>
  <c r="AM26" i="30"/>
  <c r="AM75" i="30"/>
  <c r="AM68" i="30"/>
  <c r="AM30" i="30"/>
  <c r="AM55" i="30"/>
  <c r="AM42" i="30"/>
  <c r="AM27" i="30"/>
  <c r="AM76" i="30"/>
  <c r="AM29" i="30"/>
  <c r="AM38" i="30"/>
  <c r="AM63" i="30"/>
  <c r="AM24" i="30"/>
  <c r="AM50" i="30"/>
  <c r="AM35" i="30"/>
  <c r="AM37" i="30"/>
  <c r="AM46" i="30"/>
  <c r="AM71" i="30"/>
  <c r="AM58" i="30"/>
  <c r="AM43" i="30"/>
  <c r="AM41" i="30"/>
  <c r="AM34" i="30"/>
  <c r="AM32" i="30"/>
  <c r="AM28" i="30"/>
  <c r="AM45" i="30"/>
  <c r="AM54" i="30"/>
  <c r="AM33" i="30"/>
  <c r="AM40" i="30"/>
  <c r="AM66" i="30"/>
  <c r="AM51" i="30"/>
  <c r="AM36" i="30"/>
  <c r="AM53" i="30"/>
  <c r="AM49" i="30"/>
  <c r="AM62" i="30"/>
  <c r="AM48" i="30"/>
  <c r="AM25" i="30"/>
  <c r="AM74" i="30"/>
  <c r="AM59" i="30"/>
  <c r="AM60" i="30"/>
  <c r="AM77" i="30"/>
  <c r="AM47" i="30"/>
  <c r="AM72" i="30"/>
  <c r="AM21" i="30"/>
  <c r="AM22" i="30"/>
  <c r="AM23" i="30"/>
  <c r="AM20" i="30"/>
  <c r="AT19" i="30" l="1"/>
  <c r="AS19" i="30"/>
  <c r="AR19" i="30"/>
  <c r="AQ19" i="30"/>
  <c r="AP19" i="30"/>
  <c r="AO19" i="30"/>
  <c r="AN19" i="30"/>
  <c r="AM19" i="30"/>
  <c r="Z23" i="27" l="1"/>
  <c r="Z21" i="27"/>
  <c r="Z11" i="27"/>
  <c r="Z9" i="27"/>
  <c r="Z7" i="27"/>
  <c r="Z19" i="27"/>
  <c r="R24" i="28"/>
  <c r="Q24" i="28"/>
  <c r="P24" i="28"/>
  <c r="O24" i="28"/>
  <c r="N24" i="28"/>
  <c r="M24" i="28"/>
  <c r="L24" i="28"/>
  <c r="K24" i="28"/>
  <c r="J24" i="28"/>
  <c r="I24" i="28"/>
  <c r="H24" i="28"/>
  <c r="G24" i="28"/>
  <c r="Z63" i="28" l="1"/>
  <c r="Y63" i="28"/>
  <c r="X63" i="28"/>
  <c r="W63" i="28"/>
  <c r="V63" i="28"/>
  <c r="U63" i="28"/>
  <c r="T63" i="28"/>
  <c r="S63" i="28"/>
  <c r="R63" i="28"/>
  <c r="Q63" i="28"/>
  <c r="P63" i="28"/>
  <c r="O63" i="28"/>
  <c r="N63" i="28"/>
  <c r="M63" i="28"/>
  <c r="L63" i="28"/>
  <c r="K63" i="28"/>
  <c r="J63" i="28"/>
  <c r="I63" i="28"/>
  <c r="H63" i="28"/>
  <c r="G63" i="28"/>
  <c r="G60" i="28"/>
  <c r="R60" i="28"/>
  <c r="Q60" i="28"/>
  <c r="P60" i="28"/>
  <c r="O60" i="28"/>
  <c r="N60" i="28"/>
  <c r="M60" i="28"/>
  <c r="L60" i="28"/>
  <c r="K60" i="28"/>
  <c r="J60" i="28"/>
  <c r="I60" i="28"/>
  <c r="H60" i="28"/>
  <c r="G48" i="28"/>
  <c r="R48" i="28"/>
  <c r="Q48" i="28"/>
  <c r="P48" i="28"/>
  <c r="O48" i="28"/>
  <c r="N48" i="28"/>
  <c r="M48" i="28"/>
  <c r="L48" i="28"/>
  <c r="K48" i="28"/>
  <c r="J48" i="28"/>
  <c r="I48" i="28"/>
  <c r="H48" i="28"/>
  <c r="I45" i="28"/>
  <c r="R45" i="28" l="1"/>
  <c r="Q45" i="28"/>
  <c r="P45" i="28"/>
  <c r="O45" i="28"/>
  <c r="N45" i="28"/>
  <c r="M45" i="28"/>
  <c r="L45" i="28"/>
  <c r="K45" i="28"/>
  <c r="J45" i="28"/>
  <c r="H45" i="28"/>
  <c r="G45" i="28"/>
  <c r="Z42" i="28"/>
  <c r="Y42" i="28"/>
  <c r="X42" i="28"/>
  <c r="W42" i="28"/>
  <c r="V42" i="28"/>
  <c r="U42" i="28"/>
  <c r="T42" i="28"/>
  <c r="S42" i="28"/>
  <c r="R42" i="28"/>
  <c r="Q42" i="28"/>
  <c r="P42" i="28"/>
  <c r="O42" i="28"/>
  <c r="N42" i="28"/>
  <c r="M42" i="28"/>
  <c r="L42" i="28"/>
  <c r="K42" i="28"/>
  <c r="J42" i="28"/>
  <c r="I42" i="28"/>
  <c r="H42" i="28"/>
  <c r="G42" i="28"/>
  <c r="R39" i="28"/>
  <c r="Q39" i="28"/>
  <c r="P39" i="28"/>
  <c r="O39" i="28"/>
  <c r="N39" i="28"/>
  <c r="M39" i="28"/>
  <c r="L39" i="28"/>
  <c r="K39" i="28"/>
  <c r="J39" i="28"/>
  <c r="I39" i="28"/>
  <c r="H39" i="28"/>
  <c r="G39" i="28"/>
  <c r="R27" i="28"/>
  <c r="Q27" i="28"/>
  <c r="P27" i="28"/>
  <c r="O27" i="28"/>
  <c r="N27" i="28"/>
  <c r="M27" i="28"/>
  <c r="L27" i="28"/>
  <c r="K27" i="28"/>
  <c r="J27" i="28"/>
  <c r="I27" i="28"/>
  <c r="H27" i="28"/>
  <c r="G27" i="28"/>
  <c r="I1" i="33" l="1"/>
  <c r="H57" i="28" l="1"/>
  <c r="G57" i="28"/>
  <c r="N54" i="28"/>
  <c r="M54" i="28"/>
  <c r="L54" i="28"/>
  <c r="K54" i="28"/>
  <c r="I54" i="28"/>
  <c r="H54" i="28"/>
  <c r="G54" i="28"/>
  <c r="S51" i="28"/>
  <c r="G51" i="28"/>
  <c r="R51" i="28"/>
  <c r="Q51" i="28"/>
  <c r="P51" i="28"/>
  <c r="O51" i="28"/>
  <c r="N51" i="28"/>
  <c r="M51" i="28"/>
  <c r="L51" i="28"/>
  <c r="K51" i="28"/>
  <c r="J51" i="28"/>
  <c r="I51" i="28"/>
  <c r="H51" i="28"/>
  <c r="A78" i="28" l="1"/>
  <c r="Z25" i="27"/>
  <c r="T39" i="29" l="1"/>
  <c r="N33" i="28" l="1"/>
  <c r="M33" i="28"/>
  <c r="L33" i="28"/>
  <c r="K33" i="28"/>
  <c r="I33" i="28"/>
  <c r="H33" i="28"/>
  <c r="G33" i="28"/>
  <c r="H36" i="28"/>
  <c r="G36" i="28"/>
  <c r="S30" i="28"/>
  <c r="R30" i="28"/>
  <c r="Q30" i="28"/>
  <c r="P30" i="28"/>
  <c r="O30" i="28"/>
  <c r="N30" i="28"/>
  <c r="M30" i="28"/>
  <c r="L30" i="28"/>
  <c r="K30" i="28"/>
  <c r="J30" i="28"/>
  <c r="I30" i="28"/>
  <c r="H30" i="28"/>
  <c r="G30" i="28"/>
  <c r="O13" i="30"/>
  <c r="U7" i="31"/>
  <c r="T42" i="29"/>
  <c r="A77" i="28" l="1"/>
  <c r="A79" i="28"/>
  <c r="U9" i="31"/>
  <c r="V1" i="29"/>
  <c r="V1" i="30"/>
  <c r="AI20" i="28" l="1"/>
  <c r="AH20" i="28"/>
  <c r="AG20" i="28"/>
  <c r="AF20" i="28"/>
  <c r="AE20" i="28"/>
  <c r="AD20" i="28"/>
  <c r="AC20" i="28"/>
  <c r="AB20" i="28"/>
  <c r="AA20" i="28"/>
  <c r="Z20" i="28"/>
  <c r="Y20" i="28"/>
  <c r="X20" i="28"/>
  <c r="W20" i="28"/>
  <c r="V20" i="28"/>
  <c r="U20" i="28"/>
  <c r="T20" i="28"/>
  <c r="S20" i="28"/>
  <c r="R20" i="28"/>
  <c r="Q20" i="28"/>
  <c r="P20" i="28"/>
  <c r="O20" i="28"/>
  <c r="N20" i="28"/>
  <c r="M20" i="28"/>
  <c r="L20" i="28"/>
  <c r="K20" i="28"/>
  <c r="J20" i="28"/>
  <c r="I20" i="28"/>
  <c r="H20" i="28"/>
  <c r="G20" i="28"/>
  <c r="B30" i="33"/>
  <c r="B29" i="33"/>
  <c r="B28" i="33"/>
  <c r="B27" i="33"/>
  <c r="B26" i="33"/>
  <c r="B25" i="33"/>
  <c r="B24" i="33"/>
  <c r="B23" i="33"/>
  <c r="B22" i="33"/>
  <c r="B21" i="33"/>
  <c r="B20" i="33"/>
  <c r="B19" i="33"/>
  <c r="B18" i="33"/>
  <c r="B17" i="33"/>
  <c r="B16" i="33"/>
  <c r="B15" i="33"/>
  <c r="B14" i="33"/>
  <c r="B13" i="33"/>
  <c r="B12" i="33"/>
  <c r="B11" i="33"/>
  <c r="B10" i="33"/>
  <c r="B9" i="33"/>
  <c r="B8" i="33"/>
  <c r="B7" i="33"/>
  <c r="B6" i="33"/>
  <c r="B5" i="33"/>
  <c r="B4" i="33"/>
  <c r="B3" i="33"/>
  <c r="B2" i="33"/>
  <c r="A30" i="33"/>
  <c r="A29" i="33"/>
  <c r="A28" i="33"/>
  <c r="A27" i="33"/>
  <c r="A26" i="33"/>
  <c r="A25" i="33"/>
  <c r="A24" i="33"/>
  <c r="A23" i="33"/>
  <c r="A22" i="33"/>
  <c r="A21" i="33"/>
  <c r="A20" i="33"/>
  <c r="A19" i="33"/>
  <c r="A18" i="33"/>
  <c r="A17" i="33"/>
  <c r="A16" i="33"/>
  <c r="A15" i="33"/>
  <c r="A14" i="33"/>
  <c r="A13" i="33"/>
  <c r="A12" i="33"/>
  <c r="A11" i="33"/>
  <c r="A10" i="33"/>
  <c r="A9" i="33"/>
  <c r="A8" i="33"/>
  <c r="A7" i="33"/>
  <c r="A6" i="33"/>
  <c r="A5" i="33"/>
  <c r="A4" i="33"/>
  <c r="A3" i="33"/>
  <c r="A2" i="33"/>
  <c r="P10" i="28"/>
  <c r="O10" i="28"/>
  <c r="N10" i="28"/>
  <c r="M10" i="28"/>
  <c r="L10" i="28"/>
  <c r="K10" i="28"/>
  <c r="H10" i="28"/>
  <c r="G10" i="28"/>
  <c r="U8" i="31"/>
  <c r="AC4" i="31"/>
  <c r="Z4" i="31"/>
  <c r="W4" i="31"/>
  <c r="AD3" i="28"/>
  <c r="AA3" i="28"/>
  <c r="X3" i="28"/>
  <c r="O11" i="30"/>
  <c r="T41" i="29"/>
  <c r="T40" i="29"/>
  <c r="AD34" i="29"/>
  <c r="AA34" i="29"/>
  <c r="X34" i="29"/>
  <c r="AT4" i="27"/>
  <c r="AW4" i="27"/>
  <c r="AQ4" i="27"/>
  <c r="Y1" i="30"/>
  <c r="AU23" i="30" s="1"/>
  <c r="Y1" i="29"/>
  <c r="AH4" i="1"/>
  <c r="V34" i="29" s="1"/>
  <c r="H15" i="33" l="1"/>
  <c r="AU53" i="30"/>
  <c r="AU51" i="30"/>
  <c r="AU42" i="30"/>
  <c r="AU36" i="30"/>
  <c r="AU32" i="30"/>
  <c r="AU68" i="30"/>
  <c r="AU19" i="30"/>
  <c r="AU21" i="30"/>
  <c r="AU43" i="30"/>
  <c r="AU34" i="30"/>
  <c r="AU65" i="30"/>
  <c r="AU24" i="30"/>
  <c r="AU52" i="30"/>
  <c r="AU71" i="30"/>
  <c r="AU60" i="30"/>
  <c r="AU35" i="30"/>
  <c r="AU26" i="30"/>
  <c r="AU25" i="30"/>
  <c r="AU78" i="30"/>
  <c r="AU20" i="30"/>
  <c r="AU63" i="30"/>
  <c r="AU44" i="30"/>
  <c r="AU27" i="30"/>
  <c r="AU62" i="30"/>
  <c r="AU72" i="30"/>
  <c r="AU46" i="30"/>
  <c r="AU73" i="30"/>
  <c r="AU55" i="30"/>
  <c r="AU70" i="30"/>
  <c r="AU28" i="30"/>
  <c r="AU74" i="30"/>
  <c r="AU38" i="30"/>
  <c r="AU64" i="30"/>
  <c r="AU22" i="30"/>
  <c r="AU57" i="30"/>
  <c r="AU47" i="30"/>
  <c r="AU54" i="30"/>
  <c r="AU75" i="30"/>
  <c r="AU66" i="30"/>
  <c r="AU77" i="30"/>
  <c r="AU56" i="30"/>
  <c r="AU61" i="30"/>
  <c r="AU49" i="30"/>
  <c r="AU39" i="30"/>
  <c r="AU30" i="30"/>
  <c r="AU67" i="30"/>
  <c r="AU58" i="30"/>
  <c r="AU37" i="30"/>
  <c r="AU48" i="30"/>
  <c r="AU45" i="30"/>
  <c r="AU41" i="30"/>
  <c r="AU31" i="30"/>
  <c r="AU69" i="30"/>
  <c r="AU59" i="30"/>
  <c r="AU50" i="30"/>
  <c r="AU76" i="30"/>
  <c r="AU40" i="30"/>
  <c r="AU29" i="30"/>
  <c r="AU33" i="30"/>
  <c r="H6" i="33"/>
  <c r="H27" i="33"/>
  <c r="H19" i="33"/>
  <c r="H3" i="33"/>
  <c r="H22" i="33"/>
  <c r="H11" i="33"/>
  <c r="H23" i="33"/>
  <c r="H2" i="33"/>
  <c r="H14" i="33"/>
  <c r="H24" i="33"/>
  <c r="H25" i="33"/>
  <c r="H9" i="33"/>
  <c r="H17" i="33"/>
  <c r="AB13" i="28"/>
  <c r="H21" i="33"/>
  <c r="H29" i="33"/>
  <c r="G13" i="28"/>
  <c r="H5" i="33"/>
  <c r="H13" i="33"/>
  <c r="H7" i="33"/>
  <c r="H10" i="33"/>
  <c r="H18" i="33"/>
  <c r="H26" i="33"/>
  <c r="H4" i="33"/>
  <c r="H1" i="33" s="1"/>
  <c r="H12" i="33"/>
  <c r="H20" i="33"/>
  <c r="H28" i="33"/>
  <c r="H30" i="33"/>
  <c r="H8" i="33"/>
  <c r="H16" i="33"/>
  <c r="A75" i="28"/>
  <c r="A73" i="28"/>
  <c r="G2" i="33"/>
  <c r="AO4" i="27"/>
  <c r="G5" i="33"/>
  <c r="G7" i="33"/>
  <c r="G19" i="33"/>
  <c r="G18" i="33"/>
  <c r="G30" i="33"/>
  <c r="G6" i="33"/>
  <c r="G11" i="33"/>
  <c r="G23" i="33"/>
  <c r="G9" i="33"/>
  <c r="G21" i="33"/>
  <c r="G3" i="33"/>
  <c r="G15" i="33"/>
  <c r="G13" i="33"/>
  <c r="G25" i="33"/>
  <c r="G27" i="33"/>
  <c r="G4" i="33"/>
  <c r="G16" i="33"/>
  <c r="G28" i="33"/>
  <c r="G29" i="33"/>
  <c r="G20" i="33"/>
  <c r="G22" i="33"/>
  <c r="G17" i="33"/>
  <c r="G8" i="33"/>
  <c r="G10" i="33"/>
  <c r="G12" i="33"/>
  <c r="G24" i="33"/>
  <c r="G14" i="33"/>
  <c r="G26" i="33"/>
  <c r="U4" i="31"/>
  <c r="V3" i="28"/>
  <c r="G1" i="33" l="1"/>
  <c r="Z13" i="28" s="1"/>
  <c r="E4" i="32"/>
  <c r="E5" i="32" s="1"/>
  <c r="G3" i="32"/>
  <c r="F3" i="32"/>
  <c r="Y13" i="28" l="1"/>
  <c r="I13" i="28"/>
  <c r="V13" i="28"/>
  <c r="Q13" i="28"/>
  <c r="P13" i="28"/>
  <c r="J13" i="28"/>
  <c r="O13" i="28"/>
  <c r="W13" i="28"/>
  <c r="X13" i="28"/>
  <c r="M13" i="28"/>
  <c r="R13" i="28"/>
  <c r="U13" i="28"/>
  <c r="S13" i="28"/>
  <c r="L13" i="28"/>
  <c r="K13" i="28"/>
  <c r="T13" i="28"/>
  <c r="N13" i="28"/>
  <c r="AG16" i="28"/>
  <c r="U16" i="28"/>
  <c r="I16" i="28"/>
  <c r="T16" i="28"/>
  <c r="H16" i="28"/>
  <c r="S16" i="28"/>
  <c r="G16" i="28"/>
  <c r="AF16" i="28"/>
  <c r="AE16" i="28"/>
  <c r="AB16" i="28"/>
  <c r="P16" i="28"/>
  <c r="AA16" i="28"/>
  <c r="O16" i="28"/>
  <c r="AD16" i="28"/>
  <c r="R16" i="28"/>
  <c r="Z16" i="28"/>
  <c r="N16" i="28"/>
  <c r="AC16" i="28"/>
  <c r="Q16" i="28"/>
  <c r="Y16" i="28"/>
  <c r="M16" i="28"/>
  <c r="X16" i="28"/>
  <c r="L16" i="28"/>
  <c r="AI16" i="28"/>
  <c r="W16" i="28"/>
  <c r="K16" i="28"/>
  <c r="AH16" i="28"/>
  <c r="V16" i="28"/>
  <c r="J16" i="28"/>
  <c r="J5" i="32"/>
  <c r="B14" i="27" s="1"/>
  <c r="J4" i="32"/>
  <c r="K4" i="32" s="1"/>
  <c r="J3" i="32"/>
  <c r="G5" i="32"/>
  <c r="F5" i="32"/>
  <c r="E6" i="32"/>
  <c r="F4" i="32"/>
  <c r="G4" i="32"/>
  <c r="A74" i="28" l="1"/>
  <c r="A76" i="28"/>
  <c r="AD12" i="25"/>
  <c r="K5" i="32"/>
  <c r="K3" i="32"/>
  <c r="G6" i="32"/>
  <c r="F6" i="32"/>
  <c r="A70" i="28" l="1"/>
</calcChain>
</file>

<file path=xl/sharedStrings.xml><?xml version="1.0" encoding="utf-8"?>
<sst xmlns="http://schemas.openxmlformats.org/spreadsheetml/2006/main" count="1367" uniqueCount="670">
  <si>
    <t>鹿児島県知事　殿</t>
    <phoneticPr fontId="5"/>
  </si>
  <si>
    <t>受付印</t>
    <rPh sb="0" eb="2">
      <t>ウケツケ</t>
    </rPh>
    <rPh sb="2" eb="3">
      <t>イン</t>
    </rPh>
    <phoneticPr fontId="5"/>
  </si>
  <si>
    <t>商号又は名称</t>
    <phoneticPr fontId="5"/>
  </si>
  <si>
    <t>代表者氏名</t>
    <phoneticPr fontId="5"/>
  </si>
  <si>
    <t>住所</t>
    <phoneticPr fontId="5"/>
  </si>
  <si>
    <t>１．入札参加資格審査を申請する建設工事の種類</t>
    <phoneticPr fontId="5"/>
  </si>
  <si>
    <t>申請の有無</t>
    <rPh sb="0" eb="2">
      <t>シンセイ</t>
    </rPh>
    <rPh sb="3" eb="5">
      <t>ウム</t>
    </rPh>
    <phoneticPr fontId="5"/>
  </si>
  <si>
    <t>建設工事の種類</t>
    <rPh sb="0" eb="2">
      <t>ケンセツ</t>
    </rPh>
    <rPh sb="2" eb="4">
      <t>コウジ</t>
    </rPh>
    <rPh sb="5" eb="7">
      <t>シュルイ</t>
    </rPh>
    <phoneticPr fontId="5"/>
  </si>
  <si>
    <t>［様式３］</t>
    <phoneticPr fontId="5"/>
  </si>
  <si>
    <t>入札参加
申請業種</t>
    <rPh sb="5" eb="7">
      <t>シンセイ</t>
    </rPh>
    <rPh sb="7" eb="9">
      <t>ギョウシュ</t>
    </rPh>
    <phoneticPr fontId="5"/>
  </si>
  <si>
    <t>許可番号</t>
    <phoneticPr fontId="5"/>
  </si>
  <si>
    <t>第</t>
    <rPh sb="0" eb="1">
      <t>ダイ</t>
    </rPh>
    <phoneticPr fontId="5"/>
  </si>
  <si>
    <t>号</t>
    <rPh sb="0" eb="1">
      <t>ゴウ</t>
    </rPh>
    <phoneticPr fontId="5"/>
  </si>
  <si>
    <t>（1.修正，2.削除，空白新規）</t>
    <phoneticPr fontId="5"/>
  </si>
  <si>
    <t>土</t>
    <rPh sb="0" eb="1">
      <t>ド</t>
    </rPh>
    <phoneticPr fontId="5"/>
  </si>
  <si>
    <t>と</t>
    <phoneticPr fontId="5"/>
  </si>
  <si>
    <t>石</t>
    <rPh sb="0" eb="1">
      <t>イシ</t>
    </rPh>
    <phoneticPr fontId="5"/>
  </si>
  <si>
    <t>建</t>
    <rPh sb="0" eb="1">
      <t>ケン</t>
    </rPh>
    <phoneticPr fontId="5"/>
  </si>
  <si>
    <t>大</t>
    <rPh sb="0" eb="1">
      <t>ダイ</t>
    </rPh>
    <phoneticPr fontId="5"/>
  </si>
  <si>
    <t>屋</t>
    <rPh sb="0" eb="1">
      <t>ヤ</t>
    </rPh>
    <phoneticPr fontId="5"/>
  </si>
  <si>
    <t>園</t>
    <rPh sb="0" eb="1">
      <t>エン</t>
    </rPh>
    <phoneticPr fontId="5"/>
  </si>
  <si>
    <t>電</t>
    <rPh sb="0" eb="1">
      <t>デン</t>
    </rPh>
    <phoneticPr fontId="5"/>
  </si>
  <si>
    <t>管</t>
    <rPh sb="0" eb="1">
      <t>カン</t>
    </rPh>
    <phoneticPr fontId="5"/>
  </si>
  <si>
    <t>左</t>
    <rPh sb="0" eb="1">
      <t>サ</t>
    </rPh>
    <phoneticPr fontId="5"/>
  </si>
  <si>
    <t>鋼</t>
    <rPh sb="0" eb="1">
      <t>コウ</t>
    </rPh>
    <phoneticPr fontId="5"/>
  </si>
  <si>
    <t>筋</t>
    <rPh sb="0" eb="1">
      <t>キン</t>
    </rPh>
    <phoneticPr fontId="5"/>
  </si>
  <si>
    <t>板</t>
    <rPh sb="0" eb="1">
      <t>バン</t>
    </rPh>
    <phoneticPr fontId="5"/>
  </si>
  <si>
    <t>塗</t>
    <rPh sb="0" eb="1">
      <t>ヌリ</t>
    </rPh>
    <phoneticPr fontId="5"/>
  </si>
  <si>
    <t>防</t>
    <rPh sb="0" eb="1">
      <t>ボウ</t>
    </rPh>
    <phoneticPr fontId="5"/>
  </si>
  <si>
    <t>内</t>
    <rPh sb="0" eb="1">
      <t>ナイ</t>
    </rPh>
    <phoneticPr fontId="5"/>
  </si>
  <si>
    <t>機</t>
    <rPh sb="0" eb="1">
      <t>キ</t>
    </rPh>
    <phoneticPr fontId="5"/>
  </si>
  <si>
    <t>絶</t>
    <rPh sb="0" eb="1">
      <t>ゼツ</t>
    </rPh>
    <phoneticPr fontId="5"/>
  </si>
  <si>
    <t>通</t>
    <rPh sb="0" eb="1">
      <t>ツウ</t>
    </rPh>
    <phoneticPr fontId="5"/>
  </si>
  <si>
    <t>井</t>
    <rPh sb="0" eb="1">
      <t>イ</t>
    </rPh>
    <phoneticPr fontId="5"/>
  </si>
  <si>
    <t>具</t>
    <rPh sb="0" eb="1">
      <t>グ</t>
    </rPh>
    <phoneticPr fontId="5"/>
  </si>
  <si>
    <t>水</t>
    <rPh sb="0" eb="1">
      <t>スイ</t>
    </rPh>
    <phoneticPr fontId="5"/>
  </si>
  <si>
    <t>消</t>
    <rPh sb="0" eb="1">
      <t>ケ</t>
    </rPh>
    <phoneticPr fontId="5"/>
  </si>
  <si>
    <t>清</t>
    <rPh sb="0" eb="1">
      <t>キヨシ</t>
    </rPh>
    <phoneticPr fontId="5"/>
  </si>
  <si>
    <t>大臣・知事コード</t>
    <rPh sb="0" eb="2">
      <t>ダイジン</t>
    </rPh>
    <rPh sb="3" eb="5">
      <t>チジ</t>
    </rPh>
    <phoneticPr fontId="5"/>
  </si>
  <si>
    <t>項番</t>
    <rPh sb="0" eb="2">
      <t>コウバン</t>
    </rPh>
    <phoneticPr fontId="5"/>
  </si>
  <si>
    <t>許可番号</t>
    <rPh sb="0" eb="2">
      <t>キョカ</t>
    </rPh>
    <rPh sb="2" eb="4">
      <t>バンゴウ</t>
    </rPh>
    <phoneticPr fontId="5"/>
  </si>
  <si>
    <t>(1)</t>
    <phoneticPr fontId="5"/>
  </si>
  <si>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</si>
  <si>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</si>
  <si>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</si>
  <si>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</si>
  <si>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</si>
  <si>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</si>
  <si>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</si>
  <si>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</si>
  <si>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</si>
  <si>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</si>
  <si>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</si>
  <si>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</si>
  <si>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</si>
  <si>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</si>
  <si>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</si>
  <si>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</si>
  <si>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</si>
  <si>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</si>
  <si>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</si>
  <si>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</si>
  <si>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</si>
  <si>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</si>
  <si>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</si>
  <si>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</si>
  <si>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</si>
  <si>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</si>
  <si>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</si>
  <si>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①</t>
    <phoneticPr fontId="5"/>
  </si>
  <si>
    <t>②</t>
    <phoneticPr fontId="5"/>
  </si>
  <si>
    <t>③</t>
    <phoneticPr fontId="5"/>
  </si>
  <si>
    <t>［様式２］</t>
    <phoneticPr fontId="5"/>
  </si>
  <si>
    <t>年</t>
    <rPh sb="0" eb="1">
      <t>ネン</t>
    </rPh>
    <phoneticPr fontId="5"/>
  </si>
  <si>
    <t>月</t>
    <rPh sb="0" eb="1">
      <t>ガツ</t>
    </rPh>
    <phoneticPr fontId="5"/>
  </si>
  <si>
    <t>日</t>
    <rPh sb="0" eb="1">
      <t>ヒ</t>
    </rPh>
    <phoneticPr fontId="5"/>
  </si>
  <si>
    <t>）</t>
    <phoneticPr fontId="5"/>
  </si>
  <si>
    <t>許可</t>
    <phoneticPr fontId="5"/>
  </si>
  <si>
    <t>（</t>
    <phoneticPr fontId="5"/>
  </si>
  <si>
    <t>―</t>
    <phoneticPr fontId="5"/>
  </si>
  <si>
    <t>（電話番号</t>
    <rPh sb="1" eb="3">
      <t>デンワ</t>
    </rPh>
    <rPh sb="3" eb="5">
      <t>バンゴウ</t>
    </rPh>
    <phoneticPr fontId="5"/>
  </si>
  <si>
    <t>(1)</t>
    <phoneticPr fontId="5"/>
  </si>
  <si>
    <t>土木一式工事</t>
    <phoneticPr fontId="5"/>
  </si>
  <si>
    <t>とび･土工･ｺﾝｸﾘｰﾄ工事</t>
    <phoneticPr fontId="5"/>
  </si>
  <si>
    <t>石工事</t>
    <phoneticPr fontId="5"/>
  </si>
  <si>
    <t>しゅんせつ工事</t>
    <phoneticPr fontId="5"/>
  </si>
  <si>
    <t>建築一式工事</t>
    <phoneticPr fontId="5"/>
  </si>
  <si>
    <t>大工工事</t>
    <phoneticPr fontId="5"/>
  </si>
  <si>
    <t>屋根工事</t>
    <phoneticPr fontId="5"/>
  </si>
  <si>
    <t>造園工事</t>
    <phoneticPr fontId="5"/>
  </si>
  <si>
    <t>電気工事</t>
    <phoneticPr fontId="5"/>
  </si>
  <si>
    <t>管工事</t>
    <phoneticPr fontId="5"/>
  </si>
  <si>
    <t>日提出</t>
    <rPh sb="0" eb="1">
      <t>ヒ</t>
    </rPh>
    <rPh sb="1" eb="3">
      <t>テイシュツ</t>
    </rPh>
    <phoneticPr fontId="5"/>
  </si>
  <si>
    <t>申請区分</t>
    <rPh sb="0" eb="2">
      <t>シンセイ</t>
    </rPh>
    <rPh sb="2" eb="4">
      <t>クブン</t>
    </rPh>
    <phoneticPr fontId="5"/>
  </si>
  <si>
    <t>記</t>
  </si>
  <si>
    <t>１　自己又は自社の役員等は，次のいずれにも該当する者ではありません。</t>
  </si>
  <si>
    <t>　　鹿児島県知事　　　　殿</t>
  </si>
  <si>
    <t>住　　　　所</t>
  </si>
  <si>
    <t xml:space="preserve">  注１　自己及び自社の役員等の名簿（別紙）を添付してください。</t>
  </si>
  <si>
    <t xml:space="preserve">    ２　「法人等」とは，要綱第１条の２第３号のとおりです。</t>
  </si>
  <si>
    <t>第２号様式（第６条関係）</t>
    <phoneticPr fontId="5"/>
  </si>
  <si>
    <t>誓　　約　　書</t>
    <phoneticPr fontId="5"/>
  </si>
  <si>
    <t>　私は，下記の事項について誓約します。
  なお，鹿児島県建設工事入札参加資格審査要綱（以下「要綱」という。）第２条第２項に
規定する審査のため，下記の事項について，鹿児島県知事が鹿児島県警察本部長に照会する
ことを承諾し，照会で確認された情報は，今後，私が鹿児島県と行う他の契約等における身
分確認に利用することに同意します。</t>
    <phoneticPr fontId="5"/>
  </si>
  <si>
    <t>日</t>
    <rPh sb="0" eb="1">
      <t>ニチ</t>
    </rPh>
    <phoneticPr fontId="5"/>
  </si>
  <si>
    <t xml:space="preserve">  （別紙）                                        </t>
  </si>
  <si>
    <t>住所又は主たる事務所の所在地</t>
    <rPh sb="0" eb="2">
      <t>ジュウショ</t>
    </rPh>
    <rPh sb="2" eb="3">
      <t>マタ</t>
    </rPh>
    <rPh sb="4" eb="5">
      <t>シュ</t>
    </rPh>
    <rPh sb="7" eb="10">
      <t>ジムショ</t>
    </rPh>
    <rPh sb="11" eb="14">
      <t>ショザイチ</t>
    </rPh>
    <phoneticPr fontId="5"/>
  </si>
  <si>
    <t>　　氏   名   又   は   名   称</t>
    <rPh sb="2" eb="3">
      <t>シ</t>
    </rPh>
    <rPh sb="6" eb="7">
      <t>メイ</t>
    </rPh>
    <rPh sb="10" eb="11">
      <t>マタ</t>
    </rPh>
    <rPh sb="18" eb="19">
      <t>メイ</t>
    </rPh>
    <rPh sb="22" eb="23">
      <t>ショウ</t>
    </rPh>
    <phoneticPr fontId="5"/>
  </si>
  <si>
    <t>役　職　名</t>
    <rPh sb="0" eb="1">
      <t>エキ</t>
    </rPh>
    <rPh sb="2" eb="3">
      <t>ショク</t>
    </rPh>
    <rPh sb="4" eb="5">
      <t>メイ</t>
    </rPh>
    <phoneticPr fontId="5"/>
  </si>
  <si>
    <t>氏名</t>
    <rPh sb="0" eb="2">
      <t>シメイ</t>
    </rPh>
    <phoneticPr fontId="5"/>
  </si>
  <si>
    <t>性別</t>
    <rPh sb="0" eb="2">
      <t>セイベツ</t>
    </rPh>
    <phoneticPr fontId="5"/>
  </si>
  <si>
    <t>生年月日</t>
    <rPh sb="0" eb="2">
      <t>セイネン</t>
    </rPh>
    <rPh sb="2" eb="4">
      <t>ガッピ</t>
    </rPh>
    <phoneticPr fontId="5"/>
  </si>
  <si>
    <t>住　　　　　　所</t>
    <rPh sb="0" eb="1">
      <t>ジュウ</t>
    </rPh>
    <rPh sb="7" eb="8">
      <t>ショ</t>
    </rPh>
    <phoneticPr fontId="5"/>
  </si>
  <si>
    <t>　　る者</t>
    <phoneticPr fontId="5"/>
  </si>
  <si>
    <t>　　している者</t>
    <phoneticPr fontId="5"/>
  </si>
  <si>
    <t>２　暴力団又は暴力団員等が，その経営に実質的に関与している法人等ではありません。</t>
    <rPh sb="11" eb="12">
      <t>トウ</t>
    </rPh>
    <phoneticPr fontId="5"/>
  </si>
  <si>
    <t>建設業許可番号</t>
    <rPh sb="0" eb="3">
      <t>ケンセツギョウ</t>
    </rPh>
    <rPh sb="3" eb="5">
      <t>キョカ</t>
    </rPh>
    <rPh sb="5" eb="7">
      <t>バンゴウ</t>
    </rPh>
    <phoneticPr fontId="5"/>
  </si>
  <si>
    <t>－</t>
    <phoneticPr fontId="5"/>
  </si>
  <si>
    <t>解体工事</t>
    <rPh sb="0" eb="2">
      <t>カイタイ</t>
    </rPh>
    <phoneticPr fontId="5"/>
  </si>
  <si>
    <t>左官工事</t>
  </si>
  <si>
    <t>ﾀｲﾙ･れんが･ﾌﾞﾛｯｸ工事</t>
  </si>
  <si>
    <t>鋼構造物工事</t>
  </si>
  <si>
    <t>鉄筋工事</t>
  </si>
  <si>
    <t>板金工事</t>
  </si>
  <si>
    <t>ガラス工事</t>
  </si>
  <si>
    <t>塗装工事</t>
  </si>
  <si>
    <t>防水工事</t>
  </si>
  <si>
    <t>内装仕上工事</t>
  </si>
  <si>
    <t>機械器具設置工事</t>
  </si>
  <si>
    <t>熱絶縁工事</t>
  </si>
  <si>
    <t>電気通信工事</t>
  </si>
  <si>
    <t>さく井工事</t>
  </si>
  <si>
    <t>建具工事</t>
  </si>
  <si>
    <t>水道施設工事</t>
  </si>
  <si>
    <t>消防施設工事</t>
  </si>
  <si>
    <t>清掃施設工事</t>
  </si>
  <si>
    <t>(9)</t>
    <phoneticPr fontId="5"/>
  </si>
  <si>
    <t>(10)</t>
    <phoneticPr fontId="5"/>
  </si>
  <si>
    <t>(17)</t>
    <phoneticPr fontId="5"/>
  </si>
  <si>
    <t>(18)</t>
    <phoneticPr fontId="5"/>
  </si>
  <si>
    <t>(25)</t>
    <phoneticPr fontId="5"/>
  </si>
  <si>
    <t>(26)</t>
    <phoneticPr fontId="5"/>
  </si>
  <si>
    <t>(29)</t>
  </si>
  <si>
    <t>舗</t>
    <rPh sb="0" eb="1">
      <t>ホ</t>
    </rPh>
    <phoneticPr fontId="5"/>
  </si>
  <si>
    <t>解</t>
    <rPh sb="0" eb="1">
      <t>カイ</t>
    </rPh>
    <phoneticPr fontId="5"/>
  </si>
  <si>
    <t>舗装工事</t>
    <rPh sb="0" eb="2">
      <t>ホソウ</t>
    </rPh>
    <phoneticPr fontId="5"/>
  </si>
  <si>
    <t>　鹿児島県が発注する建設工事の競争入札に参加したいので，指定の書類を添えて入札参加資格の審査を申請します。</t>
    <rPh sb="6" eb="8">
      <t>ハッチュウ</t>
    </rPh>
    <phoneticPr fontId="5"/>
  </si>
  <si>
    <t>受付番号</t>
    <phoneticPr fontId="5"/>
  </si>
  <si>
    <t>入札参加資格の審査票</t>
    <phoneticPr fontId="5"/>
  </si>
  <si>
    <t>－１－</t>
    <phoneticPr fontId="5"/>
  </si>
  <si>
    <t>※押印は不要となります。</t>
    <rPh sb="1" eb="3">
      <t>オウイン</t>
    </rPh>
    <rPh sb="4" eb="6">
      <t>フヨウ</t>
    </rPh>
    <phoneticPr fontId="5"/>
  </si>
  <si>
    <t>書類作成者連絡先</t>
    <rPh sb="0" eb="2">
      <t>ショルイ</t>
    </rPh>
    <rPh sb="2" eb="4">
      <t>サクセイ</t>
    </rPh>
    <rPh sb="4" eb="5">
      <t>シャ</t>
    </rPh>
    <rPh sb="5" eb="8">
      <t>レンラクサキ</t>
    </rPh>
    <phoneticPr fontId="5"/>
  </si>
  <si>
    <t>所属等</t>
    <rPh sb="0" eb="2">
      <t>ショゾク</t>
    </rPh>
    <rPh sb="2" eb="3">
      <t>トウ</t>
    </rPh>
    <phoneticPr fontId="5"/>
  </si>
  <si>
    <t>氏　名</t>
    <rPh sb="0" eb="1">
      <t>シ</t>
    </rPh>
    <rPh sb="2" eb="3">
      <t>ナ</t>
    </rPh>
    <phoneticPr fontId="5"/>
  </si>
  <si>
    <t>電話番号</t>
    <rPh sb="0" eb="2">
      <t>デンワ</t>
    </rPh>
    <rPh sb="2" eb="4">
      <t>バンゴウ</t>
    </rPh>
    <phoneticPr fontId="5"/>
  </si>
  <si>
    <t>指定</t>
    <rPh sb="0" eb="2">
      <t>シテイ</t>
    </rPh>
    <phoneticPr fontId="5"/>
  </si>
  <si>
    <t>綴じ方の指定</t>
    <phoneticPr fontId="5"/>
  </si>
  <si>
    <t>様式</t>
    <rPh sb="0" eb="2">
      <t>ヨウシキ</t>
    </rPh>
    <phoneticPr fontId="5"/>
  </si>
  <si>
    <t>正本</t>
    <rPh sb="0" eb="2">
      <t>セイホン</t>
    </rPh>
    <phoneticPr fontId="5"/>
  </si>
  <si>
    <t>副本</t>
    <rPh sb="0" eb="2">
      <t>フクホン</t>
    </rPh>
    <phoneticPr fontId="5"/>
  </si>
  <si>
    <t>1</t>
    <phoneticPr fontId="5"/>
  </si>
  <si>
    <t>県工事入札参加資格の審査票</t>
  </si>
  <si>
    <t>当書類</t>
    <rPh sb="0" eb="1">
      <t>トウ</t>
    </rPh>
    <rPh sb="1" eb="3">
      <t>ショルイ</t>
    </rPh>
    <phoneticPr fontId="5"/>
  </si>
  <si>
    <t>2</t>
    <phoneticPr fontId="5"/>
  </si>
  <si>
    <t>様式１</t>
    <rPh sb="0" eb="2">
      <t>ヨウシキ</t>
    </rPh>
    <phoneticPr fontId="5"/>
  </si>
  <si>
    <t>3</t>
    <phoneticPr fontId="5"/>
  </si>
  <si>
    <t>経営規模等評価結果通知書
・総合評定値通知書（写し）</t>
    <rPh sb="0" eb="2">
      <t>ケイエイ</t>
    </rPh>
    <rPh sb="2" eb="4">
      <t>キボ</t>
    </rPh>
    <rPh sb="4" eb="5">
      <t>トウ</t>
    </rPh>
    <rPh sb="5" eb="7">
      <t>ヒョウカ</t>
    </rPh>
    <rPh sb="7" eb="9">
      <t>ケッカ</t>
    </rPh>
    <rPh sb="9" eb="12">
      <t>ツウチショ</t>
    </rPh>
    <phoneticPr fontId="5"/>
  </si>
  <si>
    <t>建設業法様式</t>
    <phoneticPr fontId="5"/>
  </si>
  <si>
    <t>4</t>
    <phoneticPr fontId="5"/>
  </si>
  <si>
    <t>契約締結営業所及び鹿児島
県内の営業所に関する届</t>
    <phoneticPr fontId="5"/>
  </si>
  <si>
    <t>様式２</t>
    <phoneticPr fontId="5"/>
  </si>
  <si>
    <t>様式３</t>
    <phoneticPr fontId="5"/>
  </si>
  <si>
    <t>・本店（注3）が契約締結営業所の場合は提出不要</t>
    <rPh sb="4" eb="5">
      <t>チュウ</t>
    </rPh>
    <phoneticPr fontId="5"/>
  </si>
  <si>
    <t>労災保険料納入証明書（写し）</t>
    <phoneticPr fontId="5"/>
  </si>
  <si>
    <t>(1)</t>
    <phoneticPr fontId="5"/>
  </si>
  <si>
    <t>・（発行事務所）建設業等退職金共済組合
・３の「経営規模等評価結果通知書」において加入「有」の場合は添付不要</t>
    <rPh sb="50" eb="52">
      <t>テンプ</t>
    </rPh>
    <phoneticPr fontId="5"/>
  </si>
  <si>
    <t>個人住民税にかかる
特別徴収実施確認・開始誓約書</t>
    <rPh sb="0" eb="2">
      <t>コジン</t>
    </rPh>
    <rPh sb="2" eb="5">
      <t>ジュウミンゼイ</t>
    </rPh>
    <rPh sb="10" eb="12">
      <t>トクベツ</t>
    </rPh>
    <rPh sb="12" eb="14">
      <t>チョウシュウ</t>
    </rPh>
    <rPh sb="14" eb="16">
      <t>ジッシ</t>
    </rPh>
    <rPh sb="16" eb="18">
      <t>カクニン</t>
    </rPh>
    <rPh sb="19" eb="21">
      <t>カイシ</t>
    </rPh>
    <rPh sb="21" eb="24">
      <t>セイヤクショ</t>
    </rPh>
    <phoneticPr fontId="5"/>
  </si>
  <si>
    <t>(注4)</t>
    <rPh sb="1" eb="2">
      <t>チュウ</t>
    </rPh>
    <phoneticPr fontId="5"/>
  </si>
  <si>
    <t>健康保険加入に関する証明書</t>
    <rPh sb="0" eb="2">
      <t>ケンコウ</t>
    </rPh>
    <rPh sb="2" eb="4">
      <t>ホケン</t>
    </rPh>
    <rPh sb="4" eb="6">
      <t>カニュウ</t>
    </rPh>
    <rPh sb="7" eb="8">
      <t>カン</t>
    </rPh>
    <rPh sb="10" eb="13">
      <t>ショウメイショ</t>
    </rPh>
    <phoneticPr fontId="5"/>
  </si>
  <si>
    <t>厚生年金保険加入に関する証明書</t>
    <rPh sb="0" eb="2">
      <t>コウセイ</t>
    </rPh>
    <rPh sb="2" eb="4">
      <t>ネンキン</t>
    </rPh>
    <rPh sb="4" eb="6">
      <t>ホケン</t>
    </rPh>
    <rPh sb="6" eb="8">
      <t>カニュウ</t>
    </rPh>
    <rPh sb="9" eb="10">
      <t>カン</t>
    </rPh>
    <rPh sb="12" eb="15">
      <t>ショウメイショ</t>
    </rPh>
    <phoneticPr fontId="5"/>
  </si>
  <si>
    <t>雇用保険加入に関する証明書</t>
    <rPh sb="0" eb="2">
      <t>コヨウ</t>
    </rPh>
    <rPh sb="2" eb="4">
      <t>ホケン</t>
    </rPh>
    <rPh sb="4" eb="6">
      <t>カニュウ</t>
    </rPh>
    <rPh sb="7" eb="8">
      <t>カン</t>
    </rPh>
    <rPh sb="10" eb="13">
      <t>ショウメイショ</t>
    </rPh>
    <phoneticPr fontId="5"/>
  </si>
  <si>
    <t>－２－</t>
    <phoneticPr fontId="5"/>
  </si>
  <si>
    <t>電算入力票〔建設工事〕(県外用)</t>
    <phoneticPr fontId="5"/>
  </si>
  <si>
    <t>(注5)</t>
    <rPh sb="1" eb="2">
      <t>チュウ</t>
    </rPh>
    <phoneticPr fontId="5"/>
  </si>
  <si>
    <t>様式４</t>
    <phoneticPr fontId="5"/>
  </si>
  <si>
    <t>暴力団排除に関する書類</t>
    <rPh sb="0" eb="3">
      <t>ボウリョクダン</t>
    </rPh>
    <rPh sb="3" eb="5">
      <t>ハイジョ</t>
    </rPh>
    <rPh sb="6" eb="7">
      <t>カン</t>
    </rPh>
    <rPh sb="9" eb="11">
      <t>ショルイ</t>
    </rPh>
    <phoneticPr fontId="5"/>
  </si>
  <si>
    <t>(注6)</t>
    <rPh sb="1" eb="2">
      <t>チュウ</t>
    </rPh>
    <phoneticPr fontId="5"/>
  </si>
  <si>
    <t>誓約書</t>
    <rPh sb="0" eb="3">
      <t>セイヤクショ</t>
    </rPh>
    <phoneticPr fontId="5"/>
  </si>
  <si>
    <t>第２号様式（第６条関係）</t>
    <rPh sb="0" eb="1">
      <t>ダイ</t>
    </rPh>
    <rPh sb="2" eb="3">
      <t>ゴウ</t>
    </rPh>
    <rPh sb="3" eb="5">
      <t>ヨウシキ</t>
    </rPh>
    <rPh sb="6" eb="7">
      <t>ダイ</t>
    </rPh>
    <rPh sb="8" eb="9">
      <t>ジョウ</t>
    </rPh>
    <rPh sb="9" eb="11">
      <t>カンケイ</t>
    </rPh>
    <phoneticPr fontId="5"/>
  </si>
  <si>
    <t>自己及び自社の役員名簿</t>
    <rPh sb="0" eb="2">
      <t>ジコ</t>
    </rPh>
    <rPh sb="2" eb="3">
      <t>オヨ</t>
    </rPh>
    <rPh sb="4" eb="6">
      <t>ジシャ</t>
    </rPh>
    <rPh sb="7" eb="9">
      <t>ヤクイン</t>
    </rPh>
    <rPh sb="9" eb="11">
      <t>メイボ</t>
    </rPh>
    <phoneticPr fontId="5"/>
  </si>
  <si>
    <t>別紙</t>
    <rPh sb="0" eb="2">
      <t>ベッシ</t>
    </rPh>
    <phoneticPr fontId="5"/>
  </si>
  <si>
    <t>(2)</t>
    <phoneticPr fontId="5"/>
  </si>
  <si>
    <t>商業登記簿謄本（履歴事項全部証明書）又は住民票</t>
    <rPh sb="0" eb="2">
      <t>ショウギョウ</t>
    </rPh>
    <rPh sb="2" eb="5">
      <t>トウキボ</t>
    </rPh>
    <rPh sb="5" eb="7">
      <t>トウホン</t>
    </rPh>
    <rPh sb="8" eb="10">
      <t>リレキ</t>
    </rPh>
    <rPh sb="10" eb="12">
      <t>ジコウ</t>
    </rPh>
    <rPh sb="12" eb="14">
      <t>ゼンブ</t>
    </rPh>
    <rPh sb="14" eb="16">
      <t>ショウメイ</t>
    </rPh>
    <rPh sb="16" eb="17">
      <t>ショ</t>
    </rPh>
    <rPh sb="18" eb="19">
      <t>マタ</t>
    </rPh>
    <rPh sb="20" eb="23">
      <t>ジュウミンヒョウ</t>
    </rPh>
    <phoneticPr fontId="5"/>
  </si>
  <si>
    <t>・法人にあっては直近の履歴事項全部証明書，個人事業者にあっては住民票とする。（写しで可）</t>
    <rPh sb="1" eb="3">
      <t>ホウジン</t>
    </rPh>
    <rPh sb="8" eb="10">
      <t>チョッキン</t>
    </rPh>
    <rPh sb="11" eb="13">
      <t>リレキ</t>
    </rPh>
    <rPh sb="13" eb="15">
      <t>ジコウ</t>
    </rPh>
    <rPh sb="15" eb="17">
      <t>ゼンブ</t>
    </rPh>
    <rPh sb="17" eb="20">
      <t>ショウメイショ</t>
    </rPh>
    <rPh sb="21" eb="23">
      <t>コジン</t>
    </rPh>
    <rPh sb="23" eb="26">
      <t>ジギョウシャ</t>
    </rPh>
    <rPh sb="31" eb="34">
      <t>ジュウミンヒョウ</t>
    </rPh>
    <rPh sb="39" eb="40">
      <t>ウツ</t>
    </rPh>
    <rPh sb="42" eb="43">
      <t>カ</t>
    </rPh>
    <phoneticPr fontId="5"/>
  </si>
  <si>
    <t>注１</t>
    <phoneticPr fontId="5"/>
  </si>
  <si>
    <t xml:space="preserve">  ２</t>
    <phoneticPr fontId="5"/>
  </si>
  <si>
    <t xml:space="preserve">　「本店」とは，建設業法上の「主たる営業所」（複数の営業所がある場合，建設業を営む営業所を統括し，指導監督する権限を有する１か所）のことを指します。
 </t>
    <rPh sb="2" eb="4">
      <t>ホンテン</t>
    </rPh>
    <rPh sb="8" eb="11">
      <t>ケンセツギョウ</t>
    </rPh>
    <rPh sb="11" eb="12">
      <t>ホウ</t>
    </rPh>
    <rPh sb="12" eb="13">
      <t>ジョウ</t>
    </rPh>
    <rPh sb="15" eb="16">
      <t>シュ</t>
    </rPh>
    <rPh sb="18" eb="21">
      <t>エイギョウショ</t>
    </rPh>
    <rPh sb="23" eb="25">
      <t>フクスウ</t>
    </rPh>
    <rPh sb="26" eb="29">
      <t>エイギョウショ</t>
    </rPh>
    <rPh sb="32" eb="34">
      <t>バアイ</t>
    </rPh>
    <rPh sb="35" eb="38">
      <t>ケンセツギョウ</t>
    </rPh>
    <rPh sb="39" eb="40">
      <t>イトナ</t>
    </rPh>
    <rPh sb="41" eb="44">
      <t>エイギョウショ</t>
    </rPh>
    <rPh sb="45" eb="47">
      <t>トウカツ</t>
    </rPh>
    <rPh sb="49" eb="51">
      <t>シドウ</t>
    </rPh>
    <rPh sb="51" eb="53">
      <t>カントク</t>
    </rPh>
    <rPh sb="55" eb="57">
      <t>ケンゲン</t>
    </rPh>
    <rPh sb="58" eb="59">
      <t>ユウ</t>
    </rPh>
    <rPh sb="63" eb="64">
      <t>ショ</t>
    </rPh>
    <rPh sb="69" eb="70">
      <t>サ</t>
    </rPh>
    <phoneticPr fontId="5"/>
  </si>
  <si>
    <t>　４</t>
    <phoneticPr fontId="5"/>
  </si>
  <si>
    <t>　鹿児島県内の複数の市町村に営業所がある場合は，「個人住民税に係る特別徴収実施確認・開始誓約書」に添付する領収書（様式の１にチェックが入る場合）は，従業員の一番多い市町村分の領収書を添付してください。また，誓約書へ証明印をもらう場合（様式の３～５のいずれかにチェックが入る場合）は，従業員の一番多い市町村の証明印が必要となります。</t>
    <rPh sb="1" eb="4">
      <t>カゴシマ</t>
    </rPh>
    <rPh sb="4" eb="6">
      <t>ケンナイ</t>
    </rPh>
    <rPh sb="20" eb="22">
      <t>バアイ</t>
    </rPh>
    <rPh sb="57" eb="59">
      <t>ヨウシキ</t>
    </rPh>
    <rPh sb="67" eb="68">
      <t>ハイ</t>
    </rPh>
    <rPh sb="69" eb="70">
      <t>バ</t>
    </rPh>
    <rPh sb="134" eb="135">
      <t>ハイ</t>
    </rPh>
    <rPh sb="136" eb="138">
      <t>バアイ</t>
    </rPh>
    <phoneticPr fontId="5"/>
  </si>
  <si>
    <t xml:space="preserve">  ５</t>
    <phoneticPr fontId="5"/>
  </si>
  <si>
    <t xml:space="preserve">  ６</t>
    <phoneticPr fontId="5"/>
  </si>
  <si>
    <t>ア</t>
    <phoneticPr fontId="5"/>
  </si>
  <si>
    <t>　法人にあっては，役員（非常勤の者を含む。），支配人，営業所等（営業所，事業所その他これらに準ずるものをいう。）を代表する者その他いかなる名称を有するものであるかを問わず法人の経営を行う役職にある者又は実質的にその経営を支配している者</t>
    <phoneticPr fontId="5"/>
  </si>
  <si>
    <t>ウ</t>
    <phoneticPr fontId="5"/>
  </si>
  <si>
    <t>申請に係る指定書類</t>
    <phoneticPr fontId="5"/>
  </si>
  <si>
    <t>提出部数</t>
    <phoneticPr fontId="5"/>
  </si>
  <si>
    <t>摘要</t>
    <phoneticPr fontId="5"/>
  </si>
  <si>
    <t>審査確認欄</t>
    <phoneticPr fontId="5"/>
  </si>
  <si>
    <t>建設工事入札参加資格審査申請書</t>
    <phoneticPr fontId="5"/>
  </si>
  <si>
    <t>建設業法様式</t>
    <phoneticPr fontId="5"/>
  </si>
  <si>
    <t>契約締結営業所に関する事項</t>
    <phoneticPr fontId="5"/>
  </si>
  <si>
    <t>委任状</t>
    <phoneticPr fontId="5"/>
  </si>
  <si>
    <t xml:space="preserve">営業所一覧表 </t>
    <phoneticPr fontId="5"/>
  </si>
  <si>
    <t>納税状況に関する証明書</t>
    <phoneticPr fontId="5"/>
  </si>
  <si>
    <t>消費税「その３」（写し）</t>
    <phoneticPr fontId="5"/>
  </si>
  <si>
    <t>(2)</t>
    <phoneticPr fontId="5"/>
  </si>
  <si>
    <t>建設業退職金共済事業
加入・履行証明書</t>
    <phoneticPr fontId="5"/>
  </si>
  <si>
    <t>様式６</t>
    <phoneticPr fontId="5"/>
  </si>
  <si>
    <t>・３の「経営規模等評価結果通知書」において加入「有」又は「除外」になっている場合は，添付不要
・３の「経営規模等評価結果通知書」において加入「無」になっている場合は，
　①健康保険・厚生年金保険は領収済通知書，年金事務所への届出書等の加入がわかる書類を添付
　②雇用保険ついては，雇用保険料納入証明書等の加入がわかる書類を添付</t>
    <phoneticPr fontId="5"/>
  </si>
  <si>
    <t>(1)</t>
    <phoneticPr fontId="5"/>
  </si>
  <si>
    <t>・契約締結営業所の責任者及び該当する株主等も記入する
・役員以外（監査役等）は記入しない</t>
    <rPh sb="12" eb="13">
      <t>オヨ</t>
    </rPh>
    <rPh sb="14" eb="16">
      <t>ガイトウ</t>
    </rPh>
    <rPh sb="18" eb="20">
      <t>カブヌシ</t>
    </rPh>
    <rPh sb="20" eb="21">
      <t>トウ</t>
    </rPh>
    <phoneticPr fontId="5"/>
  </si>
  <si>
    <t>(3)</t>
    <phoneticPr fontId="5"/>
  </si>
  <si>
    <t xml:space="preserve">  ３</t>
    <phoneticPr fontId="5"/>
  </si>
  <si>
    <t>　「13(2) 別紙「自己及び自社の役員名簿」」で報告すべき対象者は，以下に該当する者です（監査役又はこれに準ずる者を除く）。</t>
    <phoneticPr fontId="5"/>
  </si>
  <si>
    <t>イ</t>
    <phoneticPr fontId="5"/>
  </si>
  <si>
    <t xml:space="preserve">  法人格を有しない団体にあっては，代表者，理事その他アに掲げる者と同等の責任を有する者</t>
    <phoneticPr fontId="5"/>
  </si>
  <si>
    <t>　個人にあっては，その者，営業所等を代表する者その他いかなる名称を有するものであるかを問わずその経営を行う役職にある者又は実質的にその経営を支配している者</t>
    <phoneticPr fontId="5"/>
  </si>
  <si>
    <t>建設工事入札参加資格審査申請書</t>
    <phoneticPr fontId="5"/>
  </si>
  <si>
    <t>[様式１]</t>
    <rPh sb="1" eb="3">
      <t>ヨウシキ</t>
    </rPh>
    <phoneticPr fontId="5"/>
  </si>
  <si>
    <t>－３－</t>
    <phoneticPr fontId="5"/>
  </si>
  <si>
    <t>－７－</t>
    <phoneticPr fontId="5"/>
  </si>
  <si>
    <t>契約締結営業所及び鹿児島県内の営業所に関する届</t>
    <phoneticPr fontId="5"/>
  </si>
  <si>
    <t>記載前に必ず記入要領を御覧ください。</t>
    <phoneticPr fontId="5"/>
  </si>
  <si>
    <t>鹿児島県と建設工事請負契約を締結する営業所</t>
    <phoneticPr fontId="5"/>
  </si>
  <si>
    <t>〔</t>
    <phoneticPr fontId="5"/>
  </si>
  <si>
    <t>〕</t>
    <phoneticPr fontId="5"/>
  </si>
  <si>
    <t>本店（建設業法上の主たる営業所）</t>
    <rPh sb="3" eb="6">
      <t>ケンセツギョウ</t>
    </rPh>
    <rPh sb="6" eb="8">
      <t>ホウジョウ</t>
    </rPh>
    <phoneticPr fontId="5"/>
  </si>
  <si>
    <t>　鹿児島県との契約締結は行わないが，鹿児島県内に建設業法上の届出をしている営業所がある場合は【表２】も併せて記入　　</t>
    <rPh sb="27" eb="28">
      <t>ホウ</t>
    </rPh>
    <rPh sb="28" eb="29">
      <t>ウエ</t>
    </rPh>
    <rPh sb="51" eb="52">
      <t>アワ</t>
    </rPh>
    <phoneticPr fontId="5"/>
  </si>
  <si>
    <t>〔</t>
    <phoneticPr fontId="5"/>
  </si>
  <si>
    <t>〕</t>
    <phoneticPr fontId="5"/>
  </si>
  <si>
    <t>本店以外の鹿児島県外の営業所</t>
    <phoneticPr fontId="5"/>
  </si>
  <si>
    <t>以下の【表１】を記入</t>
    <rPh sb="0" eb="2">
      <t>イカ</t>
    </rPh>
    <phoneticPr fontId="5"/>
  </si>
  <si>
    <t>鹿児島県内の営業所</t>
    <phoneticPr fontId="5"/>
  </si>
  <si>
    <t>【表１】鹿児島県との契約締結営業所</t>
    <phoneticPr fontId="5"/>
  </si>
  <si>
    <t>【表２】鹿児島県内の営業所</t>
    <phoneticPr fontId="5"/>
  </si>
  <si>
    <t>名称</t>
    <phoneticPr fontId="5"/>
  </si>
  <si>
    <t>名称</t>
    <phoneticPr fontId="5"/>
  </si>
  <si>
    <t>代表者名</t>
    <phoneticPr fontId="5"/>
  </si>
  <si>
    <t>電話番号</t>
    <phoneticPr fontId="5"/>
  </si>
  <si>
    <t>電話番号</t>
    <phoneticPr fontId="5"/>
  </si>
  <si>
    <t>－</t>
    <phoneticPr fontId="5"/>
  </si>
  <si>
    <t>郵便番号</t>
    <phoneticPr fontId="5"/>
  </si>
  <si>
    <t>所在地</t>
    <phoneticPr fontId="5"/>
  </si>
  <si>
    <t>都道府県名</t>
    <phoneticPr fontId="5"/>
  </si>
  <si>
    <t>①</t>
    <phoneticPr fontId="5"/>
  </si>
  <si>
    <t>都道府県名</t>
    <phoneticPr fontId="5"/>
  </si>
  <si>
    <t>②</t>
    <phoneticPr fontId="5"/>
  </si>
  <si>
    <t>区(市)郡･町村名</t>
    <phoneticPr fontId="5"/>
  </si>
  <si>
    <t>区(市)郡･町村名</t>
    <phoneticPr fontId="5"/>
  </si>
  <si>
    <t>下位住所(②以外)</t>
    <phoneticPr fontId="5"/>
  </si>
  <si>
    <t>下位住所(②以外)</t>
    <phoneticPr fontId="5"/>
  </si>
  <si>
    <t>③</t>
    <phoneticPr fontId="5"/>
  </si>
  <si>
    <t>－８－</t>
    <phoneticPr fontId="5"/>
  </si>
  <si>
    <t>－４－</t>
    <phoneticPr fontId="5"/>
  </si>
  <si>
    <t>－９－</t>
    <phoneticPr fontId="5"/>
  </si>
  <si>
    <t>委　　任　　状</t>
    <phoneticPr fontId="5"/>
  </si>
  <si>
    <t>鹿児島県知事　 殿</t>
    <phoneticPr fontId="5"/>
  </si>
  <si>
    <t>住所</t>
    <phoneticPr fontId="5"/>
  </si>
  <si>
    <t>商号又は名称</t>
    <phoneticPr fontId="5"/>
  </si>
  <si>
    <t>なお，本委任を解除する場合には，双方連署の上届出のない限りその効力のないことを誓約します。</t>
    <phoneticPr fontId="5"/>
  </si>
  <si>
    <t>記</t>
    <rPh sb="0" eb="1">
      <t>キ</t>
    </rPh>
    <phoneticPr fontId="5"/>
  </si>
  <si>
    <t>（受　任　者）</t>
    <phoneticPr fontId="5"/>
  </si>
  <si>
    <t>住所</t>
    <phoneticPr fontId="5"/>
  </si>
  <si>
    <t>代表者氏名</t>
    <phoneticPr fontId="5"/>
  </si>
  <si>
    <t>委任事項</t>
  </si>
  <si>
    <t>１　見積り及び入札について</t>
    <phoneticPr fontId="5"/>
  </si>
  <si>
    <t>２　契約の締結及び履行について</t>
    <phoneticPr fontId="5"/>
  </si>
  <si>
    <t>３　保証金又は保証物の納付，還付，請求及び領収について</t>
    <phoneticPr fontId="5"/>
  </si>
  <si>
    <t>４　契約代金(前払金を含む。)の請求及び受領について</t>
    <phoneticPr fontId="5"/>
  </si>
  <si>
    <t>５　復代理人の選任について</t>
    <phoneticPr fontId="5"/>
  </si>
  <si>
    <t>６　特定建設工事共同企業体を結成し，協定を締結する件</t>
    <phoneticPr fontId="5"/>
  </si>
  <si>
    <t>－５－</t>
    <phoneticPr fontId="5"/>
  </si>
  <si>
    <t>［様式４］</t>
    <phoneticPr fontId="5"/>
  </si>
  <si>
    <t xml:space="preserve"> 電算入力票〔建設工事〕（県外用） </t>
    <rPh sb="14" eb="15">
      <t>ガイ</t>
    </rPh>
    <phoneticPr fontId="5"/>
  </si>
  <si>
    <t>監理課で記入</t>
    <phoneticPr fontId="5"/>
  </si>
  <si>
    <t>商号・名称</t>
    <rPh sb="0" eb="2">
      <t>ショウゴウ</t>
    </rPh>
    <rPh sb="3" eb="5">
      <t>メイショウ</t>
    </rPh>
    <phoneticPr fontId="5"/>
  </si>
  <si>
    <t>〔カナで記入〕</t>
    <phoneticPr fontId="5"/>
  </si>
  <si>
    <t>し</t>
    <phoneticPr fontId="5"/>
  </si>
  <si>
    <t>タ</t>
    <phoneticPr fontId="5"/>
  </si>
  <si>
    <t>ガ</t>
    <phoneticPr fontId="5"/>
  </si>
  <si>
    <t>〔○：１，●：２〕</t>
    <phoneticPr fontId="5"/>
  </si>
  <si>
    <t>(1)</t>
  </si>
  <si>
    <t>代表者名</t>
    <rPh sb="0" eb="3">
      <t>ダイヒョウシャ</t>
    </rPh>
    <rPh sb="3" eb="4">
      <t>メイ</t>
    </rPh>
    <phoneticPr fontId="5"/>
  </si>
  <si>
    <t>郵便番号</t>
    <rPh sb="0" eb="2">
      <t>ユウビン</t>
    </rPh>
    <rPh sb="2" eb="4">
      <t>バンゴウ</t>
    </rPh>
    <phoneticPr fontId="5"/>
  </si>
  <si>
    <t>－</t>
    <phoneticPr fontId="5"/>
  </si>
  <si>
    <t>所在地</t>
    <rPh sb="0" eb="3">
      <t>ショザイチ</t>
    </rPh>
    <phoneticPr fontId="5"/>
  </si>
  <si>
    <t>〔県コード〕</t>
    <phoneticPr fontId="5"/>
  </si>
  <si>
    <t>〔区(市)郡･町村〕</t>
    <phoneticPr fontId="5"/>
  </si>
  <si>
    <t>（市と区の間には空白を置く）</t>
    <rPh sb="1" eb="2">
      <t>シ</t>
    </rPh>
    <rPh sb="3" eb="4">
      <t>ク</t>
    </rPh>
    <phoneticPr fontId="5"/>
  </si>
  <si>
    <t>〔下位住所〕</t>
    <phoneticPr fontId="5"/>
  </si>
  <si>
    <t>（左詰めとし,途中に空白を置かない）</t>
    <phoneticPr fontId="5"/>
  </si>
  <si>
    <t>鹿児島営業所</t>
    <rPh sb="0" eb="3">
      <t>カゴシマ</t>
    </rPh>
    <rPh sb="3" eb="6">
      <t>エイギョウショ</t>
    </rPh>
    <phoneticPr fontId="5"/>
  </si>
  <si>
    <t>－</t>
    <phoneticPr fontId="5"/>
  </si>
  <si>
    <t>〔市(郡)･町村〕</t>
    <rPh sb="1" eb="2">
      <t>シ</t>
    </rPh>
    <rPh sb="3" eb="4">
      <t>グン</t>
    </rPh>
    <phoneticPr fontId="5"/>
  </si>
  <si>
    <t>（郡と町村の間には空白を置く）</t>
    <phoneticPr fontId="5"/>
  </si>
  <si>
    <t>－６－</t>
    <phoneticPr fontId="5"/>
  </si>
  <si>
    <t>商号又は名称</t>
    <rPh sb="0" eb="2">
      <t>ショウゴウ</t>
    </rPh>
    <rPh sb="2" eb="3">
      <t>マタ</t>
    </rPh>
    <rPh sb="4" eb="6">
      <t>メイショウ</t>
    </rPh>
    <phoneticPr fontId="5"/>
  </si>
  <si>
    <t>自己及び自社の役員等の名簿</t>
    <phoneticPr fontId="5"/>
  </si>
  <si>
    <t>（</t>
    <phoneticPr fontId="5"/>
  </si>
  <si>
    <t>ふりがな</t>
    <phoneticPr fontId="5"/>
  </si>
  <si>
    <t>）</t>
    <phoneticPr fontId="5"/>
  </si>
  <si>
    <t>注１　代表者も含めて作成してください。</t>
    <phoneticPr fontId="5"/>
  </si>
  <si>
    <t>　２　記入欄が不足する場合は適宜追加してください。</t>
    <phoneticPr fontId="5"/>
  </si>
  <si>
    <t xml:space="preserve">  ３　この名簿に記載されている個人情報については，要綱第２条第２項に規定する審査に</t>
    <phoneticPr fontId="5"/>
  </si>
  <si>
    <t>　　必要な範囲内で，他の行政庁に情報提供することになりますので，各人の同意を得た上</t>
    <phoneticPr fontId="5"/>
  </si>
  <si>
    <t>　　で記載してください。</t>
    <phoneticPr fontId="5"/>
  </si>
  <si>
    <t>〔様式６〕</t>
    <rPh sb="1" eb="3">
      <t>ヨウシキ</t>
    </rPh>
    <phoneticPr fontId="5"/>
  </si>
  <si>
    <t>個人住民税に係る特別徴収実施確認・開始誓約書</t>
  </si>
  <si>
    <t>住所</t>
    <rPh sb="0" eb="2">
      <t>ジュウショ</t>
    </rPh>
    <phoneticPr fontId="5"/>
  </si>
  <si>
    <t>代表者氏名</t>
  </si>
  <si>
    <t>□　チェック欄（該当する項目のいずれかにチェックを入れてください。）</t>
  </si>
  <si>
    <t>１　〈領収証書の写しを貼付〉</t>
    <phoneticPr fontId="5"/>
  </si>
  <si>
    <t>　　定を受け，従業員等の個人住民税について，特別徴収を実施し納入しています。</t>
    <phoneticPr fontId="5"/>
  </si>
  <si>
    <r>
      <t>　　　</t>
    </r>
    <r>
      <rPr>
        <b/>
        <u/>
        <sz val="12"/>
        <rFont val="ＭＳ Ｐゴシック"/>
        <family val="3"/>
        <charset val="128"/>
      </rPr>
      <t>→　直近の領収証書の写しを貼付してください。</t>
    </r>
    <phoneticPr fontId="5"/>
  </si>
  <si>
    <t>こちらに直近の領収証書の写しを貼り付けてください。</t>
    <rPh sb="4" eb="6">
      <t>チョッキン</t>
    </rPh>
    <rPh sb="7" eb="9">
      <t>リョウシュウ</t>
    </rPh>
    <rPh sb="9" eb="11">
      <t>ショウショ</t>
    </rPh>
    <rPh sb="12" eb="13">
      <t>ウツ</t>
    </rPh>
    <rPh sb="15" eb="16">
      <t>ハ</t>
    </rPh>
    <rPh sb="17" eb="18">
      <t>ツ</t>
    </rPh>
    <phoneticPr fontId="5"/>
  </si>
  <si>
    <t>２　〈県外事業所で鹿児島県内に事業所がなく居住する従業員等もいない場合〉</t>
    <phoneticPr fontId="5"/>
  </si>
  <si>
    <t>　　注）以下のチェック項目に該当する場合は，鹿児島県内の事業所の所在地の市町村で確認を受けてください。</t>
    <phoneticPr fontId="5"/>
  </si>
  <si>
    <t xml:space="preserve">〈特別徴収の実施確認〉
　当事業所は，従業員等の個人住民税について，特別徴収を実施しています。 
</t>
    <phoneticPr fontId="5"/>
  </si>
  <si>
    <t>市町村確認印</t>
    <rPh sb="0" eb="3">
      <t>シチョウソン</t>
    </rPh>
    <rPh sb="3" eb="6">
      <t>カクニンイン</t>
    </rPh>
    <phoneticPr fontId="5"/>
  </si>
  <si>
    <t xml:space="preserve">〈特別徴収義務が無い場合〉
　当事業所は，個人住民税について特別徴収義務の無い事業所です。
</t>
    <phoneticPr fontId="5"/>
  </si>
  <si>
    <t>〔記入要領は３Ｐ，記入例はＰ１〕</t>
    <rPh sb="9" eb="11">
      <t>キニュウ</t>
    </rPh>
    <rPh sb="11" eb="12">
      <t>レイ</t>
    </rPh>
    <phoneticPr fontId="5"/>
  </si>
  <si>
    <t>〔記入要領は４Ｐ，記入例はＰ２～４〕</t>
    <rPh sb="9" eb="11">
      <t>キニュウ</t>
    </rPh>
    <rPh sb="11" eb="12">
      <t>レイ</t>
    </rPh>
    <phoneticPr fontId="5"/>
  </si>
  <si>
    <t>〔記入例はＰ５〕</t>
    <rPh sb="1" eb="3">
      <t>キニュウ</t>
    </rPh>
    <rPh sb="3" eb="4">
      <t>レイ</t>
    </rPh>
    <phoneticPr fontId="5"/>
  </si>
  <si>
    <t>〔記入例はＰ６～８〕</t>
    <rPh sb="1" eb="3">
      <t>キニュウ</t>
    </rPh>
    <rPh sb="3" eb="4">
      <t>レイ</t>
    </rPh>
    <phoneticPr fontId="5"/>
  </si>
  <si>
    <t>〔記入例はＰ９〕</t>
    <rPh sb="1" eb="3">
      <t>キニュウ</t>
    </rPh>
    <rPh sb="3" eb="4">
      <t>レイ</t>
    </rPh>
    <phoneticPr fontId="5"/>
  </si>
  <si>
    <t>〔記入例はＰ10〕</t>
    <rPh sb="1" eb="3">
      <t>キニュウ</t>
    </rPh>
    <rPh sb="3" eb="4">
      <t>レイ</t>
    </rPh>
    <phoneticPr fontId="5"/>
  </si>
  <si>
    <t>〔記入例はＰ11〕</t>
    <rPh sb="1" eb="3">
      <t>キニュウ</t>
    </rPh>
    <rPh sb="3" eb="4">
      <t>レイ</t>
    </rPh>
    <phoneticPr fontId="5"/>
  </si>
  <si>
    <t>A4横長の上側</t>
  </si>
  <si>
    <t>－</t>
  </si>
  <si>
    <t>※提出が必須な書類</t>
    <rPh sb="1" eb="3">
      <t>テイシュツ</t>
    </rPh>
    <rPh sb="4" eb="6">
      <t>ヒッス</t>
    </rPh>
    <rPh sb="7" eb="9">
      <t>ショルイ</t>
    </rPh>
    <phoneticPr fontId="5"/>
  </si>
  <si>
    <t>※提出が必須な書類</t>
    <phoneticPr fontId="5"/>
  </si>
  <si>
    <t>・審査年度の納入が確認できること　　※提出が必須な書類</t>
    <rPh sb="1" eb="3">
      <t>シンサ</t>
    </rPh>
    <rPh sb="3" eb="5">
      <t>ネンド</t>
    </rPh>
    <rPh sb="6" eb="8">
      <t>ノウニュウ</t>
    </rPh>
    <rPh sb="9" eb="11">
      <t>カクニン</t>
    </rPh>
    <phoneticPr fontId="5"/>
  </si>
  <si>
    <t>(注2)</t>
    <rPh sb="1" eb="2">
      <t>チュウ</t>
    </rPh>
    <phoneticPr fontId="5"/>
  </si>
  <si>
    <t xml:space="preserve"> (1)  暴力団員等（鹿児島県暴力団排除条例（平成26年鹿児島県条例第22号）第２条第３号</t>
    <rPh sb="6" eb="9">
      <t>ボウリョクダン</t>
    </rPh>
    <rPh sb="9" eb="10">
      <t>イン</t>
    </rPh>
    <rPh sb="10" eb="11">
      <t>ナド</t>
    </rPh>
    <rPh sb="12" eb="15">
      <t>カゴシマ</t>
    </rPh>
    <rPh sb="15" eb="16">
      <t>ケン</t>
    </rPh>
    <rPh sb="16" eb="19">
      <t>ボウリョクダン</t>
    </rPh>
    <rPh sb="19" eb="21">
      <t>ハイジョ</t>
    </rPh>
    <rPh sb="21" eb="23">
      <t>ジョウレイ</t>
    </rPh>
    <rPh sb="24" eb="26">
      <t>ヘイセイ</t>
    </rPh>
    <rPh sb="28" eb="29">
      <t>ネン</t>
    </rPh>
    <rPh sb="29" eb="32">
      <t>カゴシマ</t>
    </rPh>
    <rPh sb="32" eb="33">
      <t>ケン</t>
    </rPh>
    <rPh sb="33" eb="35">
      <t>ジョウレイ</t>
    </rPh>
    <rPh sb="35" eb="36">
      <t>ダイ</t>
    </rPh>
    <rPh sb="38" eb="39">
      <t>ゴウ</t>
    </rPh>
    <rPh sb="40" eb="41">
      <t>ダイ</t>
    </rPh>
    <rPh sb="42" eb="43">
      <t>ジョウ</t>
    </rPh>
    <rPh sb="43" eb="44">
      <t>ダイ</t>
    </rPh>
    <rPh sb="45" eb="46">
      <t>ゴウ</t>
    </rPh>
    <phoneticPr fontId="5"/>
  </si>
  <si>
    <t>　　に規定する暴力団員等をいう。以下同じ。）</t>
    <phoneticPr fontId="5"/>
  </si>
  <si>
    <t xml:space="preserve"> (2)  自己，自社若しくは第三者の不正な利益を図る目的又は第三者に損害を加える目的を</t>
    <phoneticPr fontId="5"/>
  </si>
  <si>
    <t>　　もって，暴力団（暴力団員による不当な行為の防止等に関する法律（平成３年法律第77</t>
    <phoneticPr fontId="5"/>
  </si>
  <si>
    <t>　　号）第２条第２号に規定する暴力団をいう。以下同じ。）又は暴力団員等を利用してい</t>
    <phoneticPr fontId="5"/>
  </si>
  <si>
    <t xml:space="preserve"> (3)　暴力団又は暴力団員等に対して，いかなる名義をもってするかを問わず，金銭，物品</t>
    <phoneticPr fontId="5"/>
  </si>
  <si>
    <t>　　その他の財産上の利益を不当に提供し，又は便宜を供与するなど直接的又は積極的に暴</t>
    <phoneticPr fontId="5"/>
  </si>
  <si>
    <t>　　力団の維持運営に協力し，又は関与している者</t>
    <phoneticPr fontId="5"/>
  </si>
  <si>
    <t xml:space="preserve"> (4)　暴力団又は暴力団員等と社会的に非難されるべき関係を有している者</t>
    <phoneticPr fontId="5"/>
  </si>
  <si>
    <t xml:space="preserve"> (5)　暴力団又は暴力団員等であることを知りながら不当な行為をするためにこれらを利用</t>
    <phoneticPr fontId="5"/>
  </si>
  <si>
    <t>指定ファイル(Ａ４版縦長　青色)</t>
    <rPh sb="13" eb="14">
      <t>アオ</t>
    </rPh>
    <rPh sb="14" eb="15">
      <t>イロ</t>
    </rPh>
    <phoneticPr fontId="5"/>
  </si>
  <si>
    <r>
      <t>　</t>
    </r>
    <r>
      <rPr>
        <b/>
        <u/>
        <sz val="10"/>
        <rFont val="BIZ UD明朝 Medium"/>
        <family val="1"/>
        <charset val="128"/>
      </rPr>
      <t>「12 電算入力票〔建設工事〕(県外用)［様式４］」及び「13 暴力団排除に関する書類」についてはファイルに綴じないで別葉にして提出</t>
    </r>
    <r>
      <rPr>
        <sz val="10"/>
        <rFont val="BIZ UD明朝 Medium"/>
        <family val="1"/>
        <charset val="128"/>
      </rPr>
      <t>してください。</t>
    </r>
    <rPh sb="27" eb="28">
      <t>オヨ</t>
    </rPh>
    <rPh sb="33" eb="36">
      <t>ボウリョクダン</t>
    </rPh>
    <rPh sb="36" eb="38">
      <t>ハイジョ</t>
    </rPh>
    <rPh sb="39" eb="40">
      <t>カン</t>
    </rPh>
    <rPh sb="42" eb="44">
      <t>ショルイ</t>
    </rPh>
    <rPh sb="60" eb="61">
      <t>ベツ</t>
    </rPh>
    <rPh sb="61" eb="62">
      <t>ヨウ</t>
    </rPh>
    <phoneticPr fontId="5"/>
  </si>
  <si>
    <r>
      <t xml:space="preserve">本店又は
</t>
    </r>
    <r>
      <rPr>
        <sz val="5"/>
        <rFont val="BIZ UD明朝 Medium"/>
        <family val="1"/>
        <charset val="128"/>
      </rPr>
      <t>契約締結営業所</t>
    </r>
    <rPh sb="0" eb="2">
      <t>ホンテン</t>
    </rPh>
    <rPh sb="2" eb="3">
      <t>マタ</t>
    </rPh>
    <rPh sb="5" eb="7">
      <t>ケイヤク</t>
    </rPh>
    <rPh sb="7" eb="9">
      <t>テイケツ</t>
    </rPh>
    <rPh sb="9" eb="12">
      <t>エイギョウショ</t>
    </rPh>
    <phoneticPr fontId="5"/>
  </si>
  <si>
    <r>
      <t xml:space="preserve">  ４　</t>
    </r>
    <r>
      <rPr>
        <b/>
        <u/>
        <sz val="11"/>
        <rFont val="BIZ UD明朝 Medium"/>
        <family val="1"/>
        <charset val="128"/>
      </rPr>
      <t>監査役は記入不要。</t>
    </r>
    <rPh sb="4" eb="7">
      <t>カンサヤク</t>
    </rPh>
    <rPh sb="8" eb="10">
      <t>キニュウ</t>
    </rPh>
    <rPh sb="10" eb="12">
      <t>フヨウ</t>
    </rPh>
    <phoneticPr fontId="5"/>
  </si>
  <si>
    <t>　なお，申請者は，地方自治法施行令（昭和22年政令第16号）第167条の４第１項に該当しない者であること及び提出書類の全ての記入事項は事実と相違ないことを誓約します。</t>
    <rPh sb="59" eb="60">
      <t>スベ</t>
    </rPh>
    <phoneticPr fontId="5"/>
  </si>
  <si>
    <t>注）　５の誓約による申請は，１回だけの特別措置です。次回の申請時に特別徴収義務がありなが
    ら実施していない場合は，申請できません。</t>
    <phoneticPr fontId="5"/>
  </si>
  <si>
    <r>
      <rPr>
        <sz val="9"/>
        <rFont val="BIZ UD明朝 Medium"/>
        <family val="1"/>
        <charset val="128"/>
      </rPr>
      <t>※（注1）1～11の順番で必ずファイルに綴ってください。</t>
    </r>
    <r>
      <rPr>
        <sz val="10"/>
        <rFont val="BIZ UD明朝 Medium"/>
        <family val="1"/>
        <charset val="128"/>
      </rPr>
      <t xml:space="preserve">
</t>
    </r>
    <r>
      <rPr>
        <sz val="9"/>
        <rFont val="BIZ UD明朝 Medium"/>
        <family val="1"/>
        <charset val="128"/>
      </rPr>
      <t>（12,13はファイルに綴らず別途クリップで留める。）</t>
    </r>
    <rPh sb="2" eb="3">
      <t>チュウ</t>
    </rPh>
    <rPh sb="10" eb="11">
      <t>ジュン</t>
    </rPh>
    <rPh sb="11" eb="12">
      <t>バン</t>
    </rPh>
    <rPh sb="13" eb="14">
      <t>カナラ</t>
    </rPh>
    <rPh sb="20" eb="21">
      <t>ツヅ</t>
    </rPh>
    <rPh sb="41" eb="42">
      <t>ツヅ</t>
    </rPh>
    <rPh sb="44" eb="46">
      <t>ベット</t>
    </rPh>
    <rPh sb="51" eb="52">
      <t>ト</t>
    </rPh>
    <phoneticPr fontId="5"/>
  </si>
  <si>
    <r>
      <t>・建設業法の建設業許可申請書（様式第一号）の別紙二　</t>
    </r>
    <r>
      <rPr>
        <sz val="9"/>
        <rFont val="BIZ UD明朝 Medium"/>
        <family val="1"/>
        <charset val="128"/>
      </rPr>
      <t>※提出が必須な書類</t>
    </r>
    <r>
      <rPr>
        <sz val="10"/>
        <rFont val="BIZ UD明朝 Medium"/>
        <family val="1"/>
        <charset val="128"/>
      </rPr>
      <t xml:space="preserve">
・契約締結営業所及び鹿児島県内にある営業所の該当ページのみ添付</t>
    </r>
    <rPh sb="11" eb="14">
      <t>シンセイショ</t>
    </rPh>
    <rPh sb="15" eb="17">
      <t>ヨウシキ</t>
    </rPh>
    <rPh sb="23" eb="24">
      <t>シ</t>
    </rPh>
    <rPh sb="37" eb="39">
      <t>ケイヤク</t>
    </rPh>
    <rPh sb="39" eb="41">
      <t>テイケツ</t>
    </rPh>
    <rPh sb="41" eb="44">
      <t>エイギョウショ</t>
    </rPh>
    <rPh sb="44" eb="45">
      <t>オヨ</t>
    </rPh>
    <rPh sb="46" eb="49">
      <t>カゴシマ</t>
    </rPh>
    <rPh sb="49" eb="51">
      <t>ケンナイ</t>
    </rPh>
    <rPh sb="54" eb="57">
      <t>エイギョウショ</t>
    </rPh>
    <rPh sb="58" eb="60">
      <t>ガイトウ</t>
    </rPh>
    <rPh sb="65" eb="67">
      <t>テンプ</t>
    </rPh>
    <phoneticPr fontId="5"/>
  </si>
  <si>
    <r>
      <t>・様式は県税について</t>
    </r>
    <r>
      <rPr>
        <b/>
        <u/>
        <sz val="10"/>
        <rFont val="BIZ UD明朝 Medium"/>
        <family val="1"/>
        <charset val="128"/>
      </rPr>
      <t>未納がないことの証明</t>
    </r>
    <r>
      <rPr>
        <sz val="10"/>
        <rFont val="BIZ UD明朝 Medium"/>
        <family val="1"/>
        <charset val="128"/>
      </rPr>
      <t xml:space="preserve">
（発行事務所）鹿児島県各地域振興局・各支庁県税課
・鹿児島県内に営業所がない場合は添付不要</t>
    </r>
    <rPh sb="1" eb="3">
      <t>ヨウシキ</t>
    </rPh>
    <rPh sb="4" eb="6">
      <t>ケンゼイ</t>
    </rPh>
    <rPh sb="10" eb="12">
      <t>ミノウ</t>
    </rPh>
    <rPh sb="18" eb="20">
      <t>ショウメイ</t>
    </rPh>
    <rPh sb="32" eb="33">
      <t>カク</t>
    </rPh>
    <rPh sb="39" eb="40">
      <t>カク</t>
    </rPh>
    <rPh sb="50" eb="52">
      <t>ケンナイ</t>
    </rPh>
    <rPh sb="62" eb="64">
      <t>テンプ</t>
    </rPh>
    <phoneticPr fontId="5"/>
  </si>
  <si>
    <r>
      <t>・様式は</t>
    </r>
    <r>
      <rPr>
        <b/>
        <u/>
        <sz val="10"/>
        <rFont val="BIZ UD明朝 Medium"/>
        <family val="1"/>
        <charset val="128"/>
      </rPr>
      <t>未納税額のない証明（その３）</t>
    </r>
    <r>
      <rPr>
        <sz val="10"/>
        <rFont val="BIZ UD明朝 Medium"/>
        <family val="1"/>
        <charset val="128"/>
      </rPr>
      <t>　　　※提出が必須な書類</t>
    </r>
    <rPh sb="11" eb="13">
      <t>ショウメイ</t>
    </rPh>
    <phoneticPr fontId="5"/>
  </si>
  <si>
    <r>
      <t>・ファイルに綴じないでクリップで留めて提出する。</t>
    </r>
    <r>
      <rPr>
        <sz val="10"/>
        <rFont val="BIZ UD明朝 Medium"/>
        <family val="1"/>
        <charset val="128"/>
      </rPr>
      <t>　</t>
    </r>
    <r>
      <rPr>
        <sz val="8"/>
        <rFont val="BIZ UD明朝 Medium"/>
        <family val="1"/>
        <charset val="128"/>
      </rPr>
      <t>※提出が必須な書類</t>
    </r>
    <rPh sb="16" eb="17">
      <t>ト</t>
    </rPh>
    <phoneticPr fontId="5"/>
  </si>
  <si>
    <r>
      <t>・ファイルに綴じないでクリップで留めて提出する。</t>
    </r>
    <r>
      <rPr>
        <sz val="10"/>
        <rFont val="BIZ UD明朝 Medium"/>
        <family val="1"/>
        <charset val="128"/>
      </rPr>
      <t>　</t>
    </r>
    <r>
      <rPr>
        <sz val="8"/>
        <rFont val="BIZ UD明朝 Medium"/>
        <family val="1"/>
        <charset val="128"/>
      </rPr>
      <t>※提出が必須な書類</t>
    </r>
    <phoneticPr fontId="5"/>
  </si>
  <si>
    <r>
      <t>　</t>
    </r>
    <r>
      <rPr>
        <b/>
        <sz val="10"/>
        <rFont val="BIZ UD明朝 Medium"/>
        <family val="1"/>
        <charset val="128"/>
      </rPr>
      <t>ファイルは正本分の１部を提出</t>
    </r>
    <r>
      <rPr>
        <sz val="10"/>
        <rFont val="BIZ UD明朝 Medium"/>
        <family val="1"/>
        <charset val="128"/>
      </rPr>
      <t>してください</t>
    </r>
    <r>
      <rPr>
        <b/>
        <sz val="10"/>
        <rFont val="BIZ UD明朝 Medium"/>
        <family val="1"/>
        <charset val="128"/>
      </rPr>
      <t>（</t>
    </r>
    <r>
      <rPr>
        <b/>
        <u/>
        <sz val="10"/>
        <rFont val="BIZ UD明朝 Medium"/>
        <family val="1"/>
        <charset val="128"/>
      </rPr>
      <t>「１」～「１１」の順に書類をファイルに綴じ込む</t>
    </r>
    <r>
      <rPr>
        <b/>
        <sz val="10"/>
        <rFont val="BIZ UD明朝 Medium"/>
        <family val="1"/>
        <charset val="128"/>
      </rPr>
      <t>）</t>
    </r>
    <r>
      <rPr>
        <sz val="10"/>
        <rFont val="BIZ UD明朝 Medium"/>
        <family val="1"/>
        <charset val="128"/>
      </rPr>
      <t>。</t>
    </r>
    <r>
      <rPr>
        <b/>
        <sz val="10"/>
        <rFont val="BIZ UD明朝 Medium"/>
        <family val="1"/>
        <charset val="128"/>
      </rPr>
      <t>「１２」及び「１３」はファイルに綴じないでクリップで留めて提出</t>
    </r>
    <r>
      <rPr>
        <sz val="10"/>
        <rFont val="BIZ UD明朝 Medium"/>
        <family val="1"/>
        <charset val="128"/>
      </rPr>
      <t>してください。</t>
    </r>
    <r>
      <rPr>
        <b/>
        <sz val="10"/>
        <rFont val="BIZ UD明朝 Medium"/>
        <family val="1"/>
        <charset val="128"/>
      </rPr>
      <t>副本分はクリップで留めてファイルには綴り込まないでください。</t>
    </r>
    <rPh sb="6" eb="8">
      <t>セイホン</t>
    </rPh>
    <rPh sb="8" eb="9">
      <t>ブン</t>
    </rPh>
    <rPh sb="13" eb="15">
      <t>テイシュツ</t>
    </rPh>
    <rPh sb="51" eb="52">
      <t>オヨ</t>
    </rPh>
    <rPh sb="63" eb="64">
      <t>ト</t>
    </rPh>
    <rPh sb="73" eb="74">
      <t>ト</t>
    </rPh>
    <rPh sb="76" eb="78">
      <t>テイシュツ</t>
    </rPh>
    <rPh sb="85" eb="87">
      <t>フクホン</t>
    </rPh>
    <rPh sb="87" eb="88">
      <t>ブン</t>
    </rPh>
    <rPh sb="94" eb="95">
      <t>ト</t>
    </rPh>
    <rPh sb="103" eb="104">
      <t>ツヅ</t>
    </rPh>
    <rPh sb="105" eb="106">
      <t>コ</t>
    </rPh>
    <phoneticPr fontId="5"/>
  </si>
  <si>
    <r>
      <t>　</t>
    </r>
    <r>
      <rPr>
        <b/>
        <u/>
        <sz val="10"/>
        <rFont val="BIZ UD明朝 Medium"/>
        <family val="1"/>
        <charset val="128"/>
      </rPr>
      <t>「２」，「１２」及び「１３」の書類については副本を申請者の控えとして返却しますので，正本のコピー及び返却用の封筒を同封</t>
    </r>
    <r>
      <rPr>
        <u/>
        <sz val="10"/>
        <rFont val="BIZ UD明朝 Medium"/>
        <family val="1"/>
        <charset val="128"/>
      </rPr>
      <t>してください（</t>
    </r>
    <r>
      <rPr>
        <b/>
        <u/>
        <sz val="10"/>
        <rFont val="BIZ UD明朝 Medium"/>
        <family val="1"/>
        <charset val="128"/>
      </rPr>
      <t>返却書類である副本の大きさ及び重さを勘案し，切手を忘れずに貼付してください</t>
    </r>
    <r>
      <rPr>
        <u/>
        <sz val="10"/>
        <rFont val="BIZ UD明朝 Medium"/>
        <family val="1"/>
        <charset val="128"/>
      </rPr>
      <t>）。</t>
    </r>
    <rPh sb="23" eb="25">
      <t>フクホン</t>
    </rPh>
    <rPh sb="26" eb="29">
      <t>シンセイシャ</t>
    </rPh>
    <rPh sb="30" eb="31">
      <t>ヒカ</t>
    </rPh>
    <rPh sb="35" eb="37">
      <t>ヘンキャク</t>
    </rPh>
    <rPh sb="43" eb="45">
      <t>セイホン</t>
    </rPh>
    <rPh sb="49" eb="50">
      <t>オヨ</t>
    </rPh>
    <rPh sb="51" eb="53">
      <t>ヘンキャク</t>
    </rPh>
    <rPh sb="53" eb="54">
      <t>ヨウ</t>
    </rPh>
    <rPh sb="55" eb="57">
      <t>フウトウ</t>
    </rPh>
    <rPh sb="58" eb="60">
      <t>ドウフウ</t>
    </rPh>
    <rPh sb="67" eb="69">
      <t>ヘンキャク</t>
    </rPh>
    <rPh sb="69" eb="71">
      <t>ショルイ</t>
    </rPh>
    <rPh sb="74" eb="76">
      <t>フクホン</t>
    </rPh>
    <rPh sb="77" eb="78">
      <t>オオ</t>
    </rPh>
    <rPh sb="80" eb="81">
      <t>オヨ</t>
    </rPh>
    <rPh sb="82" eb="83">
      <t>オモ</t>
    </rPh>
    <rPh sb="85" eb="87">
      <t>カンアン</t>
    </rPh>
    <rPh sb="89" eb="91">
      <t>キッテ</t>
    </rPh>
    <rPh sb="92" eb="93">
      <t>ワス</t>
    </rPh>
    <rPh sb="96" eb="98">
      <t>チョウフ</t>
    </rPh>
    <phoneticPr fontId="5"/>
  </si>
  <si>
    <t>元号</t>
    <rPh sb="0" eb="2">
      <t>ゲンゴウ</t>
    </rPh>
    <phoneticPr fontId="42"/>
  </si>
  <si>
    <t>年度</t>
    <rPh sb="0" eb="2">
      <t>ネンド</t>
    </rPh>
    <phoneticPr fontId="42"/>
  </si>
  <si>
    <t>年月日</t>
    <rPh sb="0" eb="3">
      <t>ネンガッピ</t>
    </rPh>
    <phoneticPr fontId="5"/>
  </si>
  <si>
    <t>最大値</t>
    <rPh sb="0" eb="2">
      <t>サイダイ</t>
    </rPh>
    <phoneticPr fontId="42"/>
  </si>
  <si>
    <t>許可者</t>
    <rPh sb="0" eb="2">
      <t>キョカ</t>
    </rPh>
    <rPh sb="2" eb="3">
      <t>シャ</t>
    </rPh>
    <phoneticPr fontId="42"/>
  </si>
  <si>
    <t>許可番号１</t>
    <rPh sb="0" eb="2">
      <t>キョカ</t>
    </rPh>
    <rPh sb="2" eb="4">
      <t>バンゴウ</t>
    </rPh>
    <phoneticPr fontId="42"/>
  </si>
  <si>
    <t>許可番号２</t>
    <rPh sb="0" eb="4">
      <t>キョカバンゴウ</t>
    </rPh>
    <phoneticPr fontId="42"/>
  </si>
  <si>
    <t>申請の有無１</t>
    <rPh sb="0" eb="2">
      <t>シンセイ</t>
    </rPh>
    <rPh sb="3" eb="5">
      <t>ウム</t>
    </rPh>
    <phoneticPr fontId="42"/>
  </si>
  <si>
    <t>申請の有無２</t>
    <rPh sb="0" eb="2">
      <t>シンセイ</t>
    </rPh>
    <rPh sb="3" eb="5">
      <t>ウム</t>
    </rPh>
    <phoneticPr fontId="42"/>
  </si>
  <si>
    <t>性別</t>
    <rPh sb="0" eb="2">
      <t>セイベツ</t>
    </rPh>
    <phoneticPr fontId="42"/>
  </si>
  <si>
    <t>項目</t>
    <rPh sb="0" eb="2">
      <t>コウモク</t>
    </rPh>
    <phoneticPr fontId="42"/>
  </si>
  <si>
    <t>設定値</t>
    <rPh sb="0" eb="3">
      <t>セッテイチ</t>
    </rPh>
    <phoneticPr fontId="42"/>
  </si>
  <si>
    <t>設定値１</t>
    <rPh sb="0" eb="3">
      <t>セッテイチ</t>
    </rPh>
    <phoneticPr fontId="42"/>
  </si>
  <si>
    <t>設定値２</t>
    <rPh sb="0" eb="3">
      <t>セッテイチ</t>
    </rPh>
    <phoneticPr fontId="42"/>
  </si>
  <si>
    <t>設定値３</t>
    <rPh sb="0" eb="3">
      <t>セッテイチ</t>
    </rPh>
    <phoneticPr fontId="42"/>
  </si>
  <si>
    <t>設定値</t>
    <phoneticPr fontId="42"/>
  </si>
  <si>
    <t>現元号</t>
    <rPh sb="0" eb="1">
      <t>ゲン</t>
    </rPh>
    <rPh sb="1" eb="3">
      <t>ゲンゴウ</t>
    </rPh>
    <phoneticPr fontId="42"/>
  </si>
  <si>
    <t>令和</t>
    <rPh sb="0" eb="2">
      <t>レイワ</t>
    </rPh>
    <phoneticPr fontId="42"/>
  </si>
  <si>
    <t>今年度</t>
    <rPh sb="0" eb="3">
      <t>コンネンド</t>
    </rPh>
    <phoneticPr fontId="42"/>
  </si>
  <si>
    <t>1桁</t>
    <rPh sb="1" eb="2">
      <t>ケタ</t>
    </rPh>
    <phoneticPr fontId="42"/>
  </si>
  <si>
    <t>国土交通大臣</t>
    <rPh sb="0" eb="4">
      <t>コクドコウツウ</t>
    </rPh>
    <rPh sb="4" eb="6">
      <t>ダイジン</t>
    </rPh>
    <phoneticPr fontId="42"/>
  </si>
  <si>
    <t>00</t>
    <phoneticPr fontId="5"/>
  </si>
  <si>
    <t>般</t>
    <phoneticPr fontId="5"/>
  </si>
  <si>
    <t>04</t>
    <phoneticPr fontId="5"/>
  </si>
  <si>
    <t>申請</t>
    <rPh sb="0" eb="2">
      <t>シンセイ</t>
    </rPh>
    <phoneticPr fontId="42"/>
  </si>
  <si>
    <t>○</t>
    <phoneticPr fontId="5"/>
  </si>
  <si>
    <t>男性</t>
    <rPh sb="0" eb="2">
      <t>ダンセイ</t>
    </rPh>
    <phoneticPr fontId="5"/>
  </si>
  <si>
    <t>男</t>
    <rPh sb="0" eb="1">
      <t>オトコ</t>
    </rPh>
    <phoneticPr fontId="5"/>
  </si>
  <si>
    <t>前元号</t>
    <rPh sb="0" eb="1">
      <t>ゼン</t>
    </rPh>
    <rPh sb="1" eb="3">
      <t>ゲンゴウ</t>
    </rPh>
    <phoneticPr fontId="42"/>
  </si>
  <si>
    <t>平成</t>
    <rPh sb="0" eb="2">
      <t>ヘイセイ</t>
    </rPh>
    <phoneticPr fontId="42"/>
  </si>
  <si>
    <t>前年度</t>
    <rPh sb="0" eb="3">
      <t>ゼンネンド</t>
    </rPh>
    <phoneticPr fontId="42"/>
  </si>
  <si>
    <t>2桁</t>
    <rPh sb="1" eb="2">
      <t>ケタ</t>
    </rPh>
    <phoneticPr fontId="5"/>
  </si>
  <si>
    <t>特</t>
    <phoneticPr fontId="5"/>
  </si>
  <si>
    <t>主力</t>
    <rPh sb="0" eb="2">
      <t>シュリョク</t>
    </rPh>
    <phoneticPr fontId="42"/>
  </si>
  <si>
    <t>●</t>
    <phoneticPr fontId="5"/>
  </si>
  <si>
    <t>女性</t>
    <rPh sb="0" eb="2">
      <t>ジョセイ</t>
    </rPh>
    <phoneticPr fontId="5"/>
  </si>
  <si>
    <t>女</t>
    <rPh sb="0" eb="1">
      <t>オンナ</t>
    </rPh>
    <phoneticPr fontId="5"/>
  </si>
  <si>
    <t>前々年度</t>
    <rPh sb="0" eb="4">
      <t>ゼンゼンネンド</t>
    </rPh>
    <phoneticPr fontId="42"/>
  </si>
  <si>
    <t>3桁</t>
    <rPh sb="1" eb="2">
      <t>ケタ</t>
    </rPh>
    <phoneticPr fontId="5"/>
  </si>
  <si>
    <t>般特</t>
    <phoneticPr fontId="5"/>
  </si>
  <si>
    <t>前々々年度</t>
    <rPh sb="0" eb="2">
      <t>ゼンゼン</t>
    </rPh>
    <rPh sb="3" eb="5">
      <t>ネンド</t>
    </rPh>
    <phoneticPr fontId="42"/>
  </si>
  <si>
    <t>4桁</t>
    <rPh sb="1" eb="2">
      <t>ケタ</t>
    </rPh>
    <phoneticPr fontId="5"/>
  </si>
  <si>
    <t>01</t>
    <phoneticPr fontId="5"/>
  </si>
  <si>
    <t>31</t>
    <phoneticPr fontId="5"/>
  </si>
  <si>
    <t>30</t>
    <phoneticPr fontId="5"/>
  </si>
  <si>
    <t>29</t>
    <phoneticPr fontId="5"/>
  </si>
  <si>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</si>
  <si>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</si>
  <si>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</si>
  <si>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</si>
  <si>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</si>
  <si>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</si>
  <si>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</si>
  <si>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</si>
  <si>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</si>
  <si>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</si>
  <si>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</si>
  <si>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</si>
  <si>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</si>
  <si>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</si>
  <si>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</si>
  <si>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</si>
  <si>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</si>
  <si>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</si>
  <si>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</si>
  <si>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</si>
  <si>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</si>
  <si>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</si>
  <si>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</si>
  <si>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</si>
  <si>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</si>
  <si>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</si>
  <si>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</si>
  <si>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</si>
  <si>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</si>
  <si>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</si>
  <si>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</si>
  <si>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</si>
  <si>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</si>
  <si>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</si>
  <si>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</si>
  <si>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</si>
  <si>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</si>
  <si>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</si>
  <si>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</si>
  <si>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</si>
  <si>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</si>
  <si>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</si>
  <si>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</si>
  <si>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</si>
  <si>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</si>
  <si>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</si>
  <si>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</si>
  <si>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02</t>
    <phoneticPr fontId="5"/>
  </si>
  <si>
    <t>03</t>
    <phoneticPr fontId="5"/>
  </si>
  <si>
    <t>05</t>
    <phoneticPr fontId="5"/>
  </si>
  <si>
    <t>06</t>
    <phoneticPr fontId="5"/>
  </si>
  <si>
    <t>07</t>
    <phoneticPr fontId="5"/>
  </si>
  <si>
    <t>08</t>
    <phoneticPr fontId="5"/>
  </si>
  <si>
    <t>09</t>
    <phoneticPr fontId="5"/>
  </si>
  <si>
    <t>10</t>
    <phoneticPr fontId="5"/>
  </si>
  <si>
    <t>11</t>
    <phoneticPr fontId="5"/>
  </si>
  <si>
    <t>12</t>
    <phoneticPr fontId="5"/>
  </si>
  <si>
    <t>13</t>
    <phoneticPr fontId="5"/>
  </si>
  <si>
    <t>14</t>
    <phoneticPr fontId="5"/>
  </si>
  <si>
    <t>15</t>
    <phoneticPr fontId="5"/>
  </si>
  <si>
    <t>16</t>
    <phoneticPr fontId="5"/>
  </si>
  <si>
    <t>17</t>
    <phoneticPr fontId="5"/>
  </si>
  <si>
    <t>18</t>
    <phoneticPr fontId="5"/>
  </si>
  <si>
    <t>19</t>
    <phoneticPr fontId="5"/>
  </si>
  <si>
    <t>20</t>
    <phoneticPr fontId="5"/>
  </si>
  <si>
    <t>21</t>
    <phoneticPr fontId="5"/>
  </si>
  <si>
    <t>22</t>
    <phoneticPr fontId="5"/>
  </si>
  <si>
    <t>23</t>
    <phoneticPr fontId="5"/>
  </si>
  <si>
    <t>24</t>
    <phoneticPr fontId="5"/>
  </si>
  <si>
    <t>25</t>
    <phoneticPr fontId="5"/>
  </si>
  <si>
    <t>26</t>
    <phoneticPr fontId="5"/>
  </si>
  <si>
    <t>27</t>
    <phoneticPr fontId="5"/>
  </si>
  <si>
    <t>28</t>
    <phoneticPr fontId="5"/>
  </si>
  <si>
    <t>32</t>
    <phoneticPr fontId="5"/>
  </si>
  <si>
    <t>33</t>
    <phoneticPr fontId="5"/>
  </si>
  <si>
    <t>34</t>
    <phoneticPr fontId="5"/>
  </si>
  <si>
    <t>35</t>
    <phoneticPr fontId="5"/>
  </si>
  <si>
    <t>36</t>
    <phoneticPr fontId="5"/>
  </si>
  <si>
    <t>37</t>
    <phoneticPr fontId="5"/>
  </si>
  <si>
    <t>38</t>
    <phoneticPr fontId="5"/>
  </si>
  <si>
    <t>39</t>
    <phoneticPr fontId="5"/>
  </si>
  <si>
    <t>40</t>
    <phoneticPr fontId="5"/>
  </si>
  <si>
    <t>41</t>
    <phoneticPr fontId="5"/>
  </si>
  <si>
    <t>42</t>
    <phoneticPr fontId="5"/>
  </si>
  <si>
    <t>43</t>
    <phoneticPr fontId="5"/>
  </si>
  <si>
    <t>44</t>
    <phoneticPr fontId="5"/>
  </si>
  <si>
    <t>45</t>
    <phoneticPr fontId="5"/>
  </si>
  <si>
    <t>46</t>
    <phoneticPr fontId="5"/>
  </si>
  <si>
    <t>47</t>
    <phoneticPr fontId="5"/>
  </si>
  <si>
    <t>会社形態名称</t>
    <rPh sb="0" eb="2">
      <t>カイシャ</t>
    </rPh>
    <rPh sb="2" eb="4">
      <t>ケイタイ</t>
    </rPh>
    <rPh sb="4" eb="6">
      <t>メイショウ</t>
    </rPh>
    <phoneticPr fontId="5"/>
  </si>
  <si>
    <t>コード</t>
    <phoneticPr fontId="5"/>
  </si>
  <si>
    <t>株式会社</t>
    <rPh sb="0" eb="2">
      <t>カブシキ</t>
    </rPh>
    <rPh sb="2" eb="4">
      <t>カイシャ</t>
    </rPh>
    <phoneticPr fontId="5"/>
  </si>
  <si>
    <t>（株）</t>
    <rPh sb="1" eb="2">
      <t>カブ</t>
    </rPh>
    <phoneticPr fontId="5"/>
  </si>
  <si>
    <t>(株)</t>
    <rPh sb="1" eb="2">
      <t>カブ</t>
    </rPh>
    <phoneticPr fontId="5"/>
  </si>
  <si>
    <t>㈱</t>
  </si>
  <si>
    <t>有限会社</t>
    <rPh sb="0" eb="2">
      <t>ユウゲン</t>
    </rPh>
    <rPh sb="2" eb="4">
      <t>カイシャ</t>
    </rPh>
    <phoneticPr fontId="5"/>
  </si>
  <si>
    <t>（有）</t>
    <rPh sb="1" eb="2">
      <t>ユウ</t>
    </rPh>
    <phoneticPr fontId="5"/>
  </si>
  <si>
    <t>(有)</t>
    <rPh sb="1" eb="2">
      <t>ユウ</t>
    </rPh>
    <phoneticPr fontId="5"/>
  </si>
  <si>
    <t>㈲</t>
  </si>
  <si>
    <t>合名会社</t>
    <rPh sb="0" eb="2">
      <t>ゴウメイ</t>
    </rPh>
    <rPh sb="2" eb="4">
      <t>カイシャ</t>
    </rPh>
    <phoneticPr fontId="5"/>
  </si>
  <si>
    <t>（名）</t>
  </si>
  <si>
    <t>(名)</t>
  </si>
  <si>
    <t>㈴</t>
  </si>
  <si>
    <t>合資会社</t>
    <rPh sb="0" eb="2">
      <t>ゴウシ</t>
    </rPh>
    <rPh sb="2" eb="4">
      <t>ガイシャ</t>
    </rPh>
    <phoneticPr fontId="5"/>
  </si>
  <si>
    <t>（資）</t>
  </si>
  <si>
    <t>(資)</t>
  </si>
  <si>
    <t>㈾</t>
  </si>
  <si>
    <t>合同会社</t>
    <rPh sb="0" eb="2">
      <t>ゴウドウ</t>
    </rPh>
    <rPh sb="2" eb="4">
      <t>カイシャ</t>
    </rPh>
    <phoneticPr fontId="5"/>
  </si>
  <si>
    <t>（合）</t>
    <rPh sb="1" eb="2">
      <t>ア</t>
    </rPh>
    <phoneticPr fontId="5"/>
  </si>
  <si>
    <t>(合)</t>
    <rPh sb="1" eb="2">
      <t>ア</t>
    </rPh>
    <phoneticPr fontId="5"/>
  </si>
  <si>
    <t>協同組合</t>
    <rPh sb="0" eb="2">
      <t>キョウドウ</t>
    </rPh>
    <rPh sb="2" eb="4">
      <t>クミアイ</t>
    </rPh>
    <phoneticPr fontId="5"/>
  </si>
  <si>
    <t>（同）</t>
    <rPh sb="1" eb="2">
      <t>ドウ</t>
    </rPh>
    <phoneticPr fontId="5"/>
  </si>
  <si>
    <t>(同)</t>
    <rPh sb="1" eb="2">
      <t>ドウ</t>
    </rPh>
    <phoneticPr fontId="5"/>
  </si>
  <si>
    <t>協業組合</t>
    <rPh sb="0" eb="2">
      <t>キョウギョウ</t>
    </rPh>
    <rPh sb="2" eb="4">
      <t>クミアイ</t>
    </rPh>
    <phoneticPr fontId="5"/>
  </si>
  <si>
    <t>（業）</t>
  </si>
  <si>
    <t>(業)</t>
  </si>
  <si>
    <t>企業組合</t>
    <rPh sb="0" eb="2">
      <t>キギョウ</t>
    </rPh>
    <rPh sb="2" eb="4">
      <t>クミアイ</t>
    </rPh>
    <phoneticPr fontId="5"/>
  </si>
  <si>
    <t>（企）</t>
  </si>
  <si>
    <t>(企)</t>
  </si>
  <si>
    <t>㈽</t>
  </si>
  <si>
    <t xml:space="preserve">    ３　「役員等」とは，要綱第１条の２第４号のとおりです</t>
    <phoneticPr fontId="5"/>
  </si>
  <si>
    <t>審査基準日_From</t>
    <phoneticPr fontId="5"/>
  </si>
  <si>
    <t>審査基準日_To</t>
    <phoneticPr fontId="5"/>
  </si>
  <si>
    <t>・</t>
    <phoneticPr fontId="5"/>
  </si>
  <si>
    <t>に迎えた審査基準日を基準日とする結果</t>
    <phoneticPr fontId="5"/>
  </si>
  <si>
    <r>
      <rPr>
        <u/>
        <sz val="10"/>
        <rFont val="BIZ UD明朝 Medium"/>
        <family val="1"/>
        <charset val="128"/>
      </rPr>
      <t>通知書の写し</t>
    </r>
    <r>
      <rPr>
        <sz val="10"/>
        <rFont val="BIZ UD明朝 Medium"/>
        <family val="1"/>
        <charset val="128"/>
      </rPr>
      <t>　　※提出が必須な書類</t>
    </r>
    <phoneticPr fontId="5"/>
  </si>
  <si>
    <t>委任日</t>
    <rPh sb="0" eb="3">
      <t>イニンビ</t>
    </rPh>
    <phoneticPr fontId="5"/>
  </si>
  <si>
    <t>申請区分</t>
    <rPh sb="0" eb="4">
      <t>シンセイクブン</t>
    </rPh>
    <phoneticPr fontId="42"/>
  </si>
  <si>
    <t>修正</t>
    <rPh sb="0" eb="2">
      <t>シュウセイ</t>
    </rPh>
    <phoneticPr fontId="5"/>
  </si>
  <si>
    <t>削除</t>
    <rPh sb="0" eb="2">
      <t>サクジョ</t>
    </rPh>
    <phoneticPr fontId="5"/>
  </si>
  <si>
    <t>判定（前方）</t>
    <rPh sb="0" eb="2">
      <t>ハンテイ</t>
    </rPh>
    <rPh sb="3" eb="5">
      <t>ゼンポウ</t>
    </rPh>
    <phoneticPr fontId="5"/>
  </si>
  <si>
    <t>判定（後方）</t>
    <rPh sb="0" eb="2">
      <t>ハンテイ</t>
    </rPh>
    <rPh sb="3" eb="5">
      <t>コウホウ</t>
    </rPh>
    <phoneticPr fontId="5"/>
  </si>
  <si>
    <t>支店名</t>
    <rPh sb="0" eb="3">
      <t>シテンメイ</t>
    </rPh>
    <phoneticPr fontId="5"/>
  </si>
  <si>
    <t>支店名</t>
    <rPh sb="0" eb="2">
      <t>シテンメイ</t>
    </rPh>
    <phoneticPr fontId="5"/>
  </si>
  <si>
    <t>名</t>
    <rPh sb="0" eb="1">
      <t>メイ</t>
    </rPh>
    <phoneticPr fontId="5"/>
  </si>
  <si>
    <t>支店名</t>
    <rPh sb="0" eb="3">
      <t>シテンメイ</t>
    </rPh>
    <phoneticPr fontId="5"/>
  </si>
  <si>
    <t>姓</t>
    <rPh sb="0" eb="1">
      <t>セイ</t>
    </rPh>
    <phoneticPr fontId="5"/>
  </si>
  <si>
    <t>名</t>
    <rPh sb="0" eb="1">
      <t>メイ</t>
    </rPh>
    <phoneticPr fontId="5"/>
  </si>
  <si>
    <t>（フリガナ）</t>
    <phoneticPr fontId="5"/>
  </si>
  <si>
    <t>カブシキガイシャ</t>
    <phoneticPr fontId="5"/>
  </si>
  <si>
    <t>ユウゲンガイシャ</t>
    <phoneticPr fontId="5"/>
  </si>
  <si>
    <t>ゴウメイガイシャ</t>
    <phoneticPr fontId="5"/>
  </si>
  <si>
    <t>ゴウシガイシャ</t>
    <phoneticPr fontId="5"/>
  </si>
  <si>
    <t>ゴウドウガイシャ</t>
    <phoneticPr fontId="5"/>
  </si>
  <si>
    <t>キョウドウクミアイ</t>
    <phoneticPr fontId="5"/>
  </si>
  <si>
    <t>キョウギョウクミアイ</t>
    <phoneticPr fontId="5"/>
  </si>
  <si>
    <t>キギョウクミアイ</t>
    <phoneticPr fontId="5"/>
  </si>
  <si>
    <t>都道府県名</t>
    <rPh sb="0" eb="5">
      <t>トドウフケンメイ</t>
    </rPh>
    <phoneticPr fontId="42"/>
  </si>
  <si>
    <t>北海道</t>
    <phoneticPr fontId="5"/>
  </si>
  <si>
    <t>青森県</t>
    <phoneticPr fontId="5"/>
  </si>
  <si>
    <t>岩手県</t>
    <phoneticPr fontId="5"/>
  </si>
  <si>
    <t>宮城県</t>
    <phoneticPr fontId="5"/>
  </si>
  <si>
    <t>秋田県</t>
    <phoneticPr fontId="5"/>
  </si>
  <si>
    <t>山形県</t>
    <phoneticPr fontId="5"/>
  </si>
  <si>
    <t>福島県</t>
    <phoneticPr fontId="5"/>
  </si>
  <si>
    <t>茨城県</t>
    <phoneticPr fontId="5"/>
  </si>
  <si>
    <t>栃木県</t>
    <phoneticPr fontId="5"/>
  </si>
  <si>
    <t>群馬県</t>
    <phoneticPr fontId="5"/>
  </si>
  <si>
    <t>埼玉県</t>
    <phoneticPr fontId="5"/>
  </si>
  <si>
    <t>千葉県</t>
    <phoneticPr fontId="5"/>
  </si>
  <si>
    <t>東京都</t>
    <phoneticPr fontId="5"/>
  </si>
  <si>
    <t>神奈川県</t>
    <phoneticPr fontId="5"/>
  </si>
  <si>
    <t>新潟県</t>
    <phoneticPr fontId="5"/>
  </si>
  <si>
    <t>富山県</t>
    <phoneticPr fontId="5"/>
  </si>
  <si>
    <t>石川県</t>
    <phoneticPr fontId="5"/>
  </si>
  <si>
    <t>福井県</t>
    <phoneticPr fontId="5"/>
  </si>
  <si>
    <t>山梨県</t>
    <phoneticPr fontId="5"/>
  </si>
  <si>
    <t>長野県</t>
    <phoneticPr fontId="5"/>
  </si>
  <si>
    <t>岐阜県</t>
    <phoneticPr fontId="5"/>
  </si>
  <si>
    <t>静岡県</t>
    <phoneticPr fontId="5"/>
  </si>
  <si>
    <t>愛知県</t>
    <phoneticPr fontId="5"/>
  </si>
  <si>
    <t>三重県</t>
    <phoneticPr fontId="5"/>
  </si>
  <si>
    <t>滋賀県</t>
    <phoneticPr fontId="5"/>
  </si>
  <si>
    <t>京都府</t>
    <phoneticPr fontId="5"/>
  </si>
  <si>
    <t>大阪府</t>
    <phoneticPr fontId="5"/>
  </si>
  <si>
    <t>兵庫県</t>
    <phoneticPr fontId="5"/>
  </si>
  <si>
    <t>奈良県</t>
    <phoneticPr fontId="5"/>
  </si>
  <si>
    <t>和歌山県</t>
    <phoneticPr fontId="5"/>
  </si>
  <si>
    <t>鳥取県</t>
    <phoneticPr fontId="5"/>
  </si>
  <si>
    <t>島根県</t>
    <phoneticPr fontId="5"/>
  </si>
  <si>
    <t>岡山県</t>
    <phoneticPr fontId="5"/>
  </si>
  <si>
    <t>広島県</t>
    <phoneticPr fontId="5"/>
  </si>
  <si>
    <t>山口県</t>
    <phoneticPr fontId="5"/>
  </si>
  <si>
    <t>徳島県</t>
    <phoneticPr fontId="5"/>
  </si>
  <si>
    <t>香川県</t>
    <phoneticPr fontId="5"/>
  </si>
  <si>
    <t>愛媛県</t>
    <phoneticPr fontId="5"/>
  </si>
  <si>
    <t>高知県</t>
    <phoneticPr fontId="5"/>
  </si>
  <si>
    <t>福岡県</t>
    <phoneticPr fontId="5"/>
  </si>
  <si>
    <t>佐賀県</t>
    <phoneticPr fontId="5"/>
  </si>
  <si>
    <t>長崎県</t>
    <phoneticPr fontId="5"/>
  </si>
  <si>
    <t>熊本県</t>
    <phoneticPr fontId="5"/>
  </si>
  <si>
    <t>大分県</t>
    <phoneticPr fontId="5"/>
  </si>
  <si>
    <t>宮崎県</t>
    <phoneticPr fontId="5"/>
  </si>
  <si>
    <t>鹿児島県</t>
    <phoneticPr fontId="5"/>
  </si>
  <si>
    <t>沖縄県</t>
    <phoneticPr fontId="5"/>
  </si>
  <si>
    <t>姓</t>
    <phoneticPr fontId="5"/>
  </si>
  <si>
    <t>↑下位住所</t>
    <rPh sb="1" eb="5">
      <t>カイジュウショ</t>
    </rPh>
    <phoneticPr fontId="5"/>
  </si>
  <si>
    <t>↓姓</t>
    <rPh sb="1" eb="2">
      <t>セイ</t>
    </rPh>
    <phoneticPr fontId="5"/>
  </si>
  <si>
    <t>↓名</t>
    <phoneticPr fontId="5"/>
  </si>
  <si>
    <t>↓都道府県名</t>
    <rPh sb="1" eb="6">
      <t>トドウフケンメイ</t>
    </rPh>
    <phoneticPr fontId="5"/>
  </si>
  <si>
    <t>■テキストデータ</t>
    <phoneticPr fontId="5"/>
  </si>
  <si>
    <t>■項番毎のデータ</t>
    <rPh sb="1" eb="3">
      <t>コウバン</t>
    </rPh>
    <rPh sb="3" eb="4">
      <t>ゴト</t>
    </rPh>
    <phoneticPr fontId="5"/>
  </si>
  <si>
    <t>K</t>
    <phoneticPr fontId="5"/>
  </si>
  <si>
    <t>Y</t>
    <phoneticPr fontId="5"/>
  </si>
  <si>
    <t>M</t>
    <phoneticPr fontId="5"/>
  </si>
  <si>
    <t>G</t>
    <phoneticPr fontId="5"/>
  </si>
  <si>
    <t>O</t>
    <phoneticPr fontId="5"/>
  </si>
  <si>
    <t>D</t>
    <phoneticPr fontId="5"/>
  </si>
  <si>
    <t>A</t>
    <phoneticPr fontId="5"/>
  </si>
  <si>
    <t>H</t>
    <phoneticPr fontId="5"/>
  </si>
  <si>
    <t>↓区(市)郡･町村名（それぞれ「区(市)郡･町村名」を分けて入力すること）</t>
    <phoneticPr fontId="5"/>
  </si>
  <si>
    <t>ハイフン</t>
    <phoneticPr fontId="5"/>
  </si>
  <si>
    <t>記号</t>
    <rPh sb="0" eb="2">
      <t>キゴウ</t>
    </rPh>
    <phoneticPr fontId="42"/>
  </si>
  <si>
    <t>郵便番号</t>
    <rPh sb="0" eb="4">
      <t>ユウビンバンゴウ</t>
    </rPh>
    <phoneticPr fontId="5"/>
  </si>
  <si>
    <t>　　当事業所は，現在，鹿児島県　　　　　　</t>
    <phoneticPr fontId="5"/>
  </si>
  <si>
    <t>市（町・村）の特別徴収義務者の指</t>
    <phoneticPr fontId="5"/>
  </si>
  <si>
    <t xml:space="preserve">   　当事業所は，鹿児島県内に事業所（支店，営業所等を含む。）がなく，</t>
    <phoneticPr fontId="5"/>
  </si>
  <si>
    <t>　 かつ，鹿児島県内に居住する従業員がいません。</t>
    <phoneticPr fontId="5"/>
  </si>
  <si>
    <t>３</t>
    <phoneticPr fontId="5"/>
  </si>
  <si>
    <t>４</t>
    <phoneticPr fontId="5"/>
  </si>
  <si>
    <t>５</t>
    <phoneticPr fontId="5"/>
  </si>
  <si>
    <t>〈特別徴収義務があるが実施していない場合〉</t>
    <phoneticPr fontId="5"/>
  </si>
  <si>
    <t>　当事業所は，</t>
    <phoneticPr fontId="5"/>
  </si>
  <si>
    <t>令和　　年　　月</t>
    <phoneticPr fontId="5"/>
  </si>
  <si>
    <t>から，</t>
    <phoneticPr fontId="5"/>
  </si>
  <si>
    <t>従業員等の個人住民税について，特別徴収を</t>
    <phoneticPr fontId="5"/>
  </si>
  <si>
    <t>開始することを誓約します。</t>
    <phoneticPr fontId="5"/>
  </si>
  <si>
    <t>　つきましては，特別徴収税額の決定通知書を</t>
    <phoneticPr fontId="5"/>
  </si>
  <si>
    <t>当社（者）あてに送付してください。</t>
    <phoneticPr fontId="5"/>
  </si>
  <si>
    <t>チェック</t>
    <phoneticPr fontId="5"/>
  </si>
  <si>
    <t>✓</t>
    <phoneticPr fontId="5"/>
  </si>
  <si>
    <t>※黄色網掛けを変更すると「01審査票」の経審結果通知の期間が変更される</t>
    <rPh sb="1" eb="3">
      <t>キイロ</t>
    </rPh>
    <rPh sb="3" eb="5">
      <t>アミカ</t>
    </rPh>
    <rPh sb="7" eb="9">
      <t>ヘンコウ</t>
    </rPh>
    <rPh sb="20" eb="21">
      <t>キョウ</t>
    </rPh>
    <rPh sb="21" eb="22">
      <t>シン</t>
    </rPh>
    <rPh sb="22" eb="24">
      <t>ケッカ</t>
    </rPh>
    <rPh sb="24" eb="26">
      <t>ツウチ</t>
    </rPh>
    <rPh sb="27" eb="29">
      <t>キカン</t>
    </rPh>
    <rPh sb="30" eb="32">
      <t>ヘンコウ</t>
    </rPh>
    <phoneticPr fontId="5"/>
  </si>
  <si>
    <t>会社形態カタカナ１</t>
    <rPh sb="0" eb="2">
      <t>カイシャ</t>
    </rPh>
    <rPh sb="2" eb="4">
      <t>ケイタイ</t>
    </rPh>
    <phoneticPr fontId="5"/>
  </si>
  <si>
    <t>会社形態カタカナ２</t>
    <rPh sb="0" eb="2">
      <t>カイシャ</t>
    </rPh>
    <rPh sb="2" eb="4">
      <t>ケイタイ</t>
    </rPh>
    <phoneticPr fontId="5"/>
  </si>
  <si>
    <t>カブシキカイシャ</t>
    <phoneticPr fontId="5"/>
  </si>
  <si>
    <t>ユウゲンカイシャ</t>
    <phoneticPr fontId="5"/>
  </si>
  <si>
    <t>ゴウメイカイシャ</t>
    <phoneticPr fontId="5"/>
  </si>
  <si>
    <t>ゴウシカイシャ</t>
    <phoneticPr fontId="5"/>
  </si>
  <si>
    <t>ゴウドウカイシャ</t>
    <phoneticPr fontId="5"/>
  </si>
  <si>
    <t>-</t>
    <phoneticPr fontId="5"/>
  </si>
  <si>
    <t>氏名(カナ)</t>
    <rPh sb="0" eb="2">
      <t>シメイ</t>
    </rPh>
    <phoneticPr fontId="5"/>
  </si>
  <si>
    <t>氏名(漢字)</t>
    <rPh sb="0" eb="2">
      <t>シメイ</t>
    </rPh>
    <rPh sb="3" eb="5">
      <t>カンジ</t>
    </rPh>
    <phoneticPr fontId="5"/>
  </si>
  <si>
    <t>年号</t>
    <rPh sb="0" eb="2">
      <t>ネンゴウ</t>
    </rPh>
    <phoneticPr fontId="5"/>
  </si>
  <si>
    <t>月</t>
    <rPh sb="0" eb="1">
      <t>ツキ</t>
    </rPh>
    <phoneticPr fontId="5"/>
  </si>
  <si>
    <t>許可番号</t>
    <rPh sb="0" eb="2">
      <t>キョカ</t>
    </rPh>
    <rPh sb="2" eb="4">
      <t>バンゴウ</t>
    </rPh>
    <phoneticPr fontId="9"/>
  </si>
  <si>
    <t>　　　法人その他の団体にあっては，主
　　　たる事務所の所在地，名称及び代
　　　表者の氏名</t>
    <rPh sb="36" eb="37">
      <t>ダイ</t>
    </rPh>
    <phoneticPr fontId="5"/>
  </si>
  <si>
    <t>代表者氏名</t>
    <rPh sb="0" eb="3">
      <t>ダイヒョウシャ</t>
    </rPh>
    <rPh sb="3" eb="4">
      <t>シ</t>
    </rPh>
    <rPh sb="4" eb="5">
      <t>メイ</t>
    </rPh>
    <phoneticPr fontId="5"/>
  </si>
  <si>
    <r>
      <t>鹿児島県税全般</t>
    </r>
    <r>
      <rPr>
        <b/>
        <sz val="10"/>
        <rFont val="BIZ UDゴシック"/>
        <family val="3"/>
        <charset val="128"/>
      </rPr>
      <t>（原本）</t>
    </r>
    <rPh sb="5" eb="7">
      <t>ゼンパン</t>
    </rPh>
    <rPh sb="8" eb="10">
      <t>ゲンポン</t>
    </rPh>
    <phoneticPr fontId="5"/>
  </si>
  <si>
    <r>
      <t>(注意)</t>
    </r>
    <r>
      <rPr>
        <b/>
        <u/>
        <sz val="11"/>
        <rFont val="ＭＳ ゴシック"/>
        <family val="3"/>
        <charset val="128"/>
      </rPr>
      <t>経営事項審査において平均完成工事高を「３年平均」で選択している場合</t>
    </r>
    <r>
      <rPr>
        <b/>
        <u/>
        <sz val="10"/>
        <rFont val="BIZ UD明朝 Medium"/>
        <family val="1"/>
        <charset val="128"/>
      </rPr>
      <t>は，経営事項審査申請書副本のうち「工事種類別完成工事高，工事種類別元請完成工事高（別紙一）」の写しも添付</t>
    </r>
    <r>
      <rPr>
        <sz val="10"/>
        <rFont val="BIZ UD明朝 Medium"/>
        <family val="1"/>
        <charset val="128"/>
      </rPr>
      <t>すること。</t>
    </r>
    <r>
      <rPr>
        <b/>
        <u/>
        <sz val="10"/>
        <rFont val="BIZ UD明朝 Medium"/>
        <family val="1"/>
        <charset val="128"/>
      </rPr>
      <t xml:space="preserve"> ※　審査基準日から直前２年間に工事実績を有しない業種の申請はできません。</t>
    </r>
    <rPh sb="1" eb="3">
      <t>チュウイ</t>
    </rPh>
    <rPh sb="97" eb="99">
      <t>シンサ</t>
    </rPh>
    <rPh sb="99" eb="102">
      <t>キジュンビ</t>
    </rPh>
    <rPh sb="104" eb="106">
      <t>チョクゼン</t>
    </rPh>
    <rPh sb="107" eb="109">
      <t>ネンカン</t>
    </rPh>
    <rPh sb="110" eb="112">
      <t>コウジ</t>
    </rPh>
    <rPh sb="112" eb="114">
      <t>ジッセキ</t>
    </rPh>
    <rPh sb="115" eb="116">
      <t>ユウ</t>
    </rPh>
    <rPh sb="119" eb="121">
      <t>ギョウシュ</t>
    </rPh>
    <rPh sb="122" eb="124">
      <t>シンセイ</t>
    </rPh>
    <phoneticPr fontId="5"/>
  </si>
  <si>
    <t>令和６</t>
    <rPh sb="0" eb="2">
      <t>レイワ</t>
    </rPh>
    <phoneticPr fontId="42"/>
  </si>
  <si>
    <t>06</t>
    <phoneticPr fontId="42"/>
  </si>
  <si>
    <t>05</t>
    <phoneticPr fontId="5"/>
  </si>
  <si>
    <t>04</t>
    <phoneticPr fontId="5"/>
  </si>
  <si>
    <t>03</t>
    <phoneticPr fontId="5"/>
  </si>
  <si>
    <t>02</t>
    <phoneticPr fontId="5"/>
  </si>
  <si>
    <t>01</t>
    <phoneticPr fontId="5"/>
  </si>
  <si>
    <t>31</t>
    <phoneticPr fontId="5"/>
  </si>
  <si>
    <t>30</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</si>
</sst>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5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name val="ＭＳ 明朝"/>
      <family val="1"/>
      <charset val="128"/>
    </font>
    <font>
      <sz val="9"/>
      <name val="ＭＳ 明朝"/>
      <family val="1"/>
      <charset val="128"/>
    </font>
    <font>
      <sz val="11"/>
      <name val="ＭＳ Ｐゴシック"/>
      <family val="3"/>
      <charset val="128"/>
    </font>
    <font>
      <sz val="12"/>
      <name val="ＭＳ Ｐゴシック"/>
      <family val="3"/>
      <charset val="128"/>
    </font>
    <font>
      <sz val="8"/>
      <name val="ＭＳ ゴシック"/>
      <family val="3"/>
      <charset val="128"/>
    </font>
    <font>
      <sz val="10"/>
      <name val="ＭＳ Ｐゴシック"/>
      <family val="3"/>
      <charset val="128"/>
    </font>
    <font>
      <u/>
      <sz val="14"/>
      <name val="ＭＳ ゴシック"/>
      <family val="3"/>
      <charset val="128"/>
    </font>
    <font>
      <sz val="10"/>
      <name val="ＭＳ ゴシック"/>
      <family val="3"/>
      <charset val="128"/>
    </font>
    <font>
      <b/>
      <sz val="12"/>
      <name val="ＭＳ ゴシック"/>
      <family val="3"/>
      <charset val="128"/>
    </font>
    <font>
      <sz val="12"/>
      <name val="ＭＳ ゴシック"/>
      <family val="3"/>
      <charset val="128"/>
    </font>
    <font>
      <b/>
      <u/>
      <sz val="12"/>
      <name val="ＭＳ Ｐゴシック"/>
      <family val="3"/>
      <charset val="128"/>
    </font>
    <font>
      <u/>
      <sz val="12"/>
      <name val="ＭＳ Ｐゴシック"/>
      <family val="3"/>
      <charset val="128"/>
    </font>
    <font>
      <b/>
      <sz val="12"/>
      <name val="ＭＳ Ｐゴシック"/>
      <family val="3"/>
      <charset val="128"/>
    </font>
    <font>
      <b/>
      <sz val="13"/>
      <name val="ＭＳ ゴシック"/>
      <family val="3"/>
      <charset val="128"/>
    </font>
    <font>
      <sz val="10.5"/>
      <name val="ＭＳ 明朝"/>
      <family val="1"/>
      <charset val="128"/>
    </font>
    <font>
      <sz val="10"/>
      <color theme="1"/>
      <name val="ＭＳ 明朝"/>
      <family val="1"/>
      <charset val="128"/>
    </font>
    <font>
      <sz val="10"/>
      <color theme="1"/>
      <name val="ＭＳ Ｐゴシック"/>
      <family val="3"/>
      <charset val="128"/>
    </font>
    <font>
      <sz val="10"/>
      <color theme="1"/>
      <name val="BIZ UD明朝 Medium"/>
      <family val="1"/>
      <charset val="128"/>
    </font>
    <font>
      <b/>
      <sz val="10"/>
      <name val="BIZ UD明朝 Medium"/>
      <family val="1"/>
      <charset val="128"/>
    </font>
    <font>
      <sz val="10"/>
      <name val="BIZ UD明朝 Medium"/>
      <family val="1"/>
      <charset val="128"/>
    </font>
    <font>
      <b/>
      <u/>
      <sz val="10"/>
      <name val="BIZ UD明朝 Medium"/>
      <family val="1"/>
      <charset val="128"/>
    </font>
    <font>
      <u/>
      <sz val="10"/>
      <name val="BIZ UD明朝 Medium"/>
      <family val="1"/>
      <charset val="128"/>
    </font>
    <font>
      <sz val="16"/>
      <name val="BIZ UD明朝 Medium"/>
      <family val="1"/>
      <charset val="128"/>
    </font>
    <font>
      <sz val="14"/>
      <name val="BIZ UD明朝 Medium"/>
      <family val="1"/>
      <charset val="128"/>
    </font>
    <font>
      <sz val="12"/>
      <name val="BIZ UD明朝 Medium"/>
      <family val="1"/>
      <charset val="128"/>
    </font>
    <font>
      <sz val="11"/>
      <name val="BIZ UD明朝 Medium"/>
      <family val="1"/>
      <charset val="128"/>
    </font>
    <font>
      <sz val="9"/>
      <name val="BIZ UD明朝 Medium"/>
      <family val="1"/>
      <charset val="128"/>
    </font>
    <font>
      <u/>
      <sz val="14"/>
      <name val="BIZ UD明朝 Medium"/>
      <family val="1"/>
      <charset val="128"/>
    </font>
    <font>
      <sz val="8"/>
      <name val="BIZ UD明朝 Medium"/>
      <family val="1"/>
      <charset val="128"/>
    </font>
    <font>
      <sz val="6"/>
      <name val="BIZ UD明朝 Medium"/>
      <family val="1"/>
      <charset val="128"/>
    </font>
    <font>
      <sz val="7"/>
      <name val="BIZ UD明朝 Medium"/>
      <family val="1"/>
      <charset val="128"/>
    </font>
    <font>
      <sz val="5"/>
      <name val="BIZ UD明朝 Medium"/>
      <family val="1"/>
      <charset val="128"/>
    </font>
    <font>
      <b/>
      <u/>
      <sz val="11"/>
      <name val="BIZ UD明朝 Medium"/>
      <family val="1"/>
      <charset val="128"/>
    </font>
    <font>
      <b/>
      <sz val="12"/>
      <name val="BIZ UD明朝 Medium"/>
      <family val="1"/>
      <charset val="128"/>
    </font>
    <font>
      <sz val="24"/>
      <name val="BIZ UD明朝 Medium"/>
      <family val="1"/>
      <charset val="128"/>
    </font>
    <font>
      <sz val="18"/>
      <name val="BIZ UD明朝 Medium"/>
      <family val="1"/>
      <charset val="128"/>
    </font>
    <font>
      <sz val="6"/>
      <name val="ＭＳ Ｐゴシック"/>
      <family val="2"/>
      <charset val="128"/>
      <scheme val="minor"/>
    </font>
    <font>
      <sz val="14"/>
      <name val="ＭＳ 明朝"/>
      <family val="1"/>
      <charset val="128"/>
    </font>
    <font>
      <sz val="16"/>
      <name val="ＭＳ 明朝"/>
      <family val="1"/>
      <charset val="128"/>
    </font>
    <font>
      <sz val="12"/>
      <name val="ＭＳ 明朝"/>
      <family val="1"/>
      <charset val="128"/>
    </font>
    <font>
      <sz val="11"/>
      <name val="ＭＳ 明朝"/>
      <family val="1"/>
      <charset val="128"/>
    </font>
    <font>
      <sz val="10"/>
      <color theme="0" tint="-0.499984740745262"/>
      <name val="BIZ UD明朝 Medium"/>
      <family val="1"/>
      <charset val="128"/>
    </font>
    <font>
      <sz val="11"/>
      <name val="ＭＳ Ｐゴシック"/>
      <family val="3"/>
      <charset val="128"/>
      <scheme val="minor"/>
    </font>
    <font>
      <sz val="11"/>
      <color rgb="FFFF0000"/>
      <name val="ＭＳ Ｐゴシック"/>
      <family val="2"/>
      <charset val="128"/>
      <scheme val="minor"/>
    </font>
    <font>
      <b/>
      <sz val="10"/>
      <name val="BIZ UDゴシック"/>
      <family val="3"/>
      <charset val="128"/>
    </font>
    <font>
      <b/>
      <u/>
      <sz val="11"/>
      <name val="ＭＳ ゴシック"/>
      <family val="3"/>
      <charset val="128"/>
    </font>
  </fonts>
  <fills count="9">
    <fill>
      <patternFill patternType="none"/>
    </fill>
    <fill>
      <patternFill patternType="gray125"/>
    </fill>
    <fill>
      <patternFill patternType="solid">
        <fgColor indexed="8"/>
        <bgColor indexed="64"/>
      </patternFill>
    </fill>
    <fill>
      <patternFill patternType="solid">
        <fgColor theme="0"/>
        <bgColor indexed="64"/>
      </patternFill>
    </fill>
    <fill>
      <patternFill patternType="solid">
        <fgColor rgb="FF00B0F0"/>
        <bgColor indexed="64"/>
      </patternFill>
    </fill>
    <fill>
      <patternFill patternType="solid">
        <fgColor rgb="FFFFFF99"/>
        <bgColor indexed="64"/>
      </patternFill>
    </fill>
    <fill>
      <patternFill patternType="solid">
        <fgColor theme="6" tint="0.79998168889431442"/>
        <bgColor indexed="64"/>
      </patternFill>
    </fill>
    <fill>
      <patternFill patternType="solid">
        <fgColor rgb="FFFFFF00"/>
        <bgColor indexed="64"/>
      </patternFill>
    </fill>
    <fill>
      <patternFill patternType="solid">
        <fgColor theme="9" tint="0.59996337778862885"/>
        <bgColor indexed="64"/>
      </patternFill>
    </fill>
  </fills>
  <borders count="160">
    <border>
      <left/>
      <right/>
      <top/>
      <bottom/>
      <diagonal/>
    </border>
    <border>
      <left style="thick">
        <color indexed="64"/>
      </left>
      <right/>
      <top/>
      <bottom style="thin">
        <color indexed="64"/>
      </bottom>
      <diagonal/>
    </border>
    <border>
      <left style="thick">
        <color indexed="64"/>
      </left>
      <right style="dashed">
        <color indexed="64"/>
      </right>
      <top style="thick">
        <color indexed="64"/>
      </top>
      <bottom style="thick">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style="thick">
        <color indexed="64"/>
      </left>
      <right/>
      <top/>
      <bottom/>
      <diagonal/>
    </border>
    <border>
      <left style="thick">
        <color indexed="64"/>
      </left>
      <right style="dashed">
        <color indexed="64"/>
      </right>
      <top/>
      <bottom style="thick">
        <color indexed="64"/>
      </bottom>
      <diagonal/>
    </border>
    <border>
      <left style="thick">
        <color indexed="64"/>
      </left>
      <right style="dashed">
        <color indexed="64"/>
      </right>
      <top/>
      <bottom/>
      <diagonal/>
    </border>
    <border>
      <left style="thick">
        <color indexed="64"/>
      </left>
      <right/>
      <top/>
      <bottom style="thick">
        <color indexed="64"/>
      </bottom>
      <diagonal/>
    </border>
    <border>
      <left style="thick">
        <color indexed="64"/>
      </left>
      <right/>
      <top style="thick">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top/>
      <bottom style="thick">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thick">
        <color indexed="64"/>
      </bottom>
      <diagonal/>
    </border>
    <border>
      <left style="dashed">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diagonalUp="1">
      <left style="dashed">
        <color indexed="64"/>
      </left>
      <right style="thin">
        <color indexed="64"/>
      </right>
      <top style="thick">
        <color indexed="64"/>
      </top>
      <bottom style="thick">
        <color indexed="64"/>
      </bottom>
      <diagonal style="thin">
        <color indexed="64"/>
      </diagonal>
    </border>
    <border diagonalUp="1">
      <left style="thin">
        <color indexed="64"/>
      </left>
      <right style="thin">
        <color indexed="64"/>
      </right>
      <top style="thick">
        <color indexed="64"/>
      </top>
      <bottom style="thick">
        <color indexed="64"/>
      </bottom>
      <diagonal style="thin">
        <color indexed="64"/>
      </diagonal>
    </border>
    <border diagonalUp="1">
      <left style="thin">
        <color indexed="64"/>
      </left>
      <right style="thick">
        <color indexed="64"/>
      </right>
      <top style="thick">
        <color indexed="64"/>
      </top>
      <bottom style="thick">
        <color indexed="64"/>
      </bottom>
      <diagonal style="thin">
        <color indexed="64"/>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style="dashed">
        <color indexed="64"/>
      </left>
      <right style="thin">
        <color indexed="64"/>
      </right>
      <top style="thick">
        <color indexed="64"/>
      </top>
      <bottom style="thin">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top style="thin">
        <color indexed="64"/>
      </top>
      <bottom/>
      <diagonal/>
    </border>
    <border>
      <left/>
      <right style="thick">
        <color indexed="64"/>
      </right>
      <top style="thin">
        <color indexed="64"/>
      </top>
      <bottom/>
      <diagonal/>
    </border>
    <border>
      <left style="thin">
        <color indexed="64"/>
      </left>
      <right/>
      <top/>
      <bottom/>
      <diagonal/>
    </border>
    <border>
      <left/>
      <right style="thick">
        <color indexed="64"/>
      </right>
      <top/>
      <bottom/>
      <diagonal/>
    </border>
    <border>
      <left style="thin">
        <color indexed="64"/>
      </left>
      <right/>
      <top/>
      <bottom style="thick">
        <color indexed="64"/>
      </bottom>
      <diagonal/>
    </border>
    <border>
      <left/>
      <right style="thick">
        <color indexed="64"/>
      </right>
      <top/>
      <bottom style="thick">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ck">
        <color indexed="64"/>
      </top>
      <bottom style="thick">
        <color indexed="64"/>
      </bottom>
      <diagonal/>
    </border>
    <border>
      <left style="thin">
        <color indexed="64"/>
      </left>
      <right style="medium">
        <color indexed="64"/>
      </right>
      <top/>
      <bottom style="thick">
        <color indexed="64"/>
      </bottom>
      <diagonal/>
    </border>
    <border>
      <left style="medium">
        <color indexed="64"/>
      </left>
      <right/>
      <top/>
      <bottom style="thick">
        <color indexed="64"/>
      </bottom>
      <diagonal/>
    </border>
    <border>
      <left style="thin">
        <color indexed="64"/>
      </left>
      <right style="dashed">
        <color indexed="64"/>
      </right>
      <top/>
      <bottom style="thick">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dashed">
        <color indexed="64"/>
      </right>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thick">
        <color indexed="64"/>
      </bottom>
      <diagonal/>
    </border>
    <border>
      <left style="thin">
        <color indexed="64"/>
      </left>
      <right style="medium">
        <color indexed="64"/>
      </right>
      <top/>
      <bottom style="thin">
        <color indexed="64"/>
      </bottom>
      <diagonal/>
    </border>
    <border>
      <left style="thin">
        <color indexed="64"/>
      </left>
      <right style="dashed">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diagonal/>
    </border>
    <border>
      <left style="thin">
        <color indexed="64"/>
      </left>
      <right style="medium">
        <color indexed="64"/>
      </right>
      <top style="thick">
        <color indexed="64"/>
      </top>
      <bottom/>
      <diagonal/>
    </border>
    <border>
      <left style="medium">
        <color indexed="64"/>
      </left>
      <right style="thin">
        <color indexed="64"/>
      </right>
      <top style="thick">
        <color indexed="64"/>
      </top>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bottom style="thick">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ck">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ck">
        <color indexed="64"/>
      </right>
      <top style="thin">
        <color indexed="64"/>
      </top>
      <bottom style="double">
        <color indexed="64"/>
      </bottom>
      <diagonal/>
    </border>
    <border>
      <left/>
      <right style="thick">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ck">
        <color indexed="64"/>
      </top>
      <bottom style="thin">
        <color indexed="64"/>
      </bottom>
      <diagonal/>
    </border>
    <border>
      <left style="medium">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n">
        <color indexed="64"/>
      </right>
      <top style="mediumDashed">
        <color indexed="64"/>
      </top>
      <bottom style="mediumDashed">
        <color indexed="64"/>
      </bottom>
      <diagonal/>
    </border>
    <border>
      <left style="thin">
        <color indexed="64"/>
      </left>
      <right style="thin">
        <color indexed="64"/>
      </right>
      <top style="mediumDashed">
        <color indexed="64"/>
      </top>
      <bottom style="mediumDashed">
        <color indexed="64"/>
      </bottom>
      <diagonal/>
    </border>
    <border>
      <left style="thin">
        <color indexed="64"/>
      </left>
      <right style="medium">
        <color indexed="64"/>
      </right>
      <top style="mediumDashed">
        <color indexed="64"/>
      </top>
      <bottom style="mediumDashed">
        <color indexed="64"/>
      </bottom>
      <diagonal/>
    </border>
    <border>
      <left style="medium">
        <color indexed="64"/>
      </left>
      <right style="thin">
        <color indexed="64"/>
      </right>
      <top/>
      <bottom style="thick">
        <color indexed="64"/>
      </bottom>
      <diagonal/>
    </border>
    <border>
      <left style="mediumDashed">
        <color indexed="64"/>
      </left>
      <right style="mediumDashed">
        <color indexed="64"/>
      </right>
      <top style="mediumDashed">
        <color indexed="64"/>
      </top>
      <bottom/>
      <diagonal/>
    </border>
    <border>
      <left style="mediumDashed">
        <color indexed="64"/>
      </left>
      <right style="mediumDashed">
        <color indexed="64"/>
      </right>
      <top/>
      <bottom style="mediumDashed">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ck">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hair">
        <color theme="0" tint="-0.24994659260841701"/>
      </right>
      <top style="mediumDashed">
        <color indexed="64"/>
      </top>
      <bottom style="mediumDashed">
        <color indexed="64"/>
      </bottom>
      <diagonal/>
    </border>
    <border>
      <left style="hair">
        <color theme="0" tint="-0.24994659260841701"/>
      </left>
      <right style="hair">
        <color theme="0" tint="-0.24994659260841701"/>
      </right>
      <top style="mediumDashed">
        <color indexed="64"/>
      </top>
      <bottom style="mediumDashed">
        <color indexed="64"/>
      </bottom>
      <diagonal/>
    </border>
    <border>
      <left style="hair">
        <color theme="0" tint="-0.24994659260841701"/>
      </left>
      <right style="thick">
        <color indexed="64"/>
      </right>
      <top style="mediumDashed">
        <color indexed="64"/>
      </top>
      <bottom style="mediumDashed">
        <color indexed="64"/>
      </bottom>
      <diagonal/>
    </border>
    <border>
      <left/>
      <right style="hair">
        <color theme="0" tint="-0.24994659260841701"/>
      </right>
      <top/>
      <bottom style="hair">
        <color theme="0" tint="-0.24994659260841701"/>
      </bottom>
      <diagonal/>
    </border>
    <border>
      <left style="hair">
        <color theme="0" tint="-0.24994659260841701"/>
      </left>
      <right style="hair">
        <color theme="0" tint="-0.24994659260841701"/>
      </right>
      <top/>
      <bottom style="hair">
        <color theme="0" tint="-0.24994659260841701"/>
      </bottom>
      <diagonal/>
    </border>
    <border>
      <left style="hair">
        <color theme="0" tint="-0.24994659260841701"/>
      </left>
      <right/>
      <top/>
      <bottom style="hair">
        <color theme="0" tint="-0.24994659260841701"/>
      </bottom>
      <diagonal/>
    </border>
    <border>
      <left/>
      <right style="hair">
        <color theme="0" tint="-0.24994659260841701"/>
      </right>
      <top style="hair">
        <color theme="0" tint="-0.24994659260841701"/>
      </top>
      <bottom/>
      <diagonal/>
    </border>
    <border>
      <left style="hair">
        <color theme="0" tint="-0.24994659260841701"/>
      </left>
      <right style="hair">
        <color theme="0" tint="-0.24994659260841701"/>
      </right>
      <top style="hair">
        <color theme="0" tint="-0.24994659260841701"/>
      </top>
      <bottom/>
      <diagonal/>
    </border>
    <border>
      <left style="hair">
        <color theme="0" tint="-0.24994659260841701"/>
      </left>
      <right/>
      <top style="hair">
        <color theme="0" tint="-0.24994659260841701"/>
      </top>
      <bottom/>
      <diagonal/>
    </border>
    <border>
      <left/>
      <right style="hair">
        <color theme="0" tint="-0.24994659260841701"/>
      </right>
      <top/>
      <bottom/>
      <diagonal/>
    </border>
    <border>
      <left style="hair">
        <color theme="0" tint="-0.24994659260841701"/>
      </left>
      <right style="hair">
        <color theme="0" tint="-0.24994659260841701"/>
      </right>
      <top/>
      <bottom/>
      <diagonal/>
    </border>
    <border>
      <left style="hair">
        <color theme="0" tint="-0.24994659260841701"/>
      </left>
      <right/>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ck">
        <color indexed="64"/>
      </right>
      <top style="thin">
        <color indexed="64"/>
      </top>
      <bottom style="thin">
        <color indexed="64"/>
      </bottom>
      <diagonal style="thin">
        <color indexed="64"/>
      </diagonal>
    </border>
  </borders>
  <cellStyleXfs count="3">
    <xf numFmtId="0" fontId="0" fillId="0" borderId="0"/>
    <xf numFmtId="38" fontId="8" fillId="0" borderId="0" applyFont="0" applyFill="0" applyBorder="0" applyAlignment="0" applyProtection="0"/>
    <xf numFmtId="0" fontId="4" fillId="0" borderId="0">
      <alignment vertical="center"/>
    </xf>
  </cellStyleXfs>
  <cellXfs count="657">
    <xf numFmtId="0" fontId="0" fillId="0" borderId="0" xfId="0"/>
    <xf numFmtId="0" fontId="0" fillId="3" borderId="0" xfId="0" applyFill="1" applyAlignment="1">
      <alignment vertical="center"/>
    </xf>
    <xf numFmtId="0" fontId="0" fillId="3" borderId="0" xfId="0" applyFill="1"/>
    <xf numFmtId="0" fontId="11" fillId="3" borderId="0" xfId="0" applyFont="1" applyFill="1"/>
    <xf numFmtId="0" fontId="13" fillId="3" borderId="19" xfId="0" applyFont="1" applyFill="1" applyBorder="1"/>
    <xf numFmtId="0" fontId="11" fillId="3" borderId="19" xfId="0" applyFont="1" applyFill="1" applyBorder="1"/>
    <xf numFmtId="0" fontId="10" fillId="3" borderId="0" xfId="0" applyFont="1" applyFill="1" applyAlignment="1" applyProtection="1">
      <alignment vertical="center"/>
      <protection locked="0"/>
    </xf>
    <xf numFmtId="0" fontId="9" fillId="3" borderId="0" xfId="0" applyFont="1" applyFill="1"/>
    <xf numFmtId="0" fontId="15" fillId="3" borderId="0" xfId="0" applyFont="1" applyFill="1"/>
    <xf numFmtId="0" fontId="15" fillId="3" borderId="0" xfId="0" applyFont="1" applyFill="1" applyAlignment="1">
      <alignment horizontal="center"/>
    </xf>
    <xf numFmtId="0" fontId="15" fillId="3" borderId="0" xfId="0" applyFont="1" applyFill="1" applyAlignment="1">
      <alignment horizontal="justify"/>
    </xf>
    <xf numFmtId="0" fontId="10" fillId="3" borderId="0" xfId="0" applyFont="1" applyFill="1" applyAlignment="1">
      <alignment vertical="center"/>
    </xf>
    <xf numFmtId="0" fontId="15" fillId="3" borderId="0" xfId="0" applyFont="1" applyFill="1" applyAlignment="1">
      <alignment vertical="center"/>
    </xf>
    <xf numFmtId="0" fontId="19" fillId="3" borderId="0" xfId="0" applyFont="1" applyFill="1" applyAlignment="1">
      <alignment vertical="center"/>
    </xf>
    <xf numFmtId="0" fontId="20" fillId="3" borderId="0" xfId="0" applyFont="1" applyFill="1" applyAlignment="1">
      <alignment vertical="center" wrapText="1"/>
    </xf>
    <xf numFmtId="0" fontId="25" fillId="0" borderId="0" xfId="0" applyFont="1" applyAlignment="1">
      <alignment vertical="center"/>
    </xf>
    <xf numFmtId="49" fontId="25" fillId="0" borderId="0" xfId="0" applyNumberFormat="1" applyFont="1" applyAlignment="1">
      <alignment vertical="top"/>
    </xf>
    <xf numFmtId="0" fontId="25" fillId="0" borderId="0" xfId="0" applyFont="1" applyAlignment="1">
      <alignment vertical="top"/>
    </xf>
    <xf numFmtId="0" fontId="25" fillId="3" borderId="0" xfId="0" applyFont="1" applyFill="1" applyAlignment="1">
      <alignment vertical="center"/>
    </xf>
    <xf numFmtId="0" fontId="28" fillId="3" borderId="0" xfId="0" applyFont="1" applyFill="1" applyAlignment="1">
      <alignment vertical="center"/>
    </xf>
    <xf numFmtId="0" fontId="29" fillId="3" borderId="0" xfId="0" applyFont="1" applyFill="1" applyAlignment="1">
      <alignment vertical="center"/>
    </xf>
    <xf numFmtId="0" fontId="25" fillId="3" borderId="0" xfId="0" applyFont="1" applyFill="1" applyAlignment="1">
      <alignment horizontal="distributed" vertical="center"/>
    </xf>
    <xf numFmtId="0" fontId="30" fillId="3" borderId="0" xfId="0" applyFont="1" applyFill="1" applyAlignment="1">
      <alignment vertical="center"/>
    </xf>
    <xf numFmtId="0" fontId="30" fillId="3" borderId="0" xfId="0" applyFont="1" applyFill="1" applyAlignment="1">
      <alignment horizontal="left" vertical="center"/>
    </xf>
    <xf numFmtId="0" fontId="25" fillId="3" borderId="0" xfId="0" applyFont="1" applyFill="1" applyAlignment="1">
      <alignment horizontal="left" vertical="center"/>
    </xf>
    <xf numFmtId="0" fontId="29" fillId="3" borderId="0" xfId="0" applyFont="1" applyFill="1" applyAlignment="1">
      <alignment horizontal="distributed" vertical="center"/>
    </xf>
    <xf numFmtId="0" fontId="25" fillId="3" borderId="0" xfId="0" applyFont="1" applyFill="1" applyAlignment="1">
      <alignment horizontal="center" vertical="center"/>
    </xf>
    <xf numFmtId="0" fontId="29" fillId="3" borderId="0" xfId="0" applyFont="1" applyFill="1" applyAlignment="1">
      <alignment horizontal="center" vertical="center"/>
    </xf>
    <xf numFmtId="0" fontId="27" fillId="3" borderId="0" xfId="0" applyFont="1" applyFill="1" applyAlignment="1">
      <alignment horizontal="center" vertical="center"/>
    </xf>
    <xf numFmtId="0" fontId="25" fillId="3" borderId="0" xfId="0" applyFont="1" applyFill="1" applyAlignment="1">
      <alignment vertical="center" wrapText="1"/>
    </xf>
    <xf numFmtId="0" fontId="31" fillId="3" borderId="0" xfId="0" applyFont="1" applyFill="1" applyAlignment="1">
      <alignment vertical="center"/>
    </xf>
    <xf numFmtId="0" fontId="31" fillId="3" borderId="8" xfId="0" applyFont="1" applyFill="1" applyBorder="1" applyAlignment="1">
      <alignment vertical="center"/>
    </xf>
    <xf numFmtId="0" fontId="31" fillId="3" borderId="14" xfId="0" applyFont="1" applyFill="1" applyBorder="1" applyAlignment="1">
      <alignment vertical="center"/>
    </xf>
    <xf numFmtId="0" fontId="31" fillId="3" borderId="0" xfId="0" quotePrefix="1" applyFont="1" applyFill="1" applyAlignment="1">
      <alignment vertical="center"/>
    </xf>
    <xf numFmtId="49" fontId="25" fillId="3" borderId="0" xfId="0" applyNumberFormat="1" applyFont="1" applyFill="1" applyAlignment="1">
      <alignment vertical="center"/>
    </xf>
    <xf numFmtId="49" fontId="25" fillId="0" borderId="0" xfId="0" applyNumberFormat="1" applyFont="1" applyAlignment="1">
      <alignment vertical="center"/>
    </xf>
    <xf numFmtId="0" fontId="25" fillId="0" borderId="0" xfId="0" applyFont="1" applyAlignment="1">
      <alignment horizontal="center" vertical="center"/>
    </xf>
    <xf numFmtId="0" fontId="25" fillId="0" borderId="0" xfId="0" applyFont="1" applyAlignment="1">
      <alignment horizontal="left" vertical="center"/>
    </xf>
    <xf numFmtId="0" fontId="33" fillId="0" borderId="0" xfId="0" applyFont="1" applyAlignment="1">
      <alignment horizontal="center" vertical="center"/>
    </xf>
    <xf numFmtId="0" fontId="34" fillId="0" borderId="0" xfId="0" applyFont="1" applyAlignment="1">
      <alignment vertical="center"/>
    </xf>
    <xf numFmtId="0" fontId="35" fillId="0" borderId="0" xfId="0" applyFont="1" applyAlignment="1">
      <alignment vertical="center"/>
    </xf>
    <xf numFmtId="0" fontId="35" fillId="0" borderId="0" xfId="0" applyFont="1" applyAlignment="1">
      <alignment horizontal="center" vertical="center"/>
    </xf>
    <xf numFmtId="0" fontId="25" fillId="0" borderId="0" xfId="0" applyFont="1" applyAlignment="1">
      <alignment vertical="center" justifyLastLine="1"/>
    </xf>
    <xf numFmtId="0" fontId="36" fillId="0" borderId="0" xfId="0" applyFont="1" applyAlignment="1">
      <alignment vertical="center" wrapText="1"/>
    </xf>
    <xf numFmtId="0" fontId="34" fillId="0" borderId="0" xfId="0" applyFont="1" applyAlignment="1">
      <alignment horizontal="distributed" vertical="center"/>
    </xf>
    <xf numFmtId="0" fontId="34" fillId="0" borderId="0" xfId="0" applyFont="1" applyAlignment="1">
      <alignment horizontal="center" vertical="center"/>
    </xf>
    <xf numFmtId="0" fontId="35" fillId="0" borderId="0" xfId="0" quotePrefix="1" applyFont="1" applyAlignment="1">
      <alignment horizontal="center" vertical="center" shrinkToFit="1"/>
    </xf>
    <xf numFmtId="0" fontId="25" fillId="0" borderId="0" xfId="0" quotePrefix="1" applyFont="1" applyAlignment="1">
      <alignment vertical="center"/>
    </xf>
    <xf numFmtId="49" fontId="35" fillId="0" borderId="0" xfId="0" applyNumberFormat="1" applyFont="1" applyAlignment="1">
      <alignment vertical="center"/>
    </xf>
    <xf numFmtId="49" fontId="35" fillId="0" borderId="0" xfId="0" applyNumberFormat="1" applyFont="1" applyAlignment="1">
      <alignment horizontal="center" vertical="center"/>
    </xf>
    <xf numFmtId="0" fontId="35" fillId="0" borderId="0" xfId="0" applyFont="1" applyAlignment="1">
      <alignment vertical="center" wrapText="1"/>
    </xf>
    <xf numFmtId="0" fontId="25" fillId="0" borderId="0" xfId="0" applyFont="1" applyAlignment="1">
      <alignment horizontal="distributed" vertical="center"/>
    </xf>
    <xf numFmtId="0" fontId="35" fillId="0" borderId="0" xfId="0" applyFont="1" applyAlignment="1">
      <alignment horizontal="distributed" vertical="center"/>
    </xf>
    <xf numFmtId="0" fontId="35" fillId="0" borderId="10" xfId="0" applyFont="1" applyBorder="1" applyAlignment="1">
      <alignment horizontal="center" vertical="center"/>
    </xf>
    <xf numFmtId="0" fontId="35" fillId="0" borderId="0" xfId="0" applyFont="1" applyAlignment="1">
      <alignment horizontal="distributed" vertical="center" wrapText="1"/>
    </xf>
    <xf numFmtId="0" fontId="31" fillId="3" borderId="15" xfId="0" applyFont="1" applyFill="1" applyBorder="1" applyAlignment="1">
      <alignment vertical="center"/>
    </xf>
    <xf numFmtId="0" fontId="31" fillId="3" borderId="16" xfId="0" applyFont="1" applyFill="1" applyBorder="1" applyAlignment="1">
      <alignment vertical="center"/>
    </xf>
    <xf numFmtId="0" fontId="31" fillId="3" borderId="17" xfId="0" applyFont="1" applyFill="1" applyBorder="1" applyAlignment="1">
      <alignment vertical="center"/>
    </xf>
    <xf numFmtId="0" fontId="31" fillId="3" borderId="18" xfId="0" applyFont="1" applyFill="1" applyBorder="1" applyAlignment="1">
      <alignment vertical="center"/>
    </xf>
    <xf numFmtId="0" fontId="31" fillId="3" borderId="0" xfId="0" applyFont="1" applyFill="1" applyAlignment="1">
      <alignment horizontal="distributed" vertical="center"/>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25" fillId="0" borderId="0" xfId="0" quotePrefix="1" applyFont="1" applyAlignment="1">
      <alignment horizontal="center" vertical="center"/>
    </xf>
    <xf numFmtId="0" fontId="25" fillId="3" borderId="0" xfId="0" applyFont="1" applyFill="1" applyAlignment="1">
      <alignment vertical="center" shrinkToFit="1"/>
    </xf>
    <xf numFmtId="0" fontId="30" fillId="3" borderId="0" xfId="0" applyFont="1" applyFill="1" applyAlignment="1">
      <alignment horizontal="distributed" vertical="center" justifyLastLine="1"/>
    </xf>
    <xf numFmtId="0" fontId="25" fillId="0" borderId="1" xfId="0" quotePrefix="1" applyFont="1" applyBorder="1" applyAlignment="1">
      <alignment vertical="center" shrinkToFit="1"/>
    </xf>
    <xf numFmtId="0" fontId="25" fillId="0" borderId="2" xfId="0" applyFont="1" applyBorder="1" applyAlignment="1">
      <alignment horizontal="center" vertical="center"/>
    </xf>
    <xf numFmtId="0" fontId="25" fillId="0" borderId="3" xfId="0" quotePrefix="1" applyFont="1" applyBorder="1" applyAlignment="1">
      <alignment vertical="center" shrinkToFit="1"/>
    </xf>
    <xf numFmtId="0" fontId="25" fillId="0" borderId="4" xfId="0" quotePrefix="1" applyFont="1" applyBorder="1" applyAlignment="1">
      <alignment vertical="center" shrinkToFit="1"/>
    </xf>
    <xf numFmtId="0" fontId="25" fillId="0" borderId="1" xfId="0" applyFont="1" applyBorder="1" applyAlignment="1">
      <alignment vertical="center"/>
    </xf>
    <xf numFmtId="0" fontId="25" fillId="0" borderId="5" xfId="0" applyFont="1" applyBorder="1" applyAlignment="1">
      <alignment vertical="center"/>
    </xf>
    <xf numFmtId="0" fontId="25" fillId="0" borderId="2" xfId="0" quotePrefix="1" applyFont="1" applyBorder="1" applyAlignment="1">
      <alignment horizontal="center" vertical="center" shrinkToFit="1"/>
    </xf>
    <xf numFmtId="0" fontId="25" fillId="0" borderId="3" xfId="0" quotePrefix="1" applyFont="1" applyBorder="1" applyAlignment="1">
      <alignment horizontal="left" vertical="center" shrinkToFit="1"/>
    </xf>
    <xf numFmtId="0" fontId="25" fillId="0" borderId="4" xfId="0" quotePrefix="1" applyFont="1" applyBorder="1" applyAlignment="1">
      <alignment horizontal="left" vertical="center"/>
    </xf>
    <xf numFmtId="0" fontId="25" fillId="0" borderId="2" xfId="0" applyFont="1" applyBorder="1" applyAlignment="1">
      <alignment horizontal="center" vertical="center" wrapText="1"/>
    </xf>
    <xf numFmtId="0" fontId="25" fillId="0" borderId="5" xfId="0" quotePrefix="1" applyFont="1" applyBorder="1" applyAlignment="1">
      <alignment horizontal="left" vertical="center" shrinkToFit="1"/>
    </xf>
    <xf numFmtId="0" fontId="25" fillId="0" borderId="0" xfId="0" applyFont="1" applyAlignment="1">
      <alignment horizontal="center" vertical="center" shrinkToFit="1"/>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8" xfId="0" quotePrefix="1" applyFont="1" applyBorder="1" applyAlignment="1">
      <alignment horizontal="left" vertical="center" shrinkToFit="1"/>
    </xf>
    <xf numFmtId="0" fontId="25" fillId="0" borderId="0" xfId="0" quotePrefix="1" applyFont="1" applyAlignment="1">
      <alignment vertical="center" shrinkToFit="1"/>
    </xf>
    <xf numFmtId="0" fontId="25" fillId="0" borderId="0" xfId="0" applyFont="1" applyAlignment="1">
      <alignment horizontal="left" vertical="center" shrinkToFit="1"/>
    </xf>
    <xf numFmtId="0" fontId="25" fillId="3" borderId="0" xfId="0" quotePrefix="1" applyFont="1" applyFill="1" applyAlignment="1">
      <alignment vertical="center"/>
    </xf>
    <xf numFmtId="0" fontId="30" fillId="3" borderId="0" xfId="0" applyFont="1" applyFill="1" applyAlignment="1">
      <alignment horizontal="center" vertical="center" justifyLastLine="1"/>
    </xf>
    <xf numFmtId="0" fontId="25" fillId="0" borderId="0" xfId="0" applyFont="1" applyAlignment="1">
      <alignment vertical="center" shrinkToFit="1"/>
    </xf>
    <xf numFmtId="0" fontId="25" fillId="0" borderId="9" xfId="0" quotePrefix="1" applyFont="1" applyBorder="1" applyAlignment="1">
      <alignment vertical="center" shrinkToFit="1"/>
    </xf>
    <xf numFmtId="0" fontId="25" fillId="0" borderId="5" xfId="0" quotePrefix="1" applyFont="1" applyBorder="1" applyAlignment="1">
      <alignment vertical="center" shrinkToFit="1"/>
    </xf>
    <xf numFmtId="0" fontId="34" fillId="0" borderId="2" xfId="0" quotePrefix="1" applyFont="1" applyBorder="1" applyAlignment="1">
      <alignment horizontal="center" vertical="center"/>
    </xf>
    <xf numFmtId="0" fontId="25" fillId="0" borderId="8" xfId="0" quotePrefix="1" applyFont="1" applyBorder="1" applyAlignment="1">
      <alignment vertical="center" shrinkToFit="1"/>
    </xf>
    <xf numFmtId="0" fontId="25" fillId="0" borderId="12" xfId="0" applyFont="1" applyBorder="1" applyAlignment="1">
      <alignment horizontal="center" vertical="center"/>
    </xf>
    <xf numFmtId="0" fontId="25" fillId="0" borderId="13" xfId="0" applyFont="1" applyBorder="1" applyAlignment="1">
      <alignment horizontal="center" vertical="center"/>
    </xf>
    <xf numFmtId="0" fontId="25" fillId="0" borderId="0" xfId="0" applyFont="1" applyAlignment="1">
      <alignment horizontal="distributed" vertical="center" wrapText="1"/>
    </xf>
    <xf numFmtId="0" fontId="25" fillId="0" borderId="0" xfId="0" applyFont="1" applyAlignment="1">
      <alignment vertical="center" wrapText="1"/>
    </xf>
    <xf numFmtId="0" fontId="34" fillId="0" borderId="0" xfId="0" quotePrefix="1" applyFont="1" applyAlignment="1">
      <alignment horizontal="center" vertical="center"/>
    </xf>
    <xf numFmtId="0" fontId="25" fillId="0" borderId="0" xfId="0" quotePrefix="1" applyFont="1" applyAlignment="1">
      <alignment vertical="top"/>
    </xf>
    <xf numFmtId="0" fontId="4" fillId="0" borderId="0" xfId="2">
      <alignment vertical="center"/>
    </xf>
    <xf numFmtId="0" fontId="4" fillId="0" borderId="25" xfId="2" applyBorder="1">
      <alignment vertical="center"/>
    </xf>
    <xf numFmtId="49" fontId="4" fillId="0" borderId="25" xfId="2" applyNumberFormat="1" applyBorder="1">
      <alignment vertical="center"/>
    </xf>
    <xf numFmtId="58" fontId="4" fillId="0" borderId="25" xfId="2" applyNumberFormat="1" applyBorder="1">
      <alignment vertical="center"/>
    </xf>
    <xf numFmtId="0" fontId="0" fillId="0" borderId="25" xfId="0" applyBorder="1" applyAlignment="1">
      <alignment horizontal="center"/>
    </xf>
    <xf numFmtId="0" fontId="0" fillId="0" borderId="25" xfId="0" applyBorder="1"/>
    <xf numFmtId="0" fontId="6" fillId="3" borderId="0" xfId="0" applyFont="1" applyFill="1" applyAlignment="1">
      <alignment vertical="center"/>
    </xf>
    <xf numFmtId="0" fontId="46" fillId="3" borderId="15" xfId="0" applyFont="1" applyFill="1" applyBorder="1" applyAlignment="1">
      <alignment vertical="center"/>
    </xf>
    <xf numFmtId="0" fontId="46" fillId="3" borderId="17" xfId="0" applyFont="1" applyFill="1" applyBorder="1" applyAlignment="1">
      <alignment vertical="center"/>
    </xf>
    <xf numFmtId="0" fontId="46" fillId="3" borderId="16" xfId="0" applyFont="1" applyFill="1" applyBorder="1" applyAlignment="1">
      <alignment vertical="center"/>
    </xf>
    <xf numFmtId="0" fontId="46" fillId="3" borderId="18" xfId="0" applyFont="1" applyFill="1" applyBorder="1" applyAlignment="1">
      <alignment vertical="center"/>
    </xf>
    <xf numFmtId="0" fontId="46" fillId="3" borderId="0" xfId="0" applyFont="1" applyFill="1" applyAlignment="1" applyProtection="1">
      <alignment vertical="center"/>
      <protection hidden="1"/>
    </xf>
    <xf numFmtId="0" fontId="46" fillId="3" borderId="0" xfId="0" applyFont="1" applyFill="1" applyAlignment="1">
      <alignment vertical="center"/>
    </xf>
    <xf numFmtId="0" fontId="6" fillId="0" borderId="0" xfId="0" applyFont="1" applyAlignment="1">
      <alignment vertical="center"/>
    </xf>
    <xf numFmtId="0" fontId="6" fillId="0" borderId="0" xfId="0" applyFont="1" applyAlignment="1" applyProtection="1">
      <alignment horizontal="center" vertical="center"/>
      <protection hidden="1"/>
    </xf>
    <xf numFmtId="0" fontId="6" fillId="0" borderId="0" xfId="0" applyFont="1" applyAlignment="1">
      <alignment horizontal="center" vertical="center"/>
    </xf>
    <xf numFmtId="0" fontId="6" fillId="0" borderId="0" xfId="0" applyFont="1" applyAlignment="1">
      <alignment horizontal="left" vertical="center"/>
    </xf>
    <xf numFmtId="0" fontId="25" fillId="3" borderId="15" xfId="0" applyFont="1" applyFill="1" applyBorder="1" applyAlignment="1" applyProtection="1">
      <alignment horizontal="center" vertical="center"/>
      <protection hidden="1"/>
    </xf>
    <xf numFmtId="0" fontId="3" fillId="0" borderId="0" xfId="2" applyFont="1">
      <alignment vertical="center"/>
    </xf>
    <xf numFmtId="0" fontId="3" fillId="0" borderId="25" xfId="2" applyFont="1" applyBorder="1">
      <alignment vertical="center"/>
    </xf>
    <xf numFmtId="0" fontId="2" fillId="0" borderId="0" xfId="2" applyFont="1">
      <alignment vertical="center"/>
    </xf>
    <xf numFmtId="0" fontId="2" fillId="0" borderId="25" xfId="2" applyFont="1" applyBorder="1">
      <alignment vertical="center"/>
    </xf>
    <xf numFmtId="0" fontId="25" fillId="0" borderId="42" xfId="0" applyFont="1" applyBorder="1" applyAlignment="1">
      <alignment vertical="center"/>
    </xf>
    <xf numFmtId="0" fontId="0" fillId="0" borderId="143" xfId="0" applyBorder="1" applyAlignment="1">
      <alignment horizontal="center"/>
    </xf>
    <xf numFmtId="0" fontId="0" fillId="0" borderId="144" xfId="0" applyBorder="1"/>
    <xf numFmtId="0" fontId="0" fillId="6" borderId="144" xfId="0" applyFill="1" applyBorder="1"/>
    <xf numFmtId="0" fontId="0" fillId="6" borderId="25" xfId="0" applyFill="1" applyBorder="1"/>
    <xf numFmtId="0" fontId="47" fillId="3" borderId="0" xfId="0" applyFont="1" applyFill="1" applyAlignment="1">
      <alignment vertical="center"/>
    </xf>
    <xf numFmtId="0" fontId="47" fillId="3" borderId="0" xfId="0" applyFont="1" applyFill="1" applyAlignment="1">
      <alignment horizontal="left" vertical="center"/>
    </xf>
    <xf numFmtId="0" fontId="31" fillId="0" borderId="99" xfId="0" applyFont="1" applyBorder="1" applyAlignment="1" applyProtection="1">
      <alignment horizontal="center" vertical="center"/>
      <protection locked="0"/>
    </xf>
    <xf numFmtId="0" fontId="31" fillId="0" borderId="25" xfId="0" applyFont="1" applyBorder="1" applyAlignment="1">
      <alignment horizontal="center" vertical="center"/>
    </xf>
    <xf numFmtId="0" fontId="31" fillId="0" borderId="99" xfId="0" applyFont="1" applyBorder="1" applyAlignment="1">
      <alignment horizontal="center" vertical="center"/>
    </xf>
    <xf numFmtId="0" fontId="1" fillId="0" borderId="25" xfId="2" applyFont="1" applyBorder="1">
      <alignment vertical="center"/>
    </xf>
    <xf numFmtId="0" fontId="1" fillId="0" borderId="0" xfId="2" applyFont="1">
      <alignment vertical="center"/>
    </xf>
    <xf numFmtId="0" fontId="30" fillId="3" borderId="5" xfId="0" applyFont="1" applyFill="1" applyBorder="1" applyAlignment="1">
      <alignment vertical="center"/>
    </xf>
    <xf numFmtId="0" fontId="25" fillId="0" borderId="0" xfId="0" applyFont="1" applyAlignment="1" applyProtection="1">
      <alignment vertical="center"/>
      <protection hidden="1"/>
    </xf>
    <xf numFmtId="0" fontId="18" fillId="5" borderId="0" xfId="0" applyFont="1" applyFill="1" applyAlignment="1" applyProtection="1">
      <alignment horizontal="center" vertical="center"/>
      <protection locked="0"/>
    </xf>
    <xf numFmtId="0" fontId="14" fillId="5" borderId="0" xfId="0" applyFont="1" applyFill="1" applyAlignment="1" applyProtection="1">
      <alignment horizontal="center" vertical="center"/>
      <protection locked="0"/>
    </xf>
    <xf numFmtId="0" fontId="9" fillId="3" borderId="42" xfId="0" applyFont="1" applyFill="1" applyBorder="1" applyAlignment="1">
      <alignment horizontal="left" vertical="center"/>
    </xf>
    <xf numFmtId="0" fontId="9" fillId="3" borderId="0" xfId="0" applyFont="1" applyFill="1" applyAlignment="1">
      <alignment vertical="distributed"/>
    </xf>
    <xf numFmtId="0" fontId="9" fillId="3" borderId="46" xfId="0" applyFont="1" applyFill="1" applyBorder="1" applyAlignment="1">
      <alignment vertical="distributed"/>
    </xf>
    <xf numFmtId="0" fontId="9" fillId="3" borderId="17" xfId="0" applyFont="1" applyFill="1" applyBorder="1" applyAlignment="1">
      <alignment vertical="distributed"/>
    </xf>
    <xf numFmtId="0" fontId="9" fillId="3" borderId="19" xfId="0" applyFont="1" applyFill="1" applyBorder="1" applyAlignment="1">
      <alignment vertical="distributed"/>
    </xf>
    <xf numFmtId="0" fontId="9" fillId="3" borderId="18" xfId="0" applyFont="1" applyFill="1" applyBorder="1" applyAlignment="1">
      <alignment vertical="distributed"/>
    </xf>
    <xf numFmtId="0" fontId="9" fillId="3" borderId="0" xfId="0" applyFont="1" applyFill="1" applyAlignment="1">
      <alignment vertical="center"/>
    </xf>
    <xf numFmtId="0" fontId="9" fillId="3" borderId="42" xfId="0" applyFont="1" applyFill="1" applyBorder="1" applyAlignment="1">
      <alignment vertical="center"/>
    </xf>
    <xf numFmtId="0" fontId="49" fillId="0" borderId="0" xfId="2" applyFont="1">
      <alignment vertical="center"/>
    </xf>
    <xf numFmtId="0" fontId="0" fillId="0" borderId="26" xfId="0" applyBorder="1"/>
    <xf numFmtId="0" fontId="31" fillId="3" borderId="0" xfId="0" applyFont="1" applyFill="1" applyAlignment="1">
      <alignment vertical="center"/>
    </xf>
    <xf numFmtId="0" fontId="31" fillId="3" borderId="0" xfId="0" applyFont="1" applyFill="1" applyAlignment="1">
      <alignment vertical="center"/>
    </xf>
    <xf numFmtId="0" fontId="1" fillId="7" borderId="25" xfId="2" applyFont="1" applyFill="1" applyBorder="1">
      <alignment vertical="center"/>
    </xf>
    <xf numFmtId="0" fontId="31" fillId="0" borderId="0" xfId="0" applyFont="1" applyAlignment="1">
      <alignment vertical="center"/>
    </xf>
    <xf numFmtId="0" fontId="31" fillId="0" borderId="0" xfId="0" quotePrefix="1" applyFont="1" applyAlignment="1">
      <alignment vertical="center"/>
    </xf>
    <xf numFmtId="49" fontId="1" fillId="7" borderId="25" xfId="2" applyNumberFormat="1" applyFont="1" applyFill="1" applyBorder="1">
      <alignment vertical="center"/>
    </xf>
    <xf numFmtId="0" fontId="25" fillId="0" borderId="4" xfId="0" quotePrefix="1" applyFont="1" applyBorder="1" applyAlignment="1">
      <alignment vertical="center" shrinkToFit="1"/>
    </xf>
    <xf numFmtId="0" fontId="25" fillId="0" borderId="5" xfId="0" quotePrefix="1" applyFont="1" applyBorder="1" applyAlignment="1">
      <alignment vertical="center" shrinkToFit="1"/>
    </xf>
    <xf numFmtId="0" fontId="25" fillId="0" borderId="40" xfId="0" applyFont="1" applyBorder="1" applyAlignment="1">
      <alignment vertical="center" wrapText="1"/>
    </xf>
    <xf numFmtId="0" fontId="25" fillId="0" borderId="19" xfId="0" applyFont="1" applyBorder="1" applyAlignment="1">
      <alignment vertical="center" wrapText="1"/>
    </xf>
    <xf numFmtId="0" fontId="25" fillId="0" borderId="131" xfId="0" applyFont="1" applyBorder="1" applyAlignment="1">
      <alignment horizontal="center" vertical="center" wrapText="1"/>
    </xf>
    <xf numFmtId="0" fontId="25" fillId="0" borderId="132" xfId="0" applyFont="1" applyBorder="1" applyAlignment="1">
      <alignment horizontal="center" vertical="center" wrapText="1"/>
    </xf>
    <xf numFmtId="0" fontId="25" fillId="0" borderId="133" xfId="0" applyFont="1" applyBorder="1" applyAlignment="1">
      <alignment horizontal="center" vertical="center" wrapText="1"/>
    </xf>
    <xf numFmtId="0" fontId="25" fillId="0" borderId="134" xfId="0" applyFont="1" applyBorder="1" applyAlignment="1">
      <alignment horizontal="center" vertical="center" wrapText="1"/>
    </xf>
    <xf numFmtId="0" fontId="25" fillId="0" borderId="132" xfId="0" applyFont="1" applyBorder="1" applyAlignment="1">
      <alignment horizontal="center" vertical="center" shrinkToFit="1"/>
    </xf>
    <xf numFmtId="0" fontId="25" fillId="0" borderId="106" xfId="0" applyFont="1" applyBorder="1" applyAlignment="1">
      <alignment horizontal="center" vertical="center" shrinkToFit="1"/>
    </xf>
    <xf numFmtId="0" fontId="25" fillId="0" borderId="134" xfId="0" applyFont="1" applyBorder="1" applyAlignment="1">
      <alignment horizontal="center" vertical="center" shrinkToFit="1"/>
    </xf>
    <xf numFmtId="0" fontId="25" fillId="0" borderId="135" xfId="0" applyFont="1" applyBorder="1" applyAlignment="1">
      <alignment horizontal="center" vertical="center" shrinkToFit="1"/>
    </xf>
    <xf numFmtId="0" fontId="25" fillId="0" borderId="137" xfId="0" applyFont="1" applyBorder="1" applyAlignment="1">
      <alignment horizontal="center" vertical="center"/>
    </xf>
    <xf numFmtId="0" fontId="25" fillId="0" borderId="138" xfId="0" applyFont="1" applyBorder="1" applyAlignment="1">
      <alignment horizontal="center" vertical="center"/>
    </xf>
    <xf numFmtId="0" fontId="25" fillId="0" borderId="140" xfId="0" applyFont="1" applyBorder="1" applyAlignment="1">
      <alignment horizontal="center" vertical="center"/>
    </xf>
    <xf numFmtId="0" fontId="25" fillId="0" borderId="141" xfId="0" applyFont="1" applyBorder="1" applyAlignment="1">
      <alignment horizontal="center" vertical="center"/>
    </xf>
    <xf numFmtId="0" fontId="25" fillId="0" borderId="136" xfId="0" applyFont="1" applyBorder="1" applyAlignment="1">
      <alignment horizontal="center" vertical="center"/>
    </xf>
    <xf numFmtId="0" fontId="25" fillId="0" borderId="139" xfId="0" applyFont="1" applyBorder="1" applyAlignment="1">
      <alignment horizontal="center" vertical="center"/>
    </xf>
    <xf numFmtId="0" fontId="25" fillId="0" borderId="15" xfId="0" applyFont="1" applyBorder="1" applyAlignment="1">
      <alignment horizontal="center" vertical="center"/>
    </xf>
    <xf numFmtId="0" fontId="25" fillId="0" borderId="40"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25" fillId="0" borderId="19" xfId="0" applyFont="1" applyBorder="1" applyAlignment="1">
      <alignment horizontal="center" vertical="center"/>
    </xf>
    <xf numFmtId="0" fontId="25" fillId="0" borderId="18" xfId="0" applyFont="1" applyBorder="1" applyAlignment="1">
      <alignment horizontal="center" vertical="center"/>
    </xf>
    <xf numFmtId="0" fontId="25" fillId="3" borderId="17" xfId="0" applyFont="1" applyFill="1" applyBorder="1" applyAlignment="1" applyProtection="1">
      <alignment horizontal="left" vertical="center"/>
      <protection hidden="1"/>
    </xf>
    <xf numFmtId="0" fontId="25" fillId="3" borderId="19" xfId="0" applyFont="1" applyFill="1" applyBorder="1" applyAlignment="1" applyProtection="1">
      <alignment horizontal="left" vertical="center"/>
      <protection hidden="1"/>
    </xf>
    <xf numFmtId="0" fontId="25" fillId="3" borderId="88" xfId="0" applyFont="1" applyFill="1" applyBorder="1" applyAlignment="1" applyProtection="1">
      <alignment horizontal="left" vertical="center"/>
      <protection hidden="1"/>
    </xf>
    <xf numFmtId="0" fontId="26" fillId="3" borderId="40" xfId="0" applyFont="1" applyFill="1" applyBorder="1" applyAlignment="1" applyProtection="1">
      <alignment horizontal="left" vertical="center"/>
      <protection hidden="1"/>
    </xf>
    <xf numFmtId="0" fontId="27" fillId="3" borderId="40" xfId="0" applyFont="1" applyFill="1" applyBorder="1" applyAlignment="1" applyProtection="1">
      <alignment horizontal="left" vertical="center" shrinkToFit="1"/>
      <protection hidden="1"/>
    </xf>
    <xf numFmtId="0" fontId="27" fillId="3" borderId="41" xfId="0" applyFont="1" applyFill="1" applyBorder="1" applyAlignment="1" applyProtection="1">
      <alignment horizontal="left" vertical="center" shrinkToFit="1"/>
      <protection hidden="1"/>
    </xf>
    <xf numFmtId="0" fontId="41" fillId="3" borderId="74" xfId="0" applyFont="1" applyFill="1" applyBorder="1" applyAlignment="1">
      <alignment horizontal="distributed" vertical="center"/>
    </xf>
    <xf numFmtId="0" fontId="41" fillId="3" borderId="75" xfId="0" applyFont="1" applyFill="1" applyBorder="1" applyAlignment="1">
      <alignment horizontal="distributed" vertical="center"/>
    </xf>
    <xf numFmtId="0" fontId="41" fillId="3" borderId="76" xfId="0" applyFont="1" applyFill="1" applyBorder="1" applyAlignment="1">
      <alignment horizontal="distributed" vertical="center"/>
    </xf>
    <xf numFmtId="0" fontId="41" fillId="3" borderId="77" xfId="0" applyFont="1" applyFill="1" applyBorder="1" applyAlignment="1">
      <alignment horizontal="distributed" vertical="center"/>
    </xf>
    <xf numFmtId="0" fontId="41" fillId="3" borderId="78" xfId="0" applyFont="1" applyFill="1" applyBorder="1" applyAlignment="1">
      <alignment horizontal="distributed" vertical="center"/>
    </xf>
    <xf numFmtId="0" fontId="41" fillId="3" borderId="79" xfId="0" applyFont="1" applyFill="1" applyBorder="1" applyAlignment="1">
      <alignment horizontal="distributed" vertical="center"/>
    </xf>
    <xf numFmtId="0" fontId="25" fillId="3" borderId="0" xfId="0" quotePrefix="1" applyFont="1" applyFill="1" applyAlignment="1">
      <alignment horizontal="center" vertical="center"/>
    </xf>
    <xf numFmtId="0" fontId="25" fillId="3" borderId="0" xfId="0" applyFont="1" applyFill="1" applyAlignment="1">
      <alignment horizontal="center" vertical="center"/>
    </xf>
    <xf numFmtId="0" fontId="39" fillId="3" borderId="0" xfId="0" applyFont="1" applyFill="1" applyAlignment="1">
      <alignment horizontal="left" vertical="center"/>
    </xf>
    <xf numFmtId="0" fontId="25" fillId="3" borderId="26" xfId="0" applyFont="1" applyFill="1" applyBorder="1" applyAlignment="1">
      <alignment horizontal="center" vertical="center"/>
    </xf>
    <xf numFmtId="0" fontId="25" fillId="3" borderId="10" xfId="0" applyFont="1" applyFill="1" applyBorder="1" applyAlignment="1">
      <alignment horizontal="center" vertical="center"/>
    </xf>
    <xf numFmtId="0" fontId="25" fillId="3" borderId="11" xfId="0" applyFont="1" applyFill="1" applyBorder="1" applyAlignment="1">
      <alignment horizontal="center" vertical="center"/>
    </xf>
    <xf numFmtId="0" fontId="25" fillId="3" borderId="19" xfId="0" applyFont="1" applyFill="1" applyBorder="1" applyAlignment="1">
      <alignment horizontal="center" vertical="center" shrinkToFit="1"/>
    </xf>
    <xf numFmtId="0" fontId="25" fillId="5" borderId="19" xfId="0" applyFont="1" applyFill="1" applyBorder="1" applyAlignment="1" applyProtection="1">
      <alignment horizontal="left" vertical="center" shrinkToFit="1"/>
      <protection locked="0"/>
    </xf>
    <xf numFmtId="0" fontId="25" fillId="5" borderId="10" xfId="0" applyFont="1" applyFill="1" applyBorder="1" applyAlignment="1" applyProtection="1">
      <alignment horizontal="left" vertical="center" shrinkToFit="1"/>
      <protection locked="0"/>
    </xf>
    <xf numFmtId="0" fontId="25" fillId="3" borderId="19" xfId="0" applyFont="1" applyFill="1" applyBorder="1" applyAlignment="1">
      <alignment vertical="center" shrinkToFit="1"/>
    </xf>
    <xf numFmtId="0" fontId="25" fillId="0" borderId="23" xfId="0" applyFont="1" applyBorder="1" applyAlignment="1">
      <alignment horizontal="distributed" vertical="center" justifyLastLine="1"/>
    </xf>
    <xf numFmtId="0" fontId="25" fillId="0" borderId="59" xfId="0" applyFont="1" applyBorder="1" applyAlignment="1">
      <alignment horizontal="distributed" vertical="center" justifyLastLine="1"/>
    </xf>
    <xf numFmtId="0" fontId="25" fillId="0" borderId="13" xfId="0" applyFont="1" applyBorder="1" applyAlignment="1">
      <alignment horizontal="distributed" vertical="center" justifyLastLine="1"/>
    </xf>
    <xf numFmtId="0" fontId="25" fillId="0" borderId="18" xfId="0" applyFont="1" applyBorder="1" applyAlignment="1">
      <alignment horizontal="distributed" vertical="center"/>
    </xf>
    <xf numFmtId="0" fontId="25" fillId="0" borderId="58" xfId="0" applyFont="1" applyBorder="1" applyAlignment="1">
      <alignment horizontal="distributed" vertical="center"/>
    </xf>
    <xf numFmtId="0" fontId="25" fillId="0" borderId="17" xfId="0" applyFont="1" applyBorder="1" applyAlignment="1">
      <alignment horizontal="distributed" vertical="center"/>
    </xf>
    <xf numFmtId="0" fontId="25" fillId="0" borderId="18" xfId="0" applyFont="1" applyBorder="1" applyAlignment="1">
      <alignment horizontal="center" vertical="center" wrapText="1"/>
    </xf>
    <xf numFmtId="0" fontId="25" fillId="0" borderId="60" xfId="0" applyFont="1" applyBorder="1" applyAlignment="1">
      <alignment horizontal="center" vertical="center" wrapText="1"/>
    </xf>
    <xf numFmtId="0" fontId="25" fillId="0" borderId="58" xfId="0" applyFont="1" applyBorder="1" applyAlignment="1">
      <alignment horizontal="center" vertical="center"/>
    </xf>
    <xf numFmtId="0" fontId="25" fillId="0" borderId="61" xfId="0" applyFont="1" applyBorder="1" applyAlignment="1">
      <alignment horizontal="center" vertical="center"/>
    </xf>
    <xf numFmtId="0" fontId="24" fillId="4" borderId="62" xfId="0" applyFont="1" applyFill="1" applyBorder="1" applyAlignment="1">
      <alignment horizontal="center" vertical="center"/>
    </xf>
    <xf numFmtId="0" fontId="24" fillId="4" borderId="63" xfId="0" applyFont="1" applyFill="1" applyBorder="1" applyAlignment="1">
      <alignment horizontal="center" vertical="center"/>
    </xf>
    <xf numFmtId="0" fontId="25" fillId="3" borderId="62" xfId="0" applyFont="1" applyFill="1" applyBorder="1" applyAlignment="1">
      <alignment horizontal="center" vertical="center"/>
    </xf>
    <xf numFmtId="0" fontId="31" fillId="3" borderId="63" xfId="0" applyFont="1" applyFill="1" applyBorder="1"/>
    <xf numFmtId="0" fontId="31" fillId="3" borderId="64" xfId="0" applyFont="1" applyFill="1" applyBorder="1"/>
    <xf numFmtId="0" fontId="25" fillId="0" borderId="65" xfId="0" applyFont="1" applyBorder="1" applyAlignment="1">
      <alignment horizontal="distributed" vertical="center" justifyLastLine="1"/>
    </xf>
    <xf numFmtId="0" fontId="25" fillId="0" borderId="34" xfId="0" applyFont="1" applyBorder="1" applyAlignment="1">
      <alignment horizontal="distributed" vertical="center" justifyLastLine="1"/>
    </xf>
    <xf numFmtId="0" fontId="25" fillId="0" borderId="66" xfId="0" applyFont="1" applyBorder="1" applyAlignment="1">
      <alignment horizontal="distributed" vertical="center" justifyLastLine="1"/>
    </xf>
    <xf numFmtId="0" fontId="25" fillId="0" borderId="67" xfId="0" applyFont="1" applyBorder="1" applyAlignment="1">
      <alignment horizontal="distributed" vertical="center" justifyLastLine="1"/>
    </xf>
    <xf numFmtId="0" fontId="25" fillId="0" borderId="28" xfId="0" applyFont="1" applyBorder="1" applyAlignment="1">
      <alignment horizontal="distributed" vertical="center" justifyLastLine="1"/>
    </xf>
    <xf numFmtId="0" fontId="25" fillId="0" borderId="68" xfId="0" applyFont="1" applyBorder="1" applyAlignment="1">
      <alignment horizontal="distributed" vertical="center" justifyLastLine="1"/>
    </xf>
    <xf numFmtId="0" fontId="25" fillId="0" borderId="69" xfId="0" applyFont="1" applyBorder="1" applyAlignment="1">
      <alignment horizontal="distributed" vertical="center" justifyLastLine="1"/>
    </xf>
    <xf numFmtId="0" fontId="25" fillId="0" borderId="70" xfId="0" applyFont="1" applyBorder="1" applyAlignment="1">
      <alignment horizontal="center" vertical="center"/>
    </xf>
    <xf numFmtId="0" fontId="31" fillId="0" borderId="71" xfId="0" applyFont="1" applyBorder="1"/>
    <xf numFmtId="0" fontId="31" fillId="0" borderId="72" xfId="0" applyFont="1" applyBorder="1"/>
    <xf numFmtId="0" fontId="31" fillId="0" borderId="5" xfId="0" applyFont="1" applyBorder="1"/>
    <xf numFmtId="0" fontId="31" fillId="0" borderId="0" xfId="0" applyFont="1"/>
    <xf numFmtId="0" fontId="31" fillId="0" borderId="43" xfId="0" applyFont="1" applyBorder="1"/>
    <xf numFmtId="0" fontId="25" fillId="0" borderId="73" xfId="0" applyFont="1" applyBorder="1" applyAlignment="1">
      <alignment horizontal="distributed" vertical="center" wrapText="1" justifyLastLine="1"/>
    </xf>
    <xf numFmtId="0" fontId="25" fillId="0" borderId="38" xfId="0" applyFont="1" applyBorder="1" applyAlignment="1">
      <alignment horizontal="distributed" vertical="center" justifyLastLine="1"/>
    </xf>
    <xf numFmtId="0" fontId="25" fillId="0" borderId="49" xfId="0" applyFont="1" applyBorder="1" applyAlignment="1">
      <alignment horizontal="distributed" vertical="center" justifyLastLine="1"/>
    </xf>
    <xf numFmtId="0" fontId="25" fillId="0" borderId="37" xfId="0" applyFont="1" applyBorder="1" applyAlignment="1">
      <alignment horizontal="distributed" vertical="center" justifyLastLine="1"/>
    </xf>
    <xf numFmtId="0" fontId="25" fillId="0" borderId="58" xfId="0" applyFont="1" applyBorder="1" applyAlignment="1">
      <alignment horizontal="left" vertical="center" shrinkToFit="1"/>
    </xf>
    <xf numFmtId="0" fontId="25" fillId="0" borderId="17" xfId="0" applyFont="1" applyBorder="1" applyAlignment="1">
      <alignment horizontal="left" vertical="center" shrinkToFit="1"/>
    </xf>
    <xf numFmtId="0" fontId="25" fillId="5" borderId="48" xfId="0" applyFont="1" applyFill="1" applyBorder="1" applyAlignment="1" applyProtection="1">
      <alignment horizontal="center" vertical="center"/>
      <protection locked="0"/>
    </xf>
    <xf numFmtId="0" fontId="25" fillId="5" borderId="21" xfId="0" applyFont="1" applyFill="1" applyBorder="1" applyAlignment="1" applyProtection="1">
      <alignment horizontal="center" vertical="center"/>
      <protection locked="0"/>
    </xf>
    <xf numFmtId="0" fontId="25" fillId="5" borderId="22" xfId="0" applyFont="1" applyFill="1" applyBorder="1" applyAlignment="1" applyProtection="1">
      <alignment horizontal="center" vertical="center"/>
      <protection locked="0"/>
    </xf>
    <xf numFmtId="0" fontId="25" fillId="0" borderId="2" xfId="0" applyFont="1" applyBorder="1" applyAlignment="1">
      <alignment horizontal="center" vertical="center"/>
    </xf>
    <xf numFmtId="0" fontId="25" fillId="0" borderId="11" xfId="0" applyFont="1" applyBorder="1" applyAlignment="1">
      <alignment horizontal="distributed" vertical="center"/>
    </xf>
    <xf numFmtId="0" fontId="25" fillId="0" borderId="25" xfId="0" applyFont="1" applyBorder="1" applyAlignment="1">
      <alignment horizontal="distributed" vertical="center"/>
    </xf>
    <xf numFmtId="0" fontId="25" fillId="0" borderId="26" xfId="0" applyFont="1" applyBorder="1" applyAlignment="1">
      <alignment horizontal="distributed" vertical="center"/>
    </xf>
    <xf numFmtId="0" fontId="25" fillId="0" borderId="55" xfId="0" applyFont="1" applyBorder="1" applyAlignment="1">
      <alignment horizontal="center" vertical="center"/>
    </xf>
    <xf numFmtId="0" fontId="25" fillId="0" borderId="11" xfId="0" applyFont="1" applyBorder="1" applyAlignment="1">
      <alignment horizontal="center" vertical="center"/>
    </xf>
    <xf numFmtId="0" fontId="25" fillId="0" borderId="25" xfId="0" applyFont="1" applyBorder="1" applyAlignment="1">
      <alignment horizontal="center" vertical="center"/>
    </xf>
    <xf numFmtId="0" fontId="25" fillId="0" borderId="54" xfId="0" applyFont="1" applyBorder="1" applyAlignment="1">
      <alignment horizontal="center" vertical="center"/>
    </xf>
    <xf numFmtId="0" fontId="25" fillId="0" borderId="25" xfId="0" applyFont="1" applyBorder="1" applyAlignment="1">
      <alignment horizontal="left" vertical="center" shrinkToFit="1"/>
    </xf>
    <xf numFmtId="0" fontId="25" fillId="0" borderId="26" xfId="0" applyFont="1" applyBorder="1" applyAlignment="1">
      <alignment horizontal="left" vertical="center" shrinkToFit="1"/>
    </xf>
    <xf numFmtId="0" fontId="25" fillId="8" borderId="25" xfId="0" applyFont="1" applyFill="1" applyBorder="1" applyAlignment="1">
      <alignment horizontal="left" vertical="center" wrapText="1"/>
    </xf>
    <xf numFmtId="0" fontId="25" fillId="8" borderId="26" xfId="0" applyFont="1" applyFill="1" applyBorder="1" applyAlignment="1">
      <alignment horizontal="left" vertical="center" wrapText="1"/>
    </xf>
    <xf numFmtId="0" fontId="25" fillId="0" borderId="30" xfId="0" applyFont="1" applyBorder="1" applyAlignment="1">
      <alignment horizontal="center" vertical="center"/>
    </xf>
    <xf numFmtId="0" fontId="25" fillId="0" borderId="31" xfId="0" applyFont="1" applyBorder="1" applyAlignment="1">
      <alignment horizontal="center" vertical="center"/>
    </xf>
    <xf numFmtId="0" fontId="25" fillId="0" borderId="32" xfId="0" applyFont="1" applyBorder="1" applyAlignment="1">
      <alignment horizontal="center" vertical="center"/>
    </xf>
    <xf numFmtId="0" fontId="25" fillId="0" borderId="11" xfId="0" quotePrefix="1" applyFont="1" applyBorder="1" applyAlignment="1">
      <alignment horizontal="center" vertical="center"/>
    </xf>
    <xf numFmtId="0" fontId="25" fillId="0" borderId="26" xfId="0" quotePrefix="1" applyFont="1" applyBorder="1" applyAlignment="1">
      <alignment horizontal="center" vertical="center"/>
    </xf>
    <xf numFmtId="0" fontId="25" fillId="0" borderId="11" xfId="0" applyFont="1" applyBorder="1" applyAlignment="1">
      <alignment horizontal="distributed" vertical="center" wrapText="1"/>
    </xf>
    <xf numFmtId="0" fontId="25" fillId="0" borderId="25" xfId="0" applyFont="1" applyBorder="1" applyAlignment="1">
      <alignment horizontal="distributed" vertical="center" wrapText="1"/>
    </xf>
    <xf numFmtId="0" fontId="25" fillId="0" borderId="26" xfId="0" applyFont="1" applyBorder="1" applyAlignment="1">
      <alignment horizontal="distributed" vertical="center" wrapText="1"/>
    </xf>
    <xf numFmtId="0" fontId="25" fillId="0" borderId="11" xfId="0" applyFont="1" applyBorder="1" applyAlignment="1">
      <alignment horizontal="center" vertical="center" wrapText="1"/>
    </xf>
    <xf numFmtId="0" fontId="25" fillId="0" borderId="52" xfId="0" applyFont="1" applyBorder="1" applyAlignment="1">
      <alignment horizontal="center" vertical="center" wrapText="1"/>
    </xf>
    <xf numFmtId="0" fontId="25" fillId="0" borderId="10" xfId="0" applyFont="1" applyBorder="1" applyAlignment="1">
      <alignment horizontal="distributed" vertical="center"/>
    </xf>
    <xf numFmtId="0" fontId="25" fillId="0" borderId="52" xfId="0" applyFont="1" applyBorder="1" applyAlignment="1">
      <alignment horizontal="center" vertical="center"/>
    </xf>
    <xf numFmtId="0" fontId="25" fillId="0" borderId="11" xfId="0" applyFont="1" applyBorder="1" applyAlignment="1">
      <alignment horizontal="center" vertical="center" shrinkToFit="1"/>
    </xf>
    <xf numFmtId="0" fontId="25" fillId="0" borderId="25" xfId="0" applyFont="1" applyBorder="1" applyAlignment="1">
      <alignment horizontal="center" vertical="center" shrinkToFit="1"/>
    </xf>
    <xf numFmtId="0" fontId="25" fillId="0" borderId="25" xfId="0" applyFont="1" applyBorder="1" applyAlignment="1">
      <alignment horizontal="left" vertical="center" wrapText="1" shrinkToFit="1"/>
    </xf>
    <xf numFmtId="0" fontId="25" fillId="0" borderId="46" xfId="0" applyFont="1" applyBorder="1" applyAlignment="1">
      <alignment horizontal="distributed" vertical="center"/>
    </xf>
    <xf numFmtId="0" fontId="25" fillId="0" borderId="47" xfId="0" applyFont="1" applyBorder="1" applyAlignment="1">
      <alignment horizontal="distributed" vertical="center"/>
    </xf>
    <xf numFmtId="0" fontId="25" fillId="0" borderId="42" xfId="0" applyFont="1" applyBorder="1" applyAlignment="1">
      <alignment horizontal="distributed" vertical="center"/>
    </xf>
    <xf numFmtId="0" fontId="25" fillId="0" borderId="56" xfId="0" applyFont="1" applyBorder="1" applyAlignment="1">
      <alignment horizontal="center" vertical="center" shrinkToFit="1"/>
    </xf>
    <xf numFmtId="0" fontId="25" fillId="0" borderId="0" xfId="0" applyFont="1" applyAlignment="1">
      <alignment horizontal="center" vertical="center" shrinkToFit="1"/>
    </xf>
    <xf numFmtId="0" fontId="25" fillId="0" borderId="46" xfId="0" applyFont="1" applyBorder="1" applyAlignment="1">
      <alignment horizontal="center" vertical="center" shrinkToFit="1"/>
    </xf>
    <xf numFmtId="0" fontId="25" fillId="0" borderId="47" xfId="0" applyFont="1" applyBorder="1" applyAlignment="1">
      <alignment horizontal="center" vertical="center"/>
    </xf>
    <xf numFmtId="0" fontId="25" fillId="0" borderId="57" xfId="0" applyFont="1" applyBorder="1" applyAlignment="1">
      <alignment horizontal="center" vertical="center"/>
    </xf>
    <xf numFmtId="0" fontId="25" fillId="0" borderId="46" xfId="0" applyFont="1" applyBorder="1" applyAlignment="1">
      <alignment horizontal="center" vertical="center"/>
    </xf>
    <xf numFmtId="0" fontId="25" fillId="0" borderId="47" xfId="0" applyFont="1" applyBorder="1" applyAlignment="1">
      <alignment horizontal="left" vertical="center" shrinkToFit="1"/>
    </xf>
    <xf numFmtId="0" fontId="25" fillId="0" borderId="42" xfId="0" applyFont="1" applyBorder="1" applyAlignment="1">
      <alignment horizontal="left" vertical="center" shrinkToFit="1"/>
    </xf>
    <xf numFmtId="0" fontId="25" fillId="0" borderId="37" xfId="0" applyFont="1" applyBorder="1" applyAlignment="1">
      <alignment horizontal="distributed" vertical="center"/>
    </xf>
    <xf numFmtId="0" fontId="25" fillId="0" borderId="38" xfId="0" applyFont="1" applyBorder="1" applyAlignment="1">
      <alignment horizontal="distributed" vertical="center"/>
    </xf>
    <xf numFmtId="0" fontId="25" fillId="0" borderId="44" xfId="0" applyFont="1" applyBorder="1" applyAlignment="1">
      <alignment horizontal="distributed" vertical="center"/>
    </xf>
    <xf numFmtId="0" fontId="25" fillId="0" borderId="53" xfId="0" applyFont="1" applyBorder="1" applyAlignment="1">
      <alignment horizontal="center" vertical="center" shrinkToFit="1"/>
    </xf>
    <xf numFmtId="0" fontId="25" fillId="0" borderId="10" xfId="0" applyFont="1" applyBorder="1" applyAlignment="1">
      <alignment horizontal="center" vertical="center" shrinkToFit="1"/>
    </xf>
    <xf numFmtId="0" fontId="25" fillId="0" borderId="15" xfId="0" applyFont="1" applyBorder="1" applyAlignment="1">
      <alignment horizontal="left" vertical="top" wrapText="1" shrinkToFit="1"/>
    </xf>
    <xf numFmtId="0" fontId="25" fillId="0" borderId="40" xfId="0" applyFont="1" applyBorder="1" applyAlignment="1">
      <alignment horizontal="left" vertical="top" shrinkToFit="1"/>
    </xf>
    <xf numFmtId="0" fontId="25" fillId="0" borderId="41" xfId="0" applyFont="1" applyBorder="1" applyAlignment="1">
      <alignment horizontal="left" vertical="top" shrinkToFit="1"/>
    </xf>
    <xf numFmtId="0" fontId="25" fillId="0" borderId="42" xfId="0" applyFont="1" applyBorder="1" applyAlignment="1">
      <alignment horizontal="left" vertical="top" shrinkToFit="1"/>
    </xf>
    <xf numFmtId="0" fontId="25" fillId="0" borderId="0" xfId="0" applyFont="1" applyAlignment="1">
      <alignment horizontal="left" vertical="top" shrinkToFit="1"/>
    </xf>
    <xf numFmtId="0" fontId="25" fillId="0" borderId="43" xfId="0" applyFont="1" applyBorder="1" applyAlignment="1">
      <alignment horizontal="left" vertical="top" shrinkToFit="1"/>
    </xf>
    <xf numFmtId="0" fontId="25" fillId="0" borderId="44" xfId="0" applyFont="1" applyBorder="1" applyAlignment="1">
      <alignment horizontal="left" vertical="top" shrinkToFit="1"/>
    </xf>
    <xf numFmtId="0" fontId="25" fillId="0" borderId="14" xfId="0" applyFont="1" applyBorder="1" applyAlignment="1">
      <alignment horizontal="left" vertical="top" shrinkToFit="1"/>
    </xf>
    <xf numFmtId="0" fontId="25" fillId="0" borderId="45" xfId="0" applyFont="1" applyBorder="1" applyAlignment="1">
      <alignment horizontal="left" vertical="top" shrinkToFit="1"/>
    </xf>
    <xf numFmtId="0" fontId="25" fillId="0" borderId="0" xfId="0" quotePrefix="1" applyFont="1" applyAlignment="1">
      <alignment horizontal="center" vertical="center"/>
    </xf>
    <xf numFmtId="0" fontId="25" fillId="0" borderId="0" xfId="0" applyFont="1" applyAlignment="1">
      <alignment horizontal="center" vertical="center"/>
    </xf>
    <xf numFmtId="0" fontId="25" fillId="0" borderId="37" xfId="0" applyFont="1" applyBorder="1" applyAlignment="1">
      <alignment horizontal="center" vertical="center"/>
    </xf>
    <xf numFmtId="0" fontId="25" fillId="0" borderId="49" xfId="0" applyFont="1" applyBorder="1" applyAlignment="1">
      <alignment horizontal="center" vertical="center"/>
    </xf>
    <xf numFmtId="0" fontId="25" fillId="0" borderId="50" xfId="0" applyFont="1" applyBorder="1" applyAlignment="1">
      <alignment horizontal="center" vertical="center" shrinkToFit="1"/>
    </xf>
    <xf numFmtId="0" fontId="25" fillId="0" borderId="14" xfId="0" applyFont="1" applyBorder="1" applyAlignment="1">
      <alignment horizontal="center" vertical="center" shrinkToFit="1"/>
    </xf>
    <xf numFmtId="0" fontId="25" fillId="0" borderId="38" xfId="0" applyFont="1" applyBorder="1" applyAlignment="1">
      <alignment horizontal="center" vertical="center"/>
    </xf>
    <xf numFmtId="0" fontId="25" fillId="0" borderId="51" xfId="0" applyFont="1" applyBorder="1" applyAlignment="1">
      <alignment horizontal="center" vertical="center"/>
    </xf>
    <xf numFmtId="0" fontId="26" fillId="0" borderId="28" xfId="0" applyFont="1" applyBorder="1" applyAlignment="1">
      <alignment horizontal="left" vertical="center"/>
    </xf>
    <xf numFmtId="0" fontId="26" fillId="0" borderId="29" xfId="0" applyFont="1" applyBorder="1" applyAlignment="1">
      <alignment horizontal="left" vertical="center"/>
    </xf>
    <xf numFmtId="0" fontId="25" fillId="0" borderId="10" xfId="0" applyFont="1" applyBorder="1" applyAlignment="1">
      <alignment horizontal="center" vertical="center"/>
    </xf>
    <xf numFmtId="0" fontId="25" fillId="0" borderId="26" xfId="0" applyFont="1" applyBorder="1" applyAlignment="1">
      <alignment horizontal="center" vertical="center"/>
    </xf>
    <xf numFmtId="0" fontId="25" fillId="0" borderId="27" xfId="0" applyFont="1" applyBorder="1" applyAlignment="1">
      <alignment horizontal="center" vertical="center"/>
    </xf>
    <xf numFmtId="0" fontId="26" fillId="0" borderId="25" xfId="0" applyFont="1" applyBorder="1" applyAlignment="1">
      <alignment horizontal="left" vertical="center" shrinkToFit="1"/>
    </xf>
    <xf numFmtId="0" fontId="26" fillId="0" borderId="26" xfId="0" applyFont="1" applyBorder="1" applyAlignment="1">
      <alignment horizontal="left" vertical="center" shrinkToFit="1"/>
    </xf>
    <xf numFmtId="0" fontId="25" fillId="0" borderId="33" xfId="0" applyFont="1" applyBorder="1" applyAlignment="1">
      <alignment horizontal="distributed" vertical="center"/>
    </xf>
    <xf numFmtId="0" fontId="25" fillId="0" borderId="28" xfId="0" applyFont="1" applyBorder="1" applyAlignment="1">
      <alignment horizontal="distributed" vertical="center"/>
    </xf>
    <xf numFmtId="0" fontId="25" fillId="0" borderId="29" xfId="0" applyFont="1" applyBorder="1" applyAlignment="1">
      <alignment horizontal="distributed" vertical="center"/>
    </xf>
    <xf numFmtId="0" fontId="25" fillId="0" borderId="33" xfId="0" applyFont="1" applyBorder="1" applyAlignment="1">
      <alignment horizontal="center" vertical="center"/>
    </xf>
    <xf numFmtId="0" fontId="25" fillId="0" borderId="28" xfId="0" applyFont="1" applyBorder="1" applyAlignment="1">
      <alignment horizontal="center" vertical="center"/>
    </xf>
    <xf numFmtId="0" fontId="25" fillId="0" borderId="34" xfId="0" applyFont="1" applyBorder="1" applyAlignment="1">
      <alignment horizontal="center" vertical="center"/>
    </xf>
    <xf numFmtId="0" fontId="25" fillId="0" borderId="35" xfId="0" applyFont="1" applyBorder="1" applyAlignment="1">
      <alignment horizontal="center" vertical="center"/>
    </xf>
    <xf numFmtId="0" fontId="25" fillId="0" borderId="36" xfId="0" applyFont="1" applyBorder="1" applyAlignment="1">
      <alignment horizontal="center" vertical="center"/>
    </xf>
    <xf numFmtId="0" fontId="24" fillId="0" borderId="25" xfId="0" applyFont="1" applyBorder="1" applyAlignment="1">
      <alignment horizontal="left" vertical="center" wrapText="1" shrinkToFit="1"/>
    </xf>
    <xf numFmtId="0" fontId="25" fillId="0" borderId="26"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0" xfId="0" applyFont="1" applyAlignment="1">
      <alignment vertical="top" wrapText="1"/>
    </xf>
    <xf numFmtId="0" fontId="25" fillId="0" borderId="20" xfId="0" applyFont="1" applyBorder="1" applyAlignment="1">
      <alignment vertical="center" wrapText="1"/>
    </xf>
    <xf numFmtId="0" fontId="25" fillId="0" borderId="12" xfId="0" applyFont="1" applyBorder="1" applyAlignment="1">
      <alignment vertical="center" wrapText="1"/>
    </xf>
    <xf numFmtId="0" fontId="25" fillId="0" borderId="13" xfId="0" quotePrefix="1" applyFont="1" applyBorder="1" applyAlignment="1">
      <alignment horizontal="center" vertical="center"/>
    </xf>
    <xf numFmtId="0" fontId="25" fillId="0" borderId="20" xfId="0" quotePrefix="1" applyFont="1" applyBorder="1" applyAlignment="1">
      <alignment horizontal="center" vertical="center"/>
    </xf>
    <xf numFmtId="0" fontId="25" fillId="0" borderId="13" xfId="0" applyFont="1" applyBorder="1" applyAlignment="1">
      <alignment horizontal="distributed" vertical="center" wrapText="1"/>
    </xf>
    <xf numFmtId="0" fontId="25" fillId="0" borderId="23" xfId="0" applyFont="1" applyBorder="1" applyAlignment="1">
      <alignment horizontal="distributed" vertical="center" wrapText="1"/>
    </xf>
    <xf numFmtId="0" fontId="25" fillId="0" borderId="20" xfId="0" applyFont="1" applyBorder="1" applyAlignment="1">
      <alignment horizontal="distributed" vertical="center" wrapText="1"/>
    </xf>
    <xf numFmtId="0" fontId="25" fillId="0" borderId="23" xfId="0" applyFont="1" applyBorder="1" applyAlignment="1">
      <alignment horizontal="center" vertical="center"/>
    </xf>
    <xf numFmtId="0" fontId="25" fillId="0" borderId="20" xfId="0" applyFont="1" applyBorder="1" applyAlignment="1">
      <alignment horizontal="center" vertical="center"/>
    </xf>
    <xf numFmtId="0" fontId="25" fillId="0" borderId="24" xfId="0" applyFont="1" applyBorder="1" applyAlignment="1">
      <alignment horizontal="center" vertical="center"/>
    </xf>
    <xf numFmtId="0" fontId="25" fillId="0" borderId="12" xfId="0" applyFont="1" applyBorder="1" applyAlignment="1">
      <alignment horizontal="center" vertical="center"/>
    </xf>
    <xf numFmtId="0" fontId="25" fillId="0" borderId="13" xfId="0" applyFont="1" applyBorder="1" applyAlignment="1">
      <alignment horizontal="center" vertical="center"/>
    </xf>
    <xf numFmtId="0" fontId="31" fillId="3" borderId="26" xfId="0" quotePrefix="1" applyFont="1" applyFill="1" applyBorder="1" applyAlignment="1">
      <alignment horizontal="center" vertical="center"/>
    </xf>
    <xf numFmtId="0" fontId="31" fillId="3" borderId="10" xfId="0" quotePrefix="1" applyFont="1" applyFill="1" applyBorder="1" applyAlignment="1">
      <alignment horizontal="center" vertical="center"/>
    </xf>
    <xf numFmtId="0" fontId="31" fillId="3" borderId="83" xfId="0" quotePrefix="1" applyFont="1" applyFill="1" applyBorder="1" applyAlignment="1">
      <alignment horizontal="center" vertical="center"/>
    </xf>
    <xf numFmtId="0" fontId="31" fillId="3" borderId="84" xfId="0" quotePrefix="1" applyFont="1" applyFill="1" applyBorder="1" applyAlignment="1">
      <alignment horizontal="center" vertical="center"/>
    </xf>
    <xf numFmtId="0" fontId="30" fillId="3" borderId="0" xfId="0" applyFont="1" applyFill="1" applyAlignment="1">
      <alignment horizontal="distributed" vertical="center" wrapText="1"/>
    </xf>
    <xf numFmtId="49" fontId="45" fillId="5" borderId="0" xfId="0" applyNumberFormat="1" applyFont="1" applyFill="1" applyAlignment="1" applyProtection="1">
      <alignment horizontal="center" vertical="center"/>
      <protection locked="0"/>
    </xf>
    <xf numFmtId="0" fontId="25" fillId="3" borderId="0" xfId="0" applyFont="1" applyFill="1" applyAlignment="1">
      <alignment horizontal="right"/>
    </xf>
    <xf numFmtId="0" fontId="43" fillId="5" borderId="0" xfId="0" applyFont="1" applyFill="1" applyAlignment="1" applyProtection="1">
      <alignment horizontal="distributed" vertical="center"/>
      <protection locked="0"/>
    </xf>
    <xf numFmtId="0" fontId="28" fillId="3" borderId="0" xfId="0" applyFont="1" applyFill="1" applyAlignment="1">
      <alignment horizontal="center" vertical="center"/>
    </xf>
    <xf numFmtId="0" fontId="23" fillId="3" borderId="0" xfId="0" quotePrefix="1" applyFont="1" applyFill="1" applyAlignment="1">
      <alignment horizontal="center" vertical="center"/>
    </xf>
    <xf numFmtId="0" fontId="23" fillId="3" borderId="0" xfId="0" applyFont="1" applyFill="1" applyAlignment="1">
      <alignment horizontal="center" vertical="center"/>
    </xf>
    <xf numFmtId="0" fontId="31" fillId="3" borderId="40" xfId="0" applyFont="1" applyFill="1" applyBorder="1" applyAlignment="1">
      <alignment horizontal="distributed" vertical="center"/>
    </xf>
    <xf numFmtId="0" fontId="31" fillId="3" borderId="19" xfId="0" applyFont="1" applyFill="1" applyBorder="1" applyAlignment="1">
      <alignment horizontal="distributed" vertical="center"/>
    </xf>
    <xf numFmtId="0" fontId="25" fillId="3" borderId="70" xfId="0" applyFont="1" applyFill="1" applyBorder="1" applyAlignment="1">
      <alignment horizontal="distributed" vertical="center" justifyLastLine="1"/>
    </xf>
    <xf numFmtId="0" fontId="25" fillId="3" borderId="71" xfId="0" applyFont="1" applyFill="1" applyBorder="1" applyAlignment="1">
      <alignment horizontal="distributed" vertical="center" justifyLastLine="1"/>
    </xf>
    <xf numFmtId="0" fontId="25" fillId="3" borderId="1" xfId="0" applyFont="1" applyFill="1" applyBorder="1" applyAlignment="1">
      <alignment horizontal="distributed" vertical="center" justifyLastLine="1"/>
    </xf>
    <xf numFmtId="0" fontId="25" fillId="3" borderId="19" xfId="0" applyFont="1" applyFill="1" applyBorder="1" applyAlignment="1">
      <alignment horizontal="distributed" vertical="center" justifyLastLine="1"/>
    </xf>
    <xf numFmtId="0" fontId="25" fillId="3" borderId="35" xfId="0" applyFont="1" applyFill="1" applyBorder="1" applyAlignment="1">
      <alignment horizontal="distributed" vertical="center" justifyLastLine="1"/>
    </xf>
    <xf numFmtId="0" fontId="25" fillId="3" borderId="72" xfId="0" applyFont="1" applyFill="1" applyBorder="1" applyAlignment="1">
      <alignment horizontal="distributed" vertical="center" justifyLastLine="1"/>
    </xf>
    <xf numFmtId="0" fontId="25" fillId="3" borderId="17" xfId="0" applyFont="1" applyFill="1" applyBorder="1" applyAlignment="1">
      <alignment horizontal="distributed" vertical="center" justifyLastLine="1"/>
    </xf>
    <xf numFmtId="0" fontId="25" fillId="3" borderId="88" xfId="0" applyFont="1" applyFill="1" applyBorder="1" applyAlignment="1">
      <alignment horizontal="distributed" vertical="center" justifyLastLine="1"/>
    </xf>
    <xf numFmtId="0" fontId="45" fillId="5" borderId="3" xfId="0" applyFont="1" applyFill="1" applyBorder="1" applyAlignment="1" applyProtection="1">
      <alignment horizontal="center" vertical="center"/>
      <protection locked="0"/>
    </xf>
    <xf numFmtId="0" fontId="45" fillId="5" borderId="10" xfId="0" applyFont="1" applyFill="1" applyBorder="1" applyAlignment="1" applyProtection="1">
      <alignment horizontal="center" vertical="center"/>
      <protection locked="0"/>
    </xf>
    <xf numFmtId="0" fontId="45" fillId="5" borderId="11" xfId="0" applyFont="1" applyFill="1" applyBorder="1" applyAlignment="1" applyProtection="1">
      <alignment horizontal="center" vertical="center"/>
      <protection locked="0"/>
    </xf>
    <xf numFmtId="0" fontId="45" fillId="5" borderId="128" xfId="0" applyFont="1" applyFill="1" applyBorder="1" applyAlignment="1" applyProtection="1">
      <alignment horizontal="center" vertical="center"/>
      <protection locked="0"/>
    </xf>
    <xf numFmtId="0" fontId="45" fillId="5" borderId="129" xfId="0" applyFont="1" applyFill="1" applyBorder="1" applyAlignment="1" applyProtection="1">
      <alignment horizontal="center" vertical="center"/>
      <protection locked="0"/>
    </xf>
    <xf numFmtId="0" fontId="45" fillId="5" borderId="130" xfId="0" applyFont="1" applyFill="1" applyBorder="1" applyAlignment="1" applyProtection="1">
      <alignment horizontal="center" vertical="center"/>
      <protection locked="0"/>
    </xf>
    <xf numFmtId="0" fontId="45" fillId="5" borderId="80" xfId="0" applyFont="1" applyFill="1" applyBorder="1" applyAlignment="1" applyProtection="1">
      <alignment horizontal="center" vertical="center"/>
      <protection locked="0"/>
    </xf>
    <xf numFmtId="0" fontId="45" fillId="5" borderId="12" xfId="0" applyFont="1" applyFill="1" applyBorder="1" applyAlignment="1" applyProtection="1">
      <alignment horizontal="center" vertical="center"/>
      <protection locked="0"/>
    </xf>
    <xf numFmtId="0" fontId="45" fillId="5" borderId="13" xfId="0" applyFont="1" applyFill="1" applyBorder="1" applyAlignment="1" applyProtection="1">
      <alignment horizontal="center" vertical="center"/>
      <protection locked="0"/>
    </xf>
    <xf numFmtId="0" fontId="31" fillId="3" borderId="44" xfId="0" quotePrefix="1" applyFont="1" applyFill="1" applyBorder="1" applyAlignment="1">
      <alignment horizontal="center" vertical="center"/>
    </xf>
    <xf numFmtId="0" fontId="31" fillId="3" borderId="14" xfId="0" quotePrefix="1" applyFont="1" applyFill="1" applyBorder="1" applyAlignment="1">
      <alignment horizontal="center" vertical="center"/>
    </xf>
    <xf numFmtId="0" fontId="31" fillId="3" borderId="92" xfId="0" applyFont="1" applyFill="1" applyBorder="1" applyAlignment="1">
      <alignment horizontal="distributed" vertical="center"/>
    </xf>
    <xf numFmtId="0" fontId="31" fillId="3" borderId="93" xfId="0" applyFont="1" applyFill="1" applyBorder="1" applyAlignment="1">
      <alignment horizontal="distributed" vertical="center"/>
    </xf>
    <xf numFmtId="0" fontId="31" fillId="3" borderId="17" xfId="0" quotePrefix="1" applyFont="1" applyFill="1" applyBorder="1" applyAlignment="1">
      <alignment horizontal="center" vertical="center"/>
    </xf>
    <xf numFmtId="0" fontId="31" fillId="3" borderId="19" xfId="0" quotePrefix="1" applyFont="1" applyFill="1" applyBorder="1" applyAlignment="1">
      <alignment horizontal="center" vertical="center"/>
    </xf>
    <xf numFmtId="0" fontId="31" fillId="3" borderId="10" xfId="0" applyFont="1" applyFill="1" applyBorder="1" applyAlignment="1">
      <alignment horizontal="distributed" vertical="center"/>
    </xf>
    <xf numFmtId="0" fontId="31" fillId="3" borderId="81" xfId="0" applyFont="1" applyFill="1" applyBorder="1" applyAlignment="1">
      <alignment horizontal="distributed" vertical="center"/>
    </xf>
    <xf numFmtId="0" fontId="31" fillId="3" borderId="15" xfId="0" quotePrefix="1" applyFont="1" applyFill="1" applyBorder="1" applyAlignment="1">
      <alignment horizontal="center" vertical="center"/>
    </xf>
    <xf numFmtId="0" fontId="31" fillId="3" borderId="40" xfId="0" quotePrefix="1" applyFont="1" applyFill="1" applyBorder="1" applyAlignment="1">
      <alignment horizontal="center" vertical="center"/>
    </xf>
    <xf numFmtId="0" fontId="31" fillId="3" borderId="20" xfId="0" quotePrefix="1" applyFont="1" applyFill="1" applyBorder="1" applyAlignment="1">
      <alignment horizontal="center" vertical="center"/>
    </xf>
    <xf numFmtId="0" fontId="31" fillId="3" borderId="12" xfId="0" quotePrefix="1" applyFont="1" applyFill="1" applyBorder="1" applyAlignment="1">
      <alignment horizontal="center" vertical="center"/>
    </xf>
    <xf numFmtId="0" fontId="31" fillId="3" borderId="12" xfId="0" applyFont="1" applyFill="1" applyBorder="1" applyAlignment="1">
      <alignment horizontal="distributed" vertical="center"/>
    </xf>
    <xf numFmtId="0" fontId="31" fillId="3" borderId="82" xfId="0" applyFont="1" applyFill="1" applyBorder="1" applyAlignment="1">
      <alignment horizontal="distributed" vertical="center"/>
    </xf>
    <xf numFmtId="0" fontId="45" fillId="5" borderId="1" xfId="0" applyFont="1" applyFill="1" applyBorder="1" applyAlignment="1" applyProtection="1">
      <alignment horizontal="center" vertical="center"/>
      <protection locked="0"/>
    </xf>
    <xf numFmtId="0" fontId="45" fillId="5" borderId="19" xfId="0" applyFont="1" applyFill="1" applyBorder="1" applyAlignment="1" applyProtection="1">
      <alignment horizontal="center" vertical="center"/>
      <protection locked="0"/>
    </xf>
    <xf numFmtId="0" fontId="45" fillId="5" borderId="18" xfId="0" applyFont="1" applyFill="1" applyBorder="1" applyAlignment="1" applyProtection="1">
      <alignment horizontal="center" vertical="center"/>
      <protection locked="0"/>
    </xf>
    <xf numFmtId="0" fontId="32" fillId="3" borderId="10" xfId="0" applyFont="1" applyFill="1" applyBorder="1" applyAlignment="1">
      <alignment horizontal="distributed" vertical="center"/>
    </xf>
    <xf numFmtId="0" fontId="32" fillId="3" borderId="81" xfId="0" applyFont="1" applyFill="1" applyBorder="1" applyAlignment="1">
      <alignment horizontal="distributed" vertical="center"/>
    </xf>
    <xf numFmtId="0" fontId="30" fillId="3" borderId="5" xfId="0" applyFont="1" applyFill="1" applyBorder="1" applyAlignment="1">
      <alignment horizontal="center" vertical="center"/>
    </xf>
    <xf numFmtId="0" fontId="30" fillId="3" borderId="0" xfId="0" applyFont="1" applyFill="1" applyAlignment="1">
      <alignment horizontal="center" vertical="center"/>
    </xf>
    <xf numFmtId="0" fontId="30" fillId="3" borderId="70" xfId="0" applyFont="1" applyFill="1" applyBorder="1" applyAlignment="1">
      <alignment horizontal="center" vertical="center"/>
    </xf>
    <xf numFmtId="0" fontId="30" fillId="3" borderId="71" xfId="0" applyFont="1" applyFill="1" applyBorder="1" applyAlignment="1">
      <alignment horizontal="center" vertical="center"/>
    </xf>
    <xf numFmtId="0" fontId="45" fillId="5" borderId="85" xfId="0" applyFont="1" applyFill="1" applyBorder="1" applyAlignment="1" applyProtection="1">
      <alignment horizontal="center" vertical="center"/>
      <protection locked="0"/>
    </xf>
    <xf numFmtId="0" fontId="45" fillId="5" borderId="84" xfId="0" applyFont="1" applyFill="1" applyBorder="1" applyAlignment="1" applyProtection="1">
      <alignment horizontal="center" vertical="center"/>
      <protection locked="0"/>
    </xf>
    <xf numFmtId="0" fontId="45" fillId="5" borderId="86" xfId="0" applyFont="1" applyFill="1" applyBorder="1" applyAlignment="1" applyProtection="1">
      <alignment horizontal="center" vertical="center"/>
      <protection locked="0"/>
    </xf>
    <xf numFmtId="0" fontId="31" fillId="3" borderId="84" xfId="0" applyFont="1" applyFill="1" applyBorder="1" applyAlignment="1">
      <alignment horizontal="distributed" vertical="center"/>
    </xf>
    <xf numFmtId="0" fontId="31" fillId="3" borderId="87" xfId="0" applyFont="1" applyFill="1" applyBorder="1" applyAlignment="1">
      <alignment horizontal="distributed" vertical="center"/>
    </xf>
    <xf numFmtId="0" fontId="45" fillId="5" borderId="94" xfId="0" applyFont="1" applyFill="1" applyBorder="1" applyAlignment="1" applyProtection="1">
      <alignment horizontal="center" vertical="center"/>
      <protection locked="0"/>
    </xf>
    <xf numFmtId="0" fontId="45" fillId="5" borderId="90" xfId="0" applyFont="1" applyFill="1" applyBorder="1" applyAlignment="1" applyProtection="1">
      <alignment horizontal="center" vertical="center"/>
      <protection locked="0"/>
    </xf>
    <xf numFmtId="0" fontId="45" fillId="5" borderId="95" xfId="0" applyFont="1" applyFill="1" applyBorder="1" applyAlignment="1" applyProtection="1">
      <alignment horizontal="center" vertical="center"/>
      <protection locked="0"/>
    </xf>
    <xf numFmtId="0" fontId="25" fillId="0" borderId="70" xfId="0" applyFont="1" applyBorder="1" applyAlignment="1">
      <alignment horizontal="distributed" vertical="center" justifyLastLine="1"/>
    </xf>
    <xf numFmtId="0" fontId="25" fillId="0" borderId="71" xfId="0" applyFont="1" applyBorder="1" applyAlignment="1">
      <alignment horizontal="distributed" vertical="center" justifyLastLine="1"/>
    </xf>
    <xf numFmtId="0" fontId="25" fillId="0" borderId="72" xfId="0" applyFont="1" applyBorder="1" applyAlignment="1">
      <alignment horizontal="distributed" vertical="center" justifyLastLine="1"/>
    </xf>
    <xf numFmtId="0" fontId="25" fillId="0" borderId="1" xfId="0" applyFont="1" applyBorder="1" applyAlignment="1">
      <alignment horizontal="distributed" vertical="center" justifyLastLine="1"/>
    </xf>
    <xf numFmtId="0" fontId="25" fillId="0" borderId="19" xfId="0" applyFont="1" applyBorder="1" applyAlignment="1">
      <alignment horizontal="distributed" vertical="center" justifyLastLine="1"/>
    </xf>
    <xf numFmtId="0" fontId="25" fillId="0" borderId="88" xfId="0" applyFont="1" applyBorder="1" applyAlignment="1">
      <alignment horizontal="distributed" vertical="center" justifyLastLine="1"/>
    </xf>
    <xf numFmtId="0" fontId="29" fillId="3" borderId="0" xfId="0" applyFont="1" applyFill="1" applyAlignment="1">
      <alignment horizontal="center" vertical="center"/>
    </xf>
    <xf numFmtId="0" fontId="43" fillId="5" borderId="0" xfId="0" applyFont="1" applyFill="1" applyAlignment="1" applyProtection="1">
      <alignment horizontal="center" vertical="center" shrinkToFit="1"/>
      <protection locked="0"/>
    </xf>
    <xf numFmtId="49" fontId="44" fillId="5" borderId="0" xfId="0" applyNumberFormat="1" applyFont="1" applyFill="1" applyAlignment="1" applyProtection="1">
      <alignment horizontal="center" vertical="center"/>
      <protection locked="0"/>
    </xf>
    <xf numFmtId="0" fontId="6" fillId="5" borderId="0" xfId="0" applyFont="1" applyFill="1" applyAlignment="1" applyProtection="1">
      <alignment horizontal="center" vertical="center"/>
      <protection locked="0"/>
    </xf>
    <xf numFmtId="0" fontId="45" fillId="5" borderId="4" xfId="0" applyFont="1" applyFill="1" applyBorder="1" applyAlignment="1" applyProtection="1">
      <alignment horizontal="center" vertical="center"/>
      <protection locked="0"/>
    </xf>
    <xf numFmtId="0" fontId="45" fillId="5" borderId="40" xfId="0" applyFont="1" applyFill="1" applyBorder="1" applyAlignment="1" applyProtection="1">
      <alignment horizontal="center" vertical="center"/>
      <protection locked="0"/>
    </xf>
    <xf numFmtId="0" fontId="45" fillId="5" borderId="16" xfId="0" applyFont="1" applyFill="1" applyBorder="1" applyAlignment="1" applyProtection="1">
      <alignment horizontal="center" vertical="center"/>
      <protection locked="0"/>
    </xf>
    <xf numFmtId="0" fontId="29" fillId="3" borderId="0" xfId="0" applyFont="1" applyFill="1" applyAlignment="1">
      <alignment horizontal="left" vertical="center"/>
    </xf>
    <xf numFmtId="0" fontId="6" fillId="3" borderId="0" xfId="0" quotePrefix="1" applyFont="1" applyFill="1" applyAlignment="1">
      <alignment horizontal="center" vertical="center"/>
    </xf>
    <xf numFmtId="0" fontId="30" fillId="3" borderId="0" xfId="0" applyFont="1" applyFill="1" applyAlignment="1">
      <alignment horizontal="left" vertical="center"/>
    </xf>
    <xf numFmtId="49" fontId="45" fillId="5" borderId="0" xfId="0" applyNumberFormat="1" applyFont="1" applyFill="1" applyAlignment="1" applyProtection="1">
      <alignment horizontal="center" vertical="center" shrinkToFit="1"/>
      <protection locked="0"/>
    </xf>
    <xf numFmtId="0" fontId="31" fillId="3" borderId="0" xfId="0" applyFont="1" applyFill="1" applyAlignment="1">
      <alignment horizontal="distributed" vertical="center"/>
    </xf>
    <xf numFmtId="0" fontId="31" fillId="3" borderId="89" xfId="0" quotePrefix="1" applyFont="1" applyFill="1" applyBorder="1" applyAlignment="1">
      <alignment horizontal="center" vertical="center"/>
    </xf>
    <xf numFmtId="0" fontId="31" fillId="3" borderId="90" xfId="0" quotePrefix="1" applyFont="1" applyFill="1" applyBorder="1" applyAlignment="1">
      <alignment horizontal="center" vertical="center"/>
    </xf>
    <xf numFmtId="0" fontId="31" fillId="3" borderId="90" xfId="0" applyFont="1" applyFill="1" applyBorder="1" applyAlignment="1">
      <alignment horizontal="distributed" vertical="center"/>
    </xf>
    <xf numFmtId="0" fontId="31" fillId="3" borderId="91" xfId="0" applyFont="1" applyFill="1" applyBorder="1" applyAlignment="1">
      <alignment horizontal="distributed" vertical="center"/>
    </xf>
    <xf numFmtId="0" fontId="25" fillId="3" borderId="0" xfId="0" applyFont="1" applyFill="1" applyAlignment="1">
      <alignment horizontal="right" vertical="center"/>
    </xf>
    <xf numFmtId="0" fontId="25" fillId="3" borderId="3" xfId="0" applyFont="1" applyFill="1" applyBorder="1" applyAlignment="1">
      <alignment horizontal="center" vertical="center"/>
    </xf>
    <xf numFmtId="0" fontId="25" fillId="3" borderId="80" xfId="0" applyFont="1" applyFill="1" applyBorder="1" applyAlignment="1">
      <alignment horizontal="center" vertical="center"/>
    </xf>
    <xf numFmtId="0" fontId="25" fillId="3" borderId="12" xfId="0" applyFont="1" applyFill="1" applyBorder="1" applyAlignment="1">
      <alignment horizontal="center" vertical="center"/>
    </xf>
    <xf numFmtId="0" fontId="25" fillId="3" borderId="81" xfId="0" applyFont="1" applyFill="1" applyBorder="1" applyAlignment="1">
      <alignment horizontal="center" vertical="center"/>
    </xf>
    <xf numFmtId="0" fontId="25" fillId="3" borderId="82" xfId="0" applyFont="1" applyFill="1" applyBorder="1" applyAlignment="1">
      <alignment horizontal="center" vertical="center"/>
    </xf>
    <xf numFmtId="0" fontId="25" fillId="0" borderId="15" xfId="0" applyFont="1" applyBorder="1" applyAlignment="1">
      <alignment horizontal="distributed" vertical="center" justifyLastLine="1"/>
    </xf>
    <xf numFmtId="0" fontId="25" fillId="0" borderId="40" xfId="0" applyFont="1" applyBorder="1" applyAlignment="1">
      <alignment horizontal="distributed" vertical="center" justifyLastLine="1"/>
    </xf>
    <xf numFmtId="0" fontId="25" fillId="0" borderId="16" xfId="0" applyFont="1" applyBorder="1" applyAlignment="1">
      <alignment horizontal="distributed" vertical="center" justifyLastLine="1"/>
    </xf>
    <xf numFmtId="0" fontId="25" fillId="0" borderId="17" xfId="0" applyFont="1" applyBorder="1" applyAlignment="1">
      <alignment horizontal="distributed" vertical="center" justifyLastLine="1"/>
    </xf>
    <xf numFmtId="0" fontId="25" fillId="0" borderId="18" xfId="0" applyFont="1" applyBorder="1" applyAlignment="1">
      <alignment horizontal="distributed" vertical="center" justifyLastLine="1"/>
    </xf>
    <xf numFmtId="0" fontId="25" fillId="0" borderId="42" xfId="0" applyFont="1" applyBorder="1" applyAlignment="1">
      <alignment horizontal="center" vertical="center"/>
    </xf>
    <xf numFmtId="0" fontId="31" fillId="3" borderId="41" xfId="0" applyFont="1" applyFill="1" applyBorder="1" applyAlignment="1">
      <alignment horizontal="distributed" vertical="center"/>
    </xf>
    <xf numFmtId="0" fontId="31" fillId="3" borderId="0" xfId="0" quotePrefix="1" applyFont="1" applyFill="1" applyAlignment="1">
      <alignment horizontal="center" vertical="center"/>
    </xf>
    <xf numFmtId="0" fontId="31" fillId="3" borderId="0" xfId="0" applyFont="1" applyFill="1" applyAlignment="1">
      <alignment horizontal="left" vertical="center" wrapText="1"/>
    </xf>
    <xf numFmtId="0" fontId="31" fillId="3" borderId="0" xfId="0" applyFont="1" applyFill="1" applyAlignment="1">
      <alignment horizontal="left" vertical="center"/>
    </xf>
    <xf numFmtId="0" fontId="25" fillId="3" borderId="0" xfId="0" applyFont="1" applyFill="1" applyAlignment="1">
      <alignment horizontal="distributed" vertical="center" wrapText="1"/>
    </xf>
    <xf numFmtId="0" fontId="45" fillId="5" borderId="0" xfId="0" applyFont="1" applyFill="1" applyAlignment="1" applyProtection="1">
      <alignment horizontal="left" vertical="center" shrinkToFit="1"/>
      <protection locked="0"/>
    </xf>
    <xf numFmtId="0" fontId="29" fillId="3" borderId="0" xfId="0" applyFont="1" applyFill="1" applyAlignment="1">
      <alignment horizontal="distributed" vertical="center"/>
    </xf>
    <xf numFmtId="0" fontId="31" fillId="3" borderId="71" xfId="0" quotePrefix="1" applyFont="1" applyFill="1" applyBorder="1" applyAlignment="1">
      <alignment horizontal="center" vertical="center"/>
    </xf>
    <xf numFmtId="0" fontId="31" fillId="3" borderId="71" xfId="0" applyFont="1" applyFill="1" applyBorder="1" applyAlignment="1">
      <alignment horizontal="distributed" vertical="center"/>
    </xf>
    <xf numFmtId="0" fontId="25" fillId="3" borderId="0" xfId="0" applyFont="1" applyFill="1" applyAlignment="1">
      <alignment horizontal="left" vertical="center" wrapText="1"/>
    </xf>
    <xf numFmtId="0" fontId="45" fillId="5" borderId="154" xfId="0" applyFont="1" applyFill="1" applyBorder="1" applyAlignment="1" applyProtection="1">
      <alignment horizontal="left" vertical="center" shrinkToFit="1"/>
      <protection locked="0"/>
    </xf>
    <xf numFmtId="0" fontId="45" fillId="5" borderId="155" xfId="0" applyFont="1" applyFill="1" applyBorder="1" applyAlignment="1" applyProtection="1">
      <alignment horizontal="left" vertical="center" shrinkToFit="1"/>
      <protection locked="0"/>
    </xf>
    <xf numFmtId="0" fontId="45" fillId="5" borderId="156" xfId="0" applyFont="1" applyFill="1" applyBorder="1" applyAlignment="1" applyProtection="1">
      <alignment horizontal="left" vertical="center" shrinkToFit="1"/>
      <protection locked="0"/>
    </xf>
    <xf numFmtId="0" fontId="45" fillId="5" borderId="148" xfId="0" applyFont="1" applyFill="1" applyBorder="1" applyAlignment="1" applyProtection="1">
      <alignment horizontal="left" vertical="center" shrinkToFit="1"/>
      <protection locked="0"/>
    </xf>
    <xf numFmtId="0" fontId="45" fillId="5" borderId="149" xfId="0" applyFont="1" applyFill="1" applyBorder="1" applyAlignment="1" applyProtection="1">
      <alignment horizontal="left" vertical="center" shrinkToFit="1"/>
      <protection locked="0"/>
    </xf>
    <xf numFmtId="0" fontId="45" fillId="5" borderId="151" xfId="0" applyFont="1" applyFill="1" applyBorder="1" applyAlignment="1" applyProtection="1">
      <alignment horizontal="left" vertical="center" shrinkToFit="1"/>
      <protection locked="0"/>
    </xf>
    <xf numFmtId="0" fontId="45" fillId="5" borderId="152" xfId="0" applyFont="1" applyFill="1" applyBorder="1" applyAlignment="1" applyProtection="1">
      <alignment horizontal="left" vertical="center" shrinkToFit="1"/>
      <protection locked="0"/>
    </xf>
    <xf numFmtId="0" fontId="45" fillId="5" borderId="153" xfId="0" applyFont="1" applyFill="1" applyBorder="1" applyAlignment="1" applyProtection="1">
      <alignment horizontal="left" vertical="center" shrinkToFit="1"/>
      <protection locked="0"/>
    </xf>
    <xf numFmtId="0" fontId="45" fillId="5" borderId="150" xfId="0" applyFont="1" applyFill="1" applyBorder="1" applyAlignment="1" applyProtection="1">
      <alignment horizontal="left" vertical="center" shrinkToFit="1"/>
      <protection locked="0"/>
    </xf>
    <xf numFmtId="0" fontId="31" fillId="5" borderId="111" xfId="0" applyFont="1" applyFill="1" applyBorder="1" applyAlignment="1" applyProtection="1">
      <alignment horizontal="left" vertical="center" shrinkToFit="1"/>
      <protection locked="0"/>
    </xf>
    <xf numFmtId="0" fontId="31" fillId="5" borderId="38" xfId="0" applyFont="1" applyFill="1" applyBorder="1" applyAlignment="1" applyProtection="1">
      <alignment horizontal="left" vertical="center" shrinkToFit="1"/>
      <protection locked="0"/>
    </xf>
    <xf numFmtId="0" fontId="31" fillId="5" borderId="39" xfId="0" applyFont="1" applyFill="1" applyBorder="1" applyAlignment="1" applyProtection="1">
      <alignment horizontal="left" vertical="center" shrinkToFit="1"/>
      <protection locked="0"/>
    </xf>
    <xf numFmtId="0" fontId="25" fillId="3" borderId="0" xfId="0" applyFont="1" applyFill="1" applyAlignment="1">
      <alignment horizontal="distributed" vertical="center" justifyLastLine="1"/>
    </xf>
    <xf numFmtId="0" fontId="25" fillId="3" borderId="104" xfId="0" applyFont="1" applyFill="1" applyBorder="1" applyAlignment="1">
      <alignment horizontal="right" vertical="center"/>
    </xf>
    <xf numFmtId="0" fontId="25" fillId="3" borderId="42" xfId="0" quotePrefix="1" applyFont="1" applyFill="1" applyBorder="1" applyAlignment="1">
      <alignment horizontal="right" vertical="center"/>
    </xf>
    <xf numFmtId="0" fontId="25" fillId="3" borderId="108" xfId="0" applyFont="1" applyFill="1" applyBorder="1" applyAlignment="1">
      <alignment horizontal="distributed" vertical="center"/>
    </xf>
    <xf numFmtId="0" fontId="25" fillId="3" borderId="109" xfId="0" applyFont="1" applyFill="1" applyBorder="1" applyAlignment="1">
      <alignment horizontal="distributed" vertical="center"/>
    </xf>
    <xf numFmtId="0" fontId="25" fillId="3" borderId="110" xfId="0" applyFont="1" applyFill="1" applyBorder="1" applyAlignment="1">
      <alignment horizontal="distributed" vertical="center"/>
    </xf>
    <xf numFmtId="0" fontId="25" fillId="3" borderId="73" xfId="0" applyFont="1" applyFill="1" applyBorder="1" applyAlignment="1">
      <alignment horizontal="right" vertical="center"/>
    </xf>
    <xf numFmtId="0" fontId="25" fillId="3" borderId="44" xfId="0" quotePrefix="1" applyFont="1" applyFill="1" applyBorder="1" applyAlignment="1">
      <alignment horizontal="right" vertical="center"/>
    </xf>
    <xf numFmtId="0" fontId="25" fillId="3" borderId="37" xfId="0" applyFont="1" applyFill="1" applyBorder="1" applyAlignment="1">
      <alignment horizontal="distributed" vertical="center"/>
    </xf>
    <xf numFmtId="0" fontId="25" fillId="3" borderId="38" xfId="0" applyFont="1" applyFill="1" applyBorder="1" applyAlignment="1">
      <alignment horizontal="distributed" vertical="center"/>
    </xf>
    <xf numFmtId="0" fontId="25" fillId="3" borderId="49" xfId="0" applyFont="1" applyFill="1" applyBorder="1" applyAlignment="1">
      <alignment horizontal="distributed" vertical="center"/>
    </xf>
    <xf numFmtId="0" fontId="25" fillId="3" borderId="103" xfId="0" quotePrefix="1" applyFont="1" applyFill="1" applyBorder="1" applyAlignment="1">
      <alignment horizontal="center" vertical="center"/>
    </xf>
    <xf numFmtId="0" fontId="25" fillId="3" borderId="15" xfId="0" quotePrefix="1" applyFont="1" applyFill="1" applyBorder="1" applyAlignment="1">
      <alignment horizontal="center" vertical="center"/>
    </xf>
    <xf numFmtId="0" fontId="25" fillId="3" borderId="11" xfId="0" applyFont="1" applyFill="1" applyBorder="1" applyAlignment="1">
      <alignment horizontal="distributed" vertical="center"/>
    </xf>
    <xf numFmtId="0" fontId="25" fillId="3" borderId="25" xfId="0" applyFont="1" applyFill="1" applyBorder="1" applyAlignment="1">
      <alignment horizontal="distributed" vertical="center"/>
    </xf>
    <xf numFmtId="0" fontId="25" fillId="3" borderId="52" xfId="0" applyFont="1" applyFill="1" applyBorder="1" applyAlignment="1">
      <alignment horizontal="distributed" vertical="center"/>
    </xf>
    <xf numFmtId="0" fontId="31" fillId="0" borderId="157" xfId="0" applyFont="1" applyBorder="1" applyAlignment="1">
      <alignment horizontal="left" vertical="center"/>
    </xf>
    <xf numFmtId="0" fontId="31" fillId="0" borderId="158" xfId="0" applyFont="1" applyBorder="1" applyAlignment="1">
      <alignment horizontal="left" vertical="center"/>
    </xf>
    <xf numFmtId="0" fontId="31" fillId="0" borderId="159" xfId="0" applyFont="1" applyBorder="1" applyAlignment="1">
      <alignment horizontal="left" vertical="center"/>
    </xf>
    <xf numFmtId="0" fontId="31" fillId="0" borderId="157" xfId="0" applyFont="1" applyBorder="1" applyAlignment="1">
      <alignment horizontal="left" vertical="center" shrinkToFit="1"/>
    </xf>
    <xf numFmtId="0" fontId="31" fillId="0" borderId="158" xfId="0" applyFont="1" applyBorder="1" applyAlignment="1">
      <alignment horizontal="left" vertical="center" shrinkToFit="1"/>
    </xf>
    <xf numFmtId="0" fontId="31" fillId="0" borderId="159" xfId="0" applyFont="1" applyBorder="1" applyAlignment="1">
      <alignment horizontal="left" vertical="center" shrinkToFit="1"/>
    </xf>
    <xf numFmtId="0" fontId="25" fillId="3" borderId="16" xfId="0" applyFont="1" applyFill="1" applyBorder="1" applyAlignment="1">
      <alignment horizontal="distributed" vertical="center"/>
    </xf>
    <xf numFmtId="0" fontId="25" fillId="3" borderId="105" xfId="0" applyFont="1" applyFill="1" applyBorder="1" applyAlignment="1">
      <alignment horizontal="distributed" vertical="center"/>
    </xf>
    <xf numFmtId="0" fontId="25" fillId="3" borderId="55" xfId="0" applyFont="1" applyFill="1" applyBorder="1" applyAlignment="1">
      <alignment horizontal="distributed" vertical="center"/>
    </xf>
    <xf numFmtId="0" fontId="31" fillId="5" borderId="106" xfId="0" applyFont="1" applyFill="1" applyBorder="1" applyAlignment="1" applyProtection="1">
      <alignment horizontal="left" vertical="center"/>
      <protection locked="0"/>
    </xf>
    <xf numFmtId="0" fontId="31" fillId="5" borderId="105" xfId="0" applyFont="1" applyFill="1" applyBorder="1" applyAlignment="1" applyProtection="1">
      <alignment horizontal="left" vertical="center"/>
      <protection locked="0"/>
    </xf>
    <xf numFmtId="0" fontId="31" fillId="5" borderId="107" xfId="0" applyFont="1" applyFill="1" applyBorder="1" applyAlignment="1" applyProtection="1">
      <alignment horizontal="left" vertical="center"/>
      <protection locked="0"/>
    </xf>
    <xf numFmtId="0" fontId="31" fillId="5" borderId="106" xfId="0" applyFont="1" applyFill="1" applyBorder="1" applyAlignment="1" applyProtection="1">
      <alignment horizontal="left" vertical="center" shrinkToFit="1"/>
      <protection locked="0"/>
    </xf>
    <xf numFmtId="0" fontId="31" fillId="5" borderId="105" xfId="0" applyFont="1" applyFill="1" applyBorder="1" applyAlignment="1" applyProtection="1">
      <alignment horizontal="left" vertical="center" shrinkToFit="1"/>
      <protection locked="0"/>
    </xf>
    <xf numFmtId="0" fontId="31" fillId="5" borderId="107" xfId="0" applyFont="1" applyFill="1" applyBorder="1" applyAlignment="1" applyProtection="1">
      <alignment horizontal="left" vertical="center" shrinkToFit="1"/>
      <protection locked="0"/>
    </xf>
    <xf numFmtId="49" fontId="25" fillId="5" borderId="53" xfId="0" applyNumberFormat="1" applyFont="1" applyFill="1" applyBorder="1" applyAlignment="1" applyProtection="1">
      <alignment horizontal="center" vertical="center" shrinkToFit="1"/>
      <protection locked="0"/>
    </xf>
    <xf numFmtId="49" fontId="25" fillId="5" borderId="10" xfId="0" applyNumberFormat="1" applyFont="1" applyFill="1" applyBorder="1" applyAlignment="1" applyProtection="1">
      <alignment horizontal="center" vertical="center" shrinkToFit="1"/>
      <protection locked="0"/>
    </xf>
    <xf numFmtId="0" fontId="31" fillId="3" borderId="10" xfId="0" quotePrefix="1" applyFont="1" applyFill="1" applyBorder="1" applyAlignment="1">
      <alignment horizontal="center" vertical="center" shrinkToFit="1"/>
    </xf>
    <xf numFmtId="0" fontId="31" fillId="3" borderId="101" xfId="0" applyFont="1" applyFill="1" applyBorder="1" applyAlignment="1">
      <alignment horizontal="center" vertical="center" shrinkToFit="1"/>
    </xf>
    <xf numFmtId="0" fontId="31" fillId="3" borderId="102" xfId="0" applyFont="1" applyFill="1" applyBorder="1" applyAlignment="1">
      <alignment horizontal="center" vertical="center" shrinkToFit="1"/>
    </xf>
    <xf numFmtId="0" fontId="25" fillId="3" borderId="98" xfId="0" quotePrefix="1" applyFont="1" applyFill="1" applyBorder="1" applyAlignment="1">
      <alignment horizontal="center" vertical="center"/>
    </xf>
    <xf numFmtId="0" fontId="25" fillId="3" borderId="26" xfId="0" quotePrefix="1" applyFont="1" applyFill="1" applyBorder="1" applyAlignment="1">
      <alignment horizontal="center" vertical="center"/>
    </xf>
    <xf numFmtId="0" fontId="31" fillId="3" borderId="10" xfId="0" applyFont="1" applyFill="1" applyBorder="1" applyAlignment="1">
      <alignment horizontal="center" vertical="center"/>
    </xf>
    <xf numFmtId="0" fontId="31" fillId="3" borderId="81" xfId="0" applyFont="1" applyFill="1" applyBorder="1" applyAlignment="1">
      <alignment horizontal="center" vertical="center"/>
    </xf>
    <xf numFmtId="0" fontId="31" fillId="3" borderId="10" xfId="0" applyFont="1" applyFill="1" applyBorder="1" applyAlignment="1">
      <alignment horizontal="center" vertical="center" shrinkToFit="1"/>
    </xf>
    <xf numFmtId="0" fontId="31" fillId="3" borderId="81" xfId="0" applyFont="1" applyFill="1" applyBorder="1" applyAlignment="1">
      <alignment horizontal="center" vertical="center" shrinkToFit="1"/>
    </xf>
    <xf numFmtId="0" fontId="27" fillId="3" borderId="0" xfId="0" applyFont="1" applyFill="1" applyAlignment="1">
      <alignment horizontal="center" vertical="center"/>
    </xf>
    <xf numFmtId="0" fontId="25" fillId="5" borderId="0" xfId="0" applyFont="1" applyFill="1" applyAlignment="1" applyProtection="1">
      <alignment horizontal="center" vertical="center"/>
      <protection locked="0"/>
    </xf>
    <xf numFmtId="0" fontId="25" fillId="3" borderId="65" xfId="0" quotePrefix="1" applyFont="1" applyFill="1" applyBorder="1" applyAlignment="1">
      <alignment horizontal="center" vertical="center"/>
    </xf>
    <xf numFmtId="0" fontId="25" fillId="3" borderId="35" xfId="0" quotePrefix="1" applyFont="1" applyFill="1" applyBorder="1" applyAlignment="1">
      <alignment horizontal="center" vertical="center"/>
    </xf>
    <xf numFmtId="0" fontId="25" fillId="3" borderId="33" xfId="0" applyFont="1" applyFill="1" applyBorder="1" applyAlignment="1">
      <alignment horizontal="distributed" vertical="center"/>
    </xf>
    <xf numFmtId="0" fontId="25" fillId="3" borderId="28" xfId="0" applyFont="1" applyFill="1" applyBorder="1" applyAlignment="1">
      <alignment horizontal="distributed" vertical="center"/>
    </xf>
    <xf numFmtId="0" fontId="25" fillId="3" borderId="96" xfId="0" applyFont="1" applyFill="1" applyBorder="1" applyAlignment="1">
      <alignment horizontal="distributed" vertical="center"/>
    </xf>
    <xf numFmtId="0" fontId="31" fillId="5" borderId="97" xfId="0" applyFont="1" applyFill="1" applyBorder="1" applyAlignment="1" applyProtection="1">
      <alignment horizontal="left" vertical="center" shrinkToFit="1"/>
      <protection locked="0"/>
    </xf>
    <xf numFmtId="0" fontId="31" fillId="5" borderId="28" xfId="0" applyFont="1" applyFill="1" applyBorder="1" applyAlignment="1" applyProtection="1">
      <alignment horizontal="left" vertical="center" shrinkToFit="1"/>
      <protection locked="0"/>
    </xf>
    <xf numFmtId="0" fontId="31" fillId="5" borderId="68" xfId="0" applyFont="1" applyFill="1" applyBorder="1" applyAlignment="1" applyProtection="1">
      <alignment horizontal="left" vertical="center" shrinkToFit="1"/>
      <protection locked="0"/>
    </xf>
    <xf numFmtId="0" fontId="25" fillId="3" borderId="1" xfId="0" quotePrefix="1" applyFont="1" applyFill="1" applyBorder="1" applyAlignment="1">
      <alignment horizontal="center" vertical="center"/>
    </xf>
    <xf numFmtId="0" fontId="25" fillId="3" borderId="19" xfId="0" quotePrefix="1" applyFont="1" applyFill="1" applyBorder="1" applyAlignment="1">
      <alignment horizontal="center" vertical="center"/>
    </xf>
    <xf numFmtId="0" fontId="25" fillId="3" borderId="10" xfId="0" applyFont="1" applyFill="1" applyBorder="1" applyAlignment="1">
      <alignment horizontal="distributed" vertical="center"/>
    </xf>
    <xf numFmtId="0" fontId="25" fillId="3" borderId="142" xfId="0" applyFont="1" applyFill="1" applyBorder="1" applyAlignment="1">
      <alignment horizontal="distributed" vertical="center"/>
    </xf>
    <xf numFmtId="0" fontId="31" fillId="5" borderId="53" xfId="0" applyFont="1" applyFill="1" applyBorder="1" applyAlignment="1" applyProtection="1">
      <alignment horizontal="left" vertical="center" shrinkToFit="1"/>
      <protection locked="0"/>
    </xf>
    <xf numFmtId="0" fontId="31" fillId="5" borderId="10" xfId="0" applyFont="1" applyFill="1" applyBorder="1" applyAlignment="1" applyProtection="1">
      <alignment horizontal="left" vertical="center" shrinkToFit="1"/>
      <protection locked="0"/>
    </xf>
    <xf numFmtId="0" fontId="31" fillId="5" borderId="81" xfId="0" applyFont="1" applyFill="1" applyBorder="1" applyAlignment="1" applyProtection="1">
      <alignment horizontal="left" vertical="center" shrinkToFit="1"/>
      <protection locked="0"/>
    </xf>
    <xf numFmtId="0" fontId="31" fillId="5" borderId="25" xfId="0" applyFont="1" applyFill="1" applyBorder="1" applyAlignment="1" applyProtection="1">
      <alignment horizontal="left" vertical="center" shrinkToFit="1"/>
      <protection locked="0"/>
    </xf>
    <xf numFmtId="0" fontId="31" fillId="5" borderId="100" xfId="0" applyFont="1" applyFill="1" applyBorder="1" applyAlignment="1" applyProtection="1">
      <alignment horizontal="left" vertical="center" shrinkToFit="1"/>
      <protection locked="0"/>
    </xf>
    <xf numFmtId="0" fontId="31" fillId="5" borderId="145" xfId="0" applyFont="1" applyFill="1" applyBorder="1" applyAlignment="1" applyProtection="1">
      <alignment horizontal="left" vertical="center" shrinkToFit="1"/>
      <protection locked="0"/>
    </xf>
    <xf numFmtId="0" fontId="31" fillId="5" borderId="146" xfId="0" applyFont="1" applyFill="1" applyBorder="1" applyAlignment="1" applyProtection="1">
      <alignment horizontal="left" vertical="center" shrinkToFit="1"/>
      <protection locked="0"/>
    </xf>
    <xf numFmtId="0" fontId="31" fillId="5" borderId="147" xfId="0" applyFont="1" applyFill="1" applyBorder="1" applyAlignment="1" applyProtection="1">
      <alignment horizontal="left" vertical="center" shrinkToFit="1"/>
      <protection locked="0"/>
    </xf>
    <xf numFmtId="0" fontId="31" fillId="3" borderId="101" xfId="0" applyFont="1" applyFill="1" applyBorder="1" applyAlignment="1">
      <alignment horizontal="center" vertical="center"/>
    </xf>
    <xf numFmtId="0" fontId="31" fillId="3" borderId="102" xfId="0" applyFont="1" applyFill="1" applyBorder="1" applyAlignment="1">
      <alignment horizontal="center" vertical="center"/>
    </xf>
    <xf numFmtId="0" fontId="25" fillId="3" borderId="10" xfId="0" quotePrefix="1" applyFont="1" applyFill="1" applyBorder="1" applyAlignment="1">
      <alignment horizontal="distributed" vertical="center"/>
    </xf>
    <xf numFmtId="0" fontId="25" fillId="3" borderId="142" xfId="0" quotePrefix="1" applyFont="1" applyFill="1" applyBorder="1" applyAlignment="1">
      <alignment horizontal="distributed" vertical="center"/>
    </xf>
    <xf numFmtId="0" fontId="31" fillId="3" borderId="0" xfId="0" applyFont="1" applyFill="1" applyAlignment="1">
      <alignment horizontal="center" vertical="center"/>
    </xf>
    <xf numFmtId="0" fontId="30" fillId="3" borderId="0" xfId="0" applyFont="1" applyFill="1" applyAlignment="1" applyProtection="1">
      <alignment vertical="center" shrinkToFit="1"/>
      <protection hidden="1"/>
    </xf>
    <xf numFmtId="0" fontId="30" fillId="3" borderId="0" xfId="0" applyFont="1" applyFill="1" applyAlignment="1" applyProtection="1">
      <alignment horizontal="left" vertical="center" shrinkToFit="1"/>
      <protection hidden="1"/>
    </xf>
    <xf numFmtId="0" fontId="31" fillId="3" borderId="0" xfId="0" applyFont="1" applyFill="1" applyAlignment="1" applyProtection="1">
      <alignment horizontal="center" vertical="center" wrapText="1"/>
      <protection hidden="1"/>
    </xf>
    <xf numFmtId="0" fontId="40" fillId="3" borderId="0" xfId="0" applyFont="1" applyFill="1" applyAlignment="1">
      <alignment horizontal="center" vertical="center"/>
    </xf>
    <xf numFmtId="0" fontId="25" fillId="3" borderId="0" xfId="0" applyFont="1" applyFill="1" applyAlignment="1" applyProtection="1">
      <alignment horizontal="center" vertical="center"/>
      <protection hidden="1"/>
    </xf>
    <xf numFmtId="0" fontId="25" fillId="0" borderId="0" xfId="0" applyFont="1" applyAlignment="1" applyProtection="1">
      <alignment horizontal="center" vertical="center"/>
      <protection hidden="1"/>
    </xf>
    <xf numFmtId="0" fontId="31" fillId="0" borderId="105" xfId="0" applyFont="1" applyBorder="1" applyAlignment="1" applyProtection="1">
      <alignment horizontal="center" vertical="center" shrinkToFit="1"/>
      <protection hidden="1"/>
    </xf>
    <xf numFmtId="0" fontId="31" fillId="0" borderId="58" xfId="0" applyFont="1" applyBorder="1" applyAlignment="1" applyProtection="1">
      <alignment horizontal="center" vertical="center" shrinkToFit="1"/>
      <protection hidden="1"/>
    </xf>
    <xf numFmtId="0" fontId="32" fillId="0" borderId="42" xfId="0" applyFont="1" applyBorder="1" applyAlignment="1">
      <alignment horizontal="left" vertical="center" shrinkToFit="1"/>
    </xf>
    <xf numFmtId="0" fontId="32" fillId="0" borderId="0" xfId="0" applyFont="1" applyAlignment="1">
      <alignment horizontal="left" vertical="center" shrinkToFit="1"/>
    </xf>
    <xf numFmtId="0" fontId="35" fillId="0" borderId="42" xfId="0" applyFont="1" applyBorder="1" applyAlignment="1">
      <alignment horizontal="left" vertical="center"/>
    </xf>
    <xf numFmtId="0" fontId="35" fillId="0" borderId="0" xfId="0" applyFont="1" applyAlignment="1">
      <alignment horizontal="left" vertical="center"/>
    </xf>
    <xf numFmtId="0" fontId="35" fillId="0" borderId="0" xfId="0" applyFont="1" applyAlignment="1">
      <alignment horizontal="distributed" vertical="center"/>
    </xf>
    <xf numFmtId="0" fontId="35" fillId="0" borderId="46" xfId="0" applyFont="1" applyBorder="1" applyAlignment="1">
      <alignment horizontal="distributed" vertical="center"/>
    </xf>
    <xf numFmtId="0" fontId="34" fillId="0" borderId="0" xfId="0" applyFont="1" applyAlignment="1">
      <alignment horizontal="distributed" vertical="center" wrapText="1"/>
    </xf>
    <xf numFmtId="0" fontId="25" fillId="0" borderId="105" xfId="0" quotePrefix="1" applyFont="1" applyBorder="1" applyAlignment="1">
      <alignment horizontal="center" vertical="center"/>
    </xf>
    <xf numFmtId="0" fontId="35" fillId="0" borderId="0" xfId="0" applyFont="1" applyAlignment="1">
      <alignment horizontal="distributed" vertical="center" wrapText="1"/>
    </xf>
    <xf numFmtId="49" fontId="31" fillId="0" borderId="105" xfId="0" applyNumberFormat="1" applyFont="1" applyBorder="1" applyAlignment="1" applyProtection="1">
      <alignment horizontal="center" vertical="center" shrinkToFit="1"/>
      <protection hidden="1"/>
    </xf>
    <xf numFmtId="49" fontId="31" fillId="0" borderId="58" xfId="0" applyNumberFormat="1" applyFont="1" applyBorder="1" applyAlignment="1" applyProtection="1">
      <alignment horizontal="center" vertical="center" shrinkToFit="1"/>
      <protection hidden="1"/>
    </xf>
    <xf numFmtId="49" fontId="25" fillId="0" borderId="42" xfId="0" applyNumberFormat="1" applyFont="1" applyBorder="1" applyAlignment="1">
      <alignment horizontal="left" vertical="center"/>
    </xf>
    <xf numFmtId="49" fontId="25" fillId="0" borderId="0" xfId="0" applyNumberFormat="1" applyFont="1" applyAlignment="1">
      <alignment horizontal="left" vertical="center"/>
    </xf>
    <xf numFmtId="49" fontId="25" fillId="0" borderId="47" xfId="0" applyNumberFormat="1" applyFont="1" applyBorder="1" applyAlignment="1">
      <alignment horizontal="center" vertical="center"/>
    </xf>
    <xf numFmtId="0" fontId="46" fillId="0" borderId="105" xfId="0" applyFont="1" applyBorder="1" applyAlignment="1" applyProtection="1">
      <alignment horizontal="center" vertical="center" shrinkToFit="1"/>
      <protection hidden="1"/>
    </xf>
    <xf numFmtId="0" fontId="46" fillId="0" borderId="58" xfId="0" applyFont="1" applyBorder="1" applyAlignment="1" applyProtection="1">
      <alignment horizontal="center" vertical="center" shrinkToFit="1"/>
      <protection hidden="1"/>
    </xf>
    <xf numFmtId="0" fontId="25" fillId="0" borderId="42" xfId="0" applyFont="1" applyBorder="1" applyAlignment="1">
      <alignment horizontal="distributed" vertical="center" justifyLastLine="1"/>
    </xf>
    <xf numFmtId="0" fontId="25" fillId="0" borderId="0" xfId="0" applyFont="1" applyAlignment="1">
      <alignment horizontal="distributed" vertical="center" justifyLastLine="1"/>
    </xf>
    <xf numFmtId="0" fontId="25" fillId="0" borderId="46" xfId="0" applyFont="1" applyBorder="1" applyAlignment="1">
      <alignment horizontal="distributed" vertical="center" justifyLastLine="1"/>
    </xf>
    <xf numFmtId="0" fontId="45" fillId="0" borderId="105" xfId="0" applyFont="1" applyBorder="1" applyAlignment="1" applyProtection="1">
      <alignment horizontal="center" vertical="center" shrinkToFit="1"/>
      <protection hidden="1"/>
    </xf>
    <xf numFmtId="0" fontId="45" fillId="0" borderId="58" xfId="0" applyFont="1" applyBorder="1" applyAlignment="1" applyProtection="1">
      <alignment horizontal="center" vertical="center" shrinkToFit="1"/>
      <protection hidden="1"/>
    </xf>
    <xf numFmtId="0" fontId="25" fillId="2" borderId="16" xfId="0" applyFont="1" applyFill="1" applyBorder="1" applyAlignment="1">
      <alignment horizontal="center" vertical="center"/>
    </xf>
    <xf numFmtId="0" fontId="25" fillId="2" borderId="18" xfId="0" applyFont="1" applyFill="1" applyBorder="1" applyAlignment="1">
      <alignment horizontal="center" vertical="center"/>
    </xf>
    <xf numFmtId="0" fontId="25" fillId="0" borderId="112" xfId="0" applyFont="1" applyBorder="1" applyAlignment="1" applyProtection="1">
      <alignment horizontal="center" vertical="center"/>
      <protection hidden="1"/>
    </xf>
    <xf numFmtId="0" fontId="25" fillId="0" borderId="113" xfId="0" applyFont="1" applyBorder="1" applyAlignment="1" applyProtection="1">
      <alignment horizontal="center" vertical="center"/>
      <protection hidden="1"/>
    </xf>
    <xf numFmtId="0" fontId="36" fillId="0" borderId="0" xfId="0" applyFont="1" applyAlignment="1">
      <alignment horizontal="distributed" vertical="center" wrapText="1"/>
    </xf>
    <xf numFmtId="0" fontId="6" fillId="0" borderId="0" xfId="0" applyFont="1" applyAlignment="1" applyProtection="1">
      <alignment horizontal="center" vertical="center"/>
      <protection hidden="1"/>
    </xf>
    <xf numFmtId="0" fontId="33" fillId="0" borderId="0" xfId="0" applyFont="1" applyAlignment="1">
      <alignment horizontal="center" vertical="center"/>
    </xf>
    <xf numFmtId="0" fontId="34" fillId="0" borderId="0" xfId="0" applyFont="1" applyAlignment="1">
      <alignment horizontal="center" vertical="center"/>
    </xf>
    <xf numFmtId="0" fontId="34" fillId="0" borderId="0" xfId="0" applyFont="1" applyAlignment="1">
      <alignment horizontal="left" vertical="center"/>
    </xf>
    <xf numFmtId="0" fontId="34" fillId="0" borderId="0" xfId="0" applyFont="1" applyAlignment="1">
      <alignment horizontal="distributed" vertical="center"/>
    </xf>
    <xf numFmtId="0" fontId="25" fillId="0" borderId="58" xfId="0" quotePrefix="1" applyFont="1" applyBorder="1" applyAlignment="1">
      <alignment horizontal="center" vertical="center"/>
    </xf>
    <xf numFmtId="0" fontId="6" fillId="0" borderId="105" xfId="0" applyFont="1" applyBorder="1" applyAlignment="1" applyProtection="1">
      <alignment horizontal="center" vertical="center"/>
      <protection hidden="1"/>
    </xf>
    <xf numFmtId="0" fontId="6" fillId="0" borderId="58" xfId="0" applyFont="1" applyBorder="1" applyAlignment="1" applyProtection="1">
      <alignment horizontal="center" vertical="center"/>
      <protection hidden="1"/>
    </xf>
    <xf numFmtId="0" fontId="6" fillId="0" borderId="112" xfId="0" applyFont="1" applyBorder="1" applyAlignment="1" applyProtection="1">
      <alignment horizontal="center" vertical="center"/>
      <protection locked="0"/>
    </xf>
    <xf numFmtId="0" fontId="6" fillId="0" borderId="113" xfId="0" applyFont="1" applyBorder="1" applyAlignment="1" applyProtection="1">
      <alignment horizontal="center" vertical="center"/>
      <protection locked="0"/>
    </xf>
    <xf numFmtId="0" fontId="31" fillId="3" borderId="0" xfId="0" applyFont="1" applyFill="1" applyAlignment="1">
      <alignment vertical="center" wrapText="1"/>
    </xf>
    <xf numFmtId="0" fontId="31" fillId="3" borderId="0" xfId="0" applyFont="1" applyFill="1" applyAlignment="1">
      <alignment vertical="center"/>
    </xf>
    <xf numFmtId="0" fontId="46" fillId="3" borderId="0" xfId="0" quotePrefix="1" applyFont="1" applyFill="1" applyAlignment="1" applyProtection="1">
      <alignment horizontal="center" vertical="center"/>
      <protection hidden="1"/>
    </xf>
    <xf numFmtId="0" fontId="46" fillId="3" borderId="0" xfId="0" applyFont="1" applyFill="1" applyAlignment="1" applyProtection="1">
      <alignment horizontal="center" vertical="center"/>
      <protection hidden="1"/>
    </xf>
    <xf numFmtId="0" fontId="46" fillId="3" borderId="0" xfId="0" applyFont="1" applyFill="1" applyAlignment="1">
      <alignment vertical="center"/>
    </xf>
    <xf numFmtId="0" fontId="0" fillId="3" borderId="0" xfId="0" applyFill="1" applyAlignment="1">
      <alignment vertical="center"/>
    </xf>
    <xf numFmtId="0" fontId="6" fillId="3" borderId="0" xfId="0" applyFont="1" applyFill="1" applyAlignment="1" applyProtection="1">
      <alignment horizontal="left" vertical="center" shrinkToFit="1"/>
      <protection hidden="1"/>
    </xf>
    <xf numFmtId="0" fontId="46" fillId="3" borderId="0" xfId="0" applyFont="1" applyFill="1" applyAlignment="1">
      <alignment vertical="center" wrapText="1"/>
    </xf>
    <xf numFmtId="0" fontId="46" fillId="3" borderId="0" xfId="0" applyFont="1" applyFill="1" applyAlignment="1">
      <alignment horizontal="distributed" vertical="center"/>
    </xf>
    <xf numFmtId="0" fontId="0" fillId="3" borderId="0" xfId="0" applyFill="1" applyAlignment="1">
      <alignment horizontal="distributed" vertical="center"/>
    </xf>
    <xf numFmtId="0" fontId="25" fillId="3" borderId="114" xfId="0" applyFont="1" applyFill="1" applyBorder="1" applyAlignment="1">
      <alignment horizontal="center" vertical="center"/>
    </xf>
    <xf numFmtId="0" fontId="25" fillId="3" borderId="115" xfId="0" applyFont="1" applyFill="1" applyBorder="1" applyAlignment="1">
      <alignment horizontal="center" vertical="center"/>
    </xf>
    <xf numFmtId="0" fontId="25" fillId="3" borderId="116" xfId="0" applyFont="1" applyFill="1" applyBorder="1" applyAlignment="1">
      <alignment horizontal="center" vertical="center"/>
    </xf>
    <xf numFmtId="0" fontId="25" fillId="3" borderId="117" xfId="0" applyFont="1" applyFill="1" applyBorder="1" applyAlignment="1">
      <alignment horizontal="center" vertical="center"/>
    </xf>
    <xf numFmtId="0" fontId="25" fillId="3" borderId="114" xfId="0" applyFont="1" applyFill="1" applyBorder="1" applyAlignment="1" applyProtection="1">
      <alignment horizontal="center" vertical="center"/>
      <protection hidden="1"/>
    </xf>
    <xf numFmtId="0" fontId="25" fillId="3" borderId="115" xfId="0" applyFont="1" applyFill="1" applyBorder="1" applyAlignment="1" applyProtection="1">
      <alignment horizontal="center" vertical="center"/>
      <protection hidden="1"/>
    </xf>
    <xf numFmtId="0" fontId="25" fillId="3" borderId="116" xfId="0" applyFont="1" applyFill="1" applyBorder="1" applyAlignment="1" applyProtection="1">
      <alignment horizontal="center" vertical="center"/>
      <protection hidden="1"/>
    </xf>
    <xf numFmtId="0" fontId="25" fillId="3" borderId="117" xfId="0" applyFont="1" applyFill="1" applyBorder="1" applyAlignment="1" applyProtection="1">
      <alignment horizontal="center" vertical="center"/>
      <protection hidden="1"/>
    </xf>
    <xf numFmtId="49" fontId="25" fillId="3" borderId="115" xfId="0" applyNumberFormat="1" applyFont="1" applyFill="1" applyBorder="1" applyAlignment="1">
      <alignment horizontal="center" vertical="center"/>
    </xf>
    <xf numFmtId="49" fontId="25" fillId="3" borderId="117" xfId="0" applyNumberFormat="1" applyFont="1" applyFill="1" applyBorder="1" applyAlignment="1">
      <alignment horizontal="center" vertical="center"/>
    </xf>
    <xf numFmtId="0" fontId="25" fillId="3" borderId="118" xfId="0" applyFont="1" applyFill="1" applyBorder="1" applyAlignment="1" applyProtection="1">
      <alignment horizontal="center" vertical="center"/>
      <protection hidden="1"/>
    </xf>
    <xf numFmtId="0" fontId="25" fillId="3" borderId="119" xfId="0" applyFont="1" applyFill="1" applyBorder="1" applyAlignment="1" applyProtection="1">
      <alignment horizontal="center" vertical="center"/>
      <protection hidden="1"/>
    </xf>
    <xf numFmtId="0" fontId="46" fillId="5" borderId="105" xfId="0" applyFont="1" applyFill="1" applyBorder="1" applyAlignment="1" applyProtection="1">
      <alignment horizontal="center" vertical="center" shrinkToFit="1"/>
      <protection locked="0"/>
    </xf>
    <xf numFmtId="0" fontId="0" fillId="5" borderId="105" xfId="0" applyFill="1" applyBorder="1" applyAlignment="1" applyProtection="1">
      <alignment horizontal="center" vertical="center" shrinkToFit="1"/>
      <protection locked="0"/>
    </xf>
    <xf numFmtId="0" fontId="0" fillId="5" borderId="58" xfId="0" applyFill="1" applyBorder="1" applyAlignment="1" applyProtection="1">
      <alignment horizontal="center" vertical="center" shrinkToFit="1"/>
      <protection locked="0"/>
    </xf>
    <xf numFmtId="0" fontId="7" fillId="5" borderId="16" xfId="0" applyFont="1" applyFill="1" applyBorder="1" applyAlignment="1" applyProtection="1">
      <alignment vertical="center" shrinkToFit="1"/>
      <protection locked="0"/>
    </xf>
    <xf numFmtId="0" fontId="7" fillId="5" borderId="105" xfId="0" applyFont="1" applyFill="1" applyBorder="1" applyAlignment="1" applyProtection="1">
      <alignment vertical="center" shrinkToFit="1"/>
      <protection locked="0"/>
    </xf>
    <xf numFmtId="0" fontId="7" fillId="5" borderId="15" xfId="0" applyFont="1" applyFill="1" applyBorder="1" applyAlignment="1" applyProtection="1">
      <alignment vertical="center" shrinkToFit="1"/>
      <protection locked="0"/>
    </xf>
    <xf numFmtId="0" fontId="46" fillId="5" borderId="105" xfId="0" applyFont="1" applyFill="1" applyBorder="1" applyAlignment="1" applyProtection="1">
      <alignment horizontal="center" vertical="center"/>
      <protection locked="0"/>
    </xf>
    <xf numFmtId="0" fontId="46" fillId="5" borderId="58" xfId="0" applyFont="1" applyFill="1" applyBorder="1" applyAlignment="1" applyProtection="1">
      <alignment horizontal="center" vertical="center"/>
      <protection locked="0"/>
    </xf>
    <xf numFmtId="176" fontId="46" fillId="5" borderId="105" xfId="0" applyNumberFormat="1" applyFont="1" applyFill="1" applyBorder="1" applyAlignment="1" applyProtection="1">
      <alignment horizontal="center" vertical="center" shrinkToFit="1"/>
      <protection locked="0"/>
    </xf>
    <xf numFmtId="176" fontId="46" fillId="5" borderId="58" xfId="0" applyNumberFormat="1" applyFont="1" applyFill="1" applyBorder="1" applyAlignment="1" applyProtection="1">
      <alignment horizontal="center" vertical="center" shrinkToFit="1"/>
      <protection locked="0"/>
    </xf>
    <xf numFmtId="0" fontId="46" fillId="5" borderId="105" xfId="0" applyFont="1" applyFill="1" applyBorder="1" applyAlignment="1" applyProtection="1">
      <alignment horizontal="left" vertical="center" wrapText="1" shrinkToFit="1"/>
      <protection locked="0"/>
    </xf>
    <xf numFmtId="0" fontId="0" fillId="5" borderId="105" xfId="0" applyFill="1" applyBorder="1" applyAlignment="1" applyProtection="1">
      <alignment horizontal="left" vertical="center" wrapText="1" shrinkToFit="1"/>
      <protection locked="0"/>
    </xf>
    <xf numFmtId="0" fontId="0" fillId="5" borderId="58" xfId="0" applyFill="1" applyBorder="1" applyAlignment="1" applyProtection="1">
      <alignment horizontal="left" vertical="center" wrapText="1" shrinkToFit="1"/>
      <protection locked="0"/>
    </xf>
    <xf numFmtId="0" fontId="46" fillId="5" borderId="18" xfId="0" applyFont="1" applyFill="1" applyBorder="1" applyAlignment="1" applyProtection="1">
      <alignment vertical="center" shrinkToFit="1"/>
      <protection locked="0"/>
    </xf>
    <xf numFmtId="0" fontId="46" fillId="5" borderId="58" xfId="0" applyFont="1" applyFill="1" applyBorder="1" applyAlignment="1" applyProtection="1">
      <alignment vertical="center" shrinkToFit="1"/>
      <protection locked="0"/>
    </xf>
    <xf numFmtId="0" fontId="46" fillId="5" borderId="17" xfId="0" applyFont="1" applyFill="1" applyBorder="1" applyAlignment="1" applyProtection="1">
      <alignment vertical="center" shrinkToFit="1"/>
      <protection locked="0"/>
    </xf>
    <xf numFmtId="0" fontId="30" fillId="3" borderId="19" xfId="0" applyFont="1" applyFill="1" applyBorder="1" applyAlignment="1">
      <alignment horizontal="center" vertical="center"/>
    </xf>
    <xf numFmtId="0" fontId="31" fillId="3" borderId="15" xfId="0" applyFont="1" applyFill="1" applyBorder="1" applyAlignment="1">
      <alignment vertical="center"/>
    </xf>
    <xf numFmtId="0" fontId="31" fillId="3" borderId="40" xfId="0" applyFont="1" applyFill="1" applyBorder="1" applyAlignment="1">
      <alignment vertical="center"/>
    </xf>
    <xf numFmtId="0" fontId="31" fillId="3" borderId="16" xfId="0" applyFont="1" applyFill="1" applyBorder="1" applyAlignment="1">
      <alignment vertical="center"/>
    </xf>
    <xf numFmtId="0" fontId="31" fillId="3" borderId="17" xfId="0" applyFont="1" applyFill="1" applyBorder="1" applyAlignment="1">
      <alignment vertical="center"/>
    </xf>
    <xf numFmtId="0" fontId="31" fillId="3" borderId="19" xfId="0" applyFont="1" applyFill="1" applyBorder="1" applyAlignment="1">
      <alignment vertical="center"/>
    </xf>
    <xf numFmtId="0" fontId="31" fillId="3" borderId="18" xfId="0" applyFont="1" applyFill="1" applyBorder="1" applyAlignment="1">
      <alignment vertical="center"/>
    </xf>
    <xf numFmtId="0" fontId="46" fillId="0" borderId="26" xfId="0" applyFont="1" applyBorder="1" applyAlignment="1" applyProtection="1">
      <alignment vertical="center" shrinkToFit="1"/>
      <protection hidden="1"/>
    </xf>
    <xf numFmtId="0" fontId="0" fillId="0" borderId="10" xfId="0" applyBorder="1" applyAlignment="1" applyProtection="1">
      <alignment vertical="center" shrinkToFit="1"/>
      <protection hidden="1"/>
    </xf>
    <xf numFmtId="0" fontId="0" fillId="0" borderId="11" xfId="0" applyBorder="1" applyAlignment="1" applyProtection="1">
      <alignment vertical="center" shrinkToFit="1"/>
      <protection hidden="1"/>
    </xf>
    <xf numFmtId="0" fontId="0" fillId="0" borderId="26" xfId="0" applyBorder="1" applyAlignment="1" applyProtection="1">
      <alignment vertical="center" shrinkToFit="1"/>
      <protection hidden="1"/>
    </xf>
    <xf numFmtId="0" fontId="31" fillId="3" borderId="15" xfId="0" applyFont="1" applyFill="1" applyBorder="1" applyAlignment="1">
      <alignment horizontal="center" vertical="center"/>
    </xf>
    <xf numFmtId="0" fontId="31" fillId="3" borderId="40" xfId="0" applyFont="1" applyFill="1" applyBorder="1" applyAlignment="1">
      <alignment horizontal="center" vertical="center"/>
    </xf>
    <xf numFmtId="0" fontId="31" fillId="3" borderId="16" xfId="0" applyFont="1" applyFill="1" applyBorder="1" applyAlignment="1">
      <alignment horizontal="center" vertical="center"/>
    </xf>
    <xf numFmtId="0" fontId="31" fillId="3" borderId="17" xfId="0" applyFont="1" applyFill="1" applyBorder="1" applyAlignment="1">
      <alignment horizontal="center" vertical="center"/>
    </xf>
    <xf numFmtId="0" fontId="31" fillId="3" borderId="19" xfId="0" applyFont="1" applyFill="1" applyBorder="1" applyAlignment="1">
      <alignment horizontal="center" vertical="center"/>
    </xf>
    <xf numFmtId="0" fontId="31" fillId="3" borderId="18" xfId="0" applyFont="1" applyFill="1" applyBorder="1" applyAlignment="1">
      <alignment horizontal="center" vertical="center"/>
    </xf>
    <xf numFmtId="0" fontId="31" fillId="3" borderId="105" xfId="0" applyFont="1" applyFill="1" applyBorder="1" applyAlignment="1">
      <alignment horizontal="center" vertical="center"/>
    </xf>
    <xf numFmtId="0" fontId="31" fillId="3" borderId="58" xfId="0" applyFont="1" applyFill="1" applyBorder="1" applyAlignment="1">
      <alignment horizontal="center" vertical="center"/>
    </xf>
    <xf numFmtId="0" fontId="31" fillId="3" borderId="16" xfId="0" applyFont="1" applyFill="1" applyBorder="1" applyAlignment="1">
      <alignment horizontal="distributed" vertical="center"/>
    </xf>
    <xf numFmtId="0" fontId="31" fillId="3" borderId="105" xfId="0" applyFont="1" applyFill="1" applyBorder="1" applyAlignment="1">
      <alignment horizontal="distributed" vertical="center"/>
    </xf>
    <xf numFmtId="0" fontId="31" fillId="3" borderId="15" xfId="0" applyFont="1" applyFill="1" applyBorder="1" applyAlignment="1">
      <alignment horizontal="distributed" vertical="center"/>
    </xf>
    <xf numFmtId="0" fontId="31" fillId="3" borderId="18" xfId="0" applyFont="1" applyFill="1" applyBorder="1" applyAlignment="1">
      <alignment horizontal="distributed" vertical="center"/>
    </xf>
    <xf numFmtId="0" fontId="31" fillId="3" borderId="58" xfId="0" applyFont="1" applyFill="1" applyBorder="1" applyAlignment="1">
      <alignment horizontal="distributed" vertical="center"/>
    </xf>
    <xf numFmtId="0" fontId="31" fillId="3" borderId="17" xfId="0" applyFont="1" applyFill="1" applyBorder="1" applyAlignment="1">
      <alignment horizontal="distributed" vertical="center"/>
    </xf>
    <xf numFmtId="0" fontId="11" fillId="3" borderId="0" xfId="0" applyFont="1" applyFill="1" applyAlignment="1" applyProtection="1">
      <alignment horizontal="left" vertical="top" shrinkToFit="1"/>
      <protection hidden="1"/>
    </xf>
    <xf numFmtId="0" fontId="21" fillId="3" borderId="0" xfId="0" quotePrefix="1" applyFont="1" applyFill="1" applyAlignment="1">
      <alignment horizontal="center" vertical="center"/>
    </xf>
    <xf numFmtId="0" fontId="22" fillId="3" borderId="0" xfId="0" applyFont="1" applyFill="1" applyAlignment="1">
      <alignment horizontal="center" vertical="center"/>
    </xf>
    <xf numFmtId="0" fontId="9" fillId="3" borderId="15" xfId="0" applyFont="1" applyFill="1" applyBorder="1" applyAlignment="1">
      <alignment horizontal="left" vertical="distributed" wrapText="1"/>
    </xf>
    <xf numFmtId="0" fontId="9" fillId="3" borderId="40" xfId="0" applyFont="1" applyFill="1" applyBorder="1" applyAlignment="1">
      <alignment horizontal="left" vertical="distributed" wrapText="1"/>
    </xf>
    <xf numFmtId="0" fontId="9" fillId="3" borderId="16" xfId="0" applyFont="1" applyFill="1" applyBorder="1" applyAlignment="1">
      <alignment horizontal="left" vertical="distributed" wrapText="1"/>
    </xf>
    <xf numFmtId="0" fontId="9" fillId="3" borderId="42" xfId="0" applyFont="1" applyFill="1" applyBorder="1" applyAlignment="1">
      <alignment horizontal="left" vertical="distributed" wrapText="1"/>
    </xf>
    <xf numFmtId="0" fontId="9" fillId="3" borderId="0" xfId="0" applyFont="1" applyFill="1" applyAlignment="1">
      <alignment horizontal="left" vertical="distributed" wrapText="1"/>
    </xf>
    <xf numFmtId="0" fontId="9" fillId="3" borderId="46" xfId="0" applyFont="1" applyFill="1" applyBorder="1" applyAlignment="1">
      <alignment horizontal="left" vertical="distributed" wrapText="1"/>
    </xf>
    <xf numFmtId="0" fontId="9" fillId="3" borderId="17" xfId="0" applyFont="1" applyFill="1" applyBorder="1" applyAlignment="1">
      <alignment horizontal="left" vertical="distributed" wrapText="1"/>
    </xf>
    <xf numFmtId="0" fontId="9" fillId="3" borderId="19" xfId="0" applyFont="1" applyFill="1" applyBorder="1" applyAlignment="1">
      <alignment horizontal="left" vertical="distributed" wrapText="1"/>
    </xf>
    <xf numFmtId="0" fontId="9" fillId="3" borderId="18" xfId="0" applyFont="1" applyFill="1" applyBorder="1" applyAlignment="1">
      <alignment horizontal="left" vertical="distributed" wrapText="1"/>
    </xf>
    <xf numFmtId="0" fontId="0" fillId="3" borderId="25" xfId="0" applyFill="1" applyBorder="1" applyAlignment="1">
      <alignment horizontal="distributed" vertical="distributed" textRotation="255" justifyLastLine="1"/>
    </xf>
    <xf numFmtId="0" fontId="0" fillId="3" borderId="25" xfId="0" applyFill="1" applyBorder="1" applyAlignment="1">
      <alignment horizontal="center" vertical="center"/>
    </xf>
    <xf numFmtId="0" fontId="12" fillId="3" borderId="0" xfId="0" applyFont="1" applyFill="1" applyAlignment="1">
      <alignment horizontal="center"/>
    </xf>
    <xf numFmtId="0" fontId="17" fillId="3" borderId="120" xfId="0" applyFont="1" applyFill="1" applyBorder="1" applyAlignment="1">
      <alignment horizontal="center" vertical="center"/>
    </xf>
    <xf numFmtId="0" fontId="17" fillId="3" borderId="121" xfId="0" applyFont="1" applyFill="1" applyBorder="1" applyAlignment="1">
      <alignment horizontal="center" vertical="center"/>
    </xf>
    <xf numFmtId="0" fontId="17" fillId="3" borderId="122" xfId="0" applyFont="1" applyFill="1" applyBorder="1" applyAlignment="1">
      <alignment horizontal="center" vertical="center"/>
    </xf>
    <xf numFmtId="0" fontId="17" fillId="3" borderId="123" xfId="0" applyFont="1" applyFill="1" applyBorder="1" applyAlignment="1">
      <alignment horizontal="center" vertical="center"/>
    </xf>
    <xf numFmtId="0" fontId="17" fillId="3" borderId="0" xfId="0" applyFont="1" applyFill="1" applyAlignment="1">
      <alignment horizontal="center" vertical="center"/>
    </xf>
    <xf numFmtId="0" fontId="17" fillId="3" borderId="124" xfId="0" applyFont="1" applyFill="1" applyBorder="1" applyAlignment="1">
      <alignment horizontal="center" vertical="center"/>
    </xf>
    <xf numFmtId="0" fontId="17" fillId="3" borderId="125" xfId="0" applyFont="1" applyFill="1" applyBorder="1" applyAlignment="1">
      <alignment horizontal="center" vertical="center"/>
    </xf>
    <xf numFmtId="0" fontId="17" fillId="3" borderId="126" xfId="0" applyFont="1" applyFill="1" applyBorder="1" applyAlignment="1">
      <alignment horizontal="center" vertical="center"/>
    </xf>
    <xf numFmtId="0" fontId="7" fillId="3" borderId="126" xfId="0" applyFont="1" applyFill="1" applyBorder="1" applyAlignment="1">
      <alignment horizontal="center" vertical="center"/>
    </xf>
    <xf numFmtId="0" fontId="17" fillId="3" borderId="127" xfId="0" applyFont="1" applyFill="1" applyBorder="1" applyAlignment="1">
      <alignment horizontal="center" vertical="center"/>
    </xf>
    <xf numFmtId="0" fontId="11" fillId="3" borderId="19" xfId="0" applyFont="1" applyFill="1" applyBorder="1" applyAlignment="1" applyProtection="1">
      <alignment horizontal="left" vertical="top" shrinkToFit="1"/>
      <protection hidden="1"/>
    </xf>
    <xf numFmtId="0" fontId="6" fillId="3" borderId="0" xfId="0" applyFont="1" applyFill="1" applyAlignment="1">
      <alignment horizontal="right" vertical="center"/>
    </xf>
    <xf numFmtId="0" fontId="20" fillId="3" borderId="0" xfId="0" applyFont="1" applyFill="1" applyAlignment="1">
      <alignment vertical="center" wrapText="1"/>
    </xf>
    <xf numFmtId="0" fontId="9" fillId="5" borderId="0" xfId="0" applyFont="1" applyFill="1" applyAlignment="1" applyProtection="1">
      <alignment horizontal="center" vertical="center" shrinkToFit="1"/>
      <protection locked="0"/>
    </xf>
    <xf numFmtId="49" fontId="48" fillId="3" borderId="15" xfId="0" applyNumberFormat="1" applyFont="1" applyFill="1" applyBorder="1" applyAlignment="1">
      <alignment horizontal="center" vertical="center" textRotation="1"/>
    </xf>
    <xf numFmtId="49" fontId="48" fillId="3" borderId="40" xfId="0" applyNumberFormat="1" applyFont="1" applyFill="1" applyBorder="1" applyAlignment="1">
      <alignment horizontal="center" vertical="center" textRotation="1"/>
    </xf>
    <xf numFmtId="49" fontId="48" fillId="3" borderId="16" xfId="0" applyNumberFormat="1" applyFont="1" applyFill="1" applyBorder="1" applyAlignment="1">
      <alignment horizontal="center" vertical="center" textRotation="1"/>
    </xf>
    <xf numFmtId="49" fontId="48" fillId="3" borderId="42" xfId="0" applyNumberFormat="1" applyFont="1" applyFill="1" applyBorder="1" applyAlignment="1">
      <alignment horizontal="center" vertical="center" textRotation="1"/>
    </xf>
    <xf numFmtId="49" fontId="48" fillId="3" borderId="0" xfId="0" applyNumberFormat="1" applyFont="1" applyFill="1" applyAlignment="1">
      <alignment horizontal="center" vertical="center" textRotation="1"/>
    </xf>
    <xf numFmtId="49" fontId="48" fillId="3" borderId="46" xfId="0" applyNumberFormat="1" applyFont="1" applyFill="1" applyBorder="1" applyAlignment="1">
      <alignment horizontal="center" vertical="center" textRotation="1"/>
    </xf>
    <xf numFmtId="0" fontId="15" fillId="5" borderId="42" xfId="0" applyFont="1" applyFill="1" applyBorder="1" applyAlignment="1">
      <alignment horizontal="center" vertical="center" textRotation="1"/>
    </xf>
    <xf numFmtId="0" fontId="15" fillId="5" borderId="0" xfId="0" applyFont="1" applyFill="1" applyAlignment="1">
      <alignment horizontal="center" vertical="center" textRotation="1"/>
    </xf>
    <xf numFmtId="0" fontId="15" fillId="5" borderId="46" xfId="0" applyFont="1" applyFill="1" applyBorder="1" applyAlignment="1">
      <alignment horizontal="center" vertical="center" textRotation="1"/>
    </xf>
    <xf numFmtId="0" fontId="15" fillId="5" borderId="17" xfId="0" applyFont="1" applyFill="1" applyBorder="1" applyAlignment="1">
      <alignment horizontal="center" vertical="center" textRotation="1"/>
    </xf>
    <xf numFmtId="0" fontId="15" fillId="5" borderId="19" xfId="0" applyFont="1" applyFill="1" applyBorder="1" applyAlignment="1">
      <alignment horizontal="center" vertical="center" textRotation="1"/>
    </xf>
    <xf numFmtId="0" fontId="15" fillId="5" borderId="18" xfId="0" applyFont="1" applyFill="1" applyBorder="1" applyAlignment="1">
      <alignment horizontal="center" vertical="center" textRotation="1"/>
    </xf>
  </cellXfs>
  <cellStyles count="3">
    <cellStyle name="桁区切り 2" xfId="1" xr:uid="{00000000-0005-0000-0000-000000000000}"/>
    <cellStyle name="標準" xfId="0" builtinId="0"/>
    <cellStyle name="標準 2" xfId="2" xr:uid="{CEACAC19-9234-4843-BA5D-F6561E43C056}"/>
  </cellStyles>
  <dxfs count="14">
    <dxf>
      <fill>
        <patternFill>
          <bgColor theme="0"/>
        </patternFill>
      </fill>
    </dxf>
    <dxf>
      <fill>
        <patternFill patternType="solid">
          <bgColor theme="0"/>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s>
  <tableStyles count="0" defaultTableStyle="TableStyleMedium2" defaultPivotStyle="PivotStyleLight16"/>
  <colors>
    <mruColors>
      <color rgb="FFFFFF99"/>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59</xdr:col>
      <xdr:colOff>0</xdr:colOff>
      <xdr:row>3</xdr:row>
      <xdr:rowOff>9525</xdr:rowOff>
    </xdr:from>
    <xdr:to>
      <xdr:col>81</xdr:col>
      <xdr:colOff>9525</xdr:colOff>
      <xdr:row>14</xdr:row>
      <xdr:rowOff>257176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058650" y="419100"/>
          <a:ext cx="4410075" cy="2771776"/>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200"/>
            <a:t>【</a:t>
          </a:r>
          <a:r>
            <a:rPr kumimoji="1" lang="ja-JP" altLang="en-US" sz="1200"/>
            <a:t>本エクセルシートにおける全体的な留意事項</a:t>
          </a:r>
          <a:r>
            <a:rPr kumimoji="1" lang="en-US" altLang="ja-JP" sz="1200"/>
            <a:t>】</a:t>
          </a:r>
        </a:p>
        <a:p>
          <a:endParaRPr kumimoji="1" lang="en-US" altLang="ja-JP" sz="1200"/>
        </a:p>
        <a:p>
          <a:r>
            <a:rPr kumimoji="1" lang="ja-JP" altLang="en-US" sz="1200"/>
            <a:t>・　各シートの</a:t>
          </a:r>
          <a:r>
            <a:rPr kumimoji="1" lang="ja-JP" altLang="en-US" sz="1200" b="1" u="sng"/>
            <a:t>黄色網掛け部分を入力</a:t>
          </a:r>
          <a:r>
            <a:rPr kumimoji="1" lang="ja-JP" altLang="en-US" sz="1200"/>
            <a:t>して下さい。</a:t>
          </a:r>
          <a:endParaRPr kumimoji="1" lang="en-US" altLang="ja-JP" sz="1200"/>
        </a:p>
        <a:p>
          <a:endParaRPr kumimoji="1" lang="en-US" altLang="ja-JP" sz="1200"/>
        </a:p>
        <a:p>
          <a:r>
            <a:rPr kumimoji="1" lang="ja-JP" altLang="en-US" sz="1200"/>
            <a:t>・　各シートの</a:t>
          </a:r>
          <a:r>
            <a:rPr kumimoji="1" lang="ja-JP" altLang="en-US" sz="1200" b="1" u="sng"/>
            <a:t>黄色網掛け以外の部分は自動反映</a:t>
          </a:r>
          <a:r>
            <a:rPr kumimoji="1" lang="ja-JP" altLang="en-US" sz="1200"/>
            <a:t>します。</a:t>
          </a:r>
          <a:endParaRPr kumimoji="1" lang="en-US" altLang="ja-JP" sz="1200"/>
        </a:p>
        <a:p>
          <a:endParaRPr kumimoji="1" lang="en-US" altLang="ja-JP" sz="1200"/>
        </a:p>
        <a:p>
          <a:r>
            <a:rPr kumimoji="1" lang="ja-JP" altLang="en-US" sz="1200"/>
            <a:t>・　</a:t>
          </a:r>
          <a:r>
            <a:rPr kumimoji="1" lang="ja-JP" altLang="en-US" sz="1200" b="1" u="sng">
              <a:solidFill>
                <a:srgbClr val="FF0000"/>
              </a:solidFill>
            </a:rPr>
            <a:t>入力が誤っている場合，セルが赤表示になります</a:t>
          </a:r>
          <a:r>
            <a:rPr kumimoji="1" lang="ja-JP" altLang="en-US" sz="1200"/>
            <a:t>ので，赤表示になった場合は，</a:t>
          </a:r>
          <a:r>
            <a:rPr kumimoji="1" lang="ja-JP" altLang="en-US" sz="1200" u="sng">
              <a:solidFill>
                <a:srgbClr val="FF0000"/>
              </a:solidFill>
            </a:rPr>
            <a:t>入力内容を再度ご確認</a:t>
          </a:r>
          <a:r>
            <a:rPr kumimoji="1" lang="ja-JP" altLang="en-US" sz="1200"/>
            <a:t>ください。</a:t>
          </a:r>
          <a:endParaRPr kumimoji="1" lang="en-US" altLang="ja-JP" sz="1200"/>
        </a:p>
        <a:p>
          <a:endParaRPr kumimoji="1" lang="en-US" altLang="ja-JP" sz="1200"/>
        </a:p>
        <a:p>
          <a:r>
            <a:rPr kumimoji="1" lang="ja-JP" altLang="en-US" sz="1200"/>
            <a:t>・　</a:t>
          </a:r>
          <a:r>
            <a:rPr kumimoji="1" lang="ja-JP" altLang="en-US" sz="1200" b="1" u="sng"/>
            <a:t>コピー＆ペーストをした場合，入力間違いの赤表示が正常に反映されなくなる場合があります</a:t>
          </a:r>
          <a:r>
            <a:rPr kumimoji="1" lang="ja-JP" altLang="en-US" sz="1200"/>
            <a:t>ので，ご注意ください。</a:t>
          </a:r>
          <a:endParaRPr kumimoji="1" lang="en-US" altLang="ja-JP" sz="1200"/>
        </a:p>
        <a:p>
          <a:endParaRPr kumimoji="1" lang="en-US" altLang="ja-JP" sz="1200"/>
        </a:p>
        <a:p>
          <a:endParaRPr kumimoji="1" lang="en-US" altLang="ja-JP"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55</xdr:col>
      <xdr:colOff>95250</xdr:colOff>
      <xdr:row>1</xdr:row>
      <xdr:rowOff>57150</xdr:rowOff>
    </xdr:from>
    <xdr:to>
      <xdr:col>81</xdr:col>
      <xdr:colOff>28575</xdr:colOff>
      <xdr:row>31</xdr:row>
      <xdr:rowOff>215265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0048875" y="247650"/>
          <a:ext cx="4638675" cy="5720715"/>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200"/>
            <a:t>【</a:t>
          </a:r>
          <a:r>
            <a:rPr kumimoji="1" lang="ja-JP" altLang="en-US" sz="1200"/>
            <a:t>留意事項</a:t>
          </a:r>
          <a:r>
            <a:rPr kumimoji="1" lang="en-US" altLang="ja-JP" sz="1200"/>
            <a:t>】</a:t>
          </a:r>
        </a:p>
        <a:p>
          <a:endParaRPr kumimoji="1" lang="en-US" altLang="ja-JP" sz="1200"/>
        </a:p>
        <a:p>
          <a:r>
            <a:rPr kumimoji="1" lang="ja-JP" altLang="en-US" sz="1200"/>
            <a:t>・　住所欄　：　都道府県名はプルダウン選択，区（市）郡・町村名は</a:t>
          </a:r>
          <a:endParaRPr kumimoji="1" lang="en-US" altLang="ja-JP" sz="1200"/>
        </a:p>
        <a:p>
          <a:r>
            <a:rPr kumimoji="1" lang="ja-JP" altLang="en-US" sz="1200"/>
            <a:t>　　　　　　　</a:t>
          </a:r>
          <a:r>
            <a:rPr kumimoji="1" lang="ja-JP" altLang="en-US" sz="1200" baseline="0"/>
            <a:t> </a:t>
          </a:r>
          <a:r>
            <a:rPr kumimoji="1" lang="ja-JP" altLang="en-US" sz="1200"/>
            <a:t>上段にそれぞれ「区（市）郡・町村名」を分けて入力して</a:t>
          </a:r>
          <a:endParaRPr kumimoji="1" lang="en-US" altLang="ja-JP" sz="1200"/>
        </a:p>
        <a:p>
          <a:r>
            <a:rPr kumimoji="1" lang="ja-JP" altLang="en-US" sz="1200"/>
            <a:t>　　　　　　　</a:t>
          </a:r>
          <a:r>
            <a:rPr kumimoji="1" lang="ja-JP" altLang="en-US" sz="1200" baseline="0"/>
            <a:t> </a:t>
          </a:r>
          <a:r>
            <a:rPr kumimoji="1" lang="ja-JP" altLang="en-US" sz="1200"/>
            <a:t>ください。</a:t>
          </a:r>
          <a:endParaRPr kumimoji="1" lang="en-US" altLang="ja-JP" sz="1200"/>
        </a:p>
        <a:p>
          <a:r>
            <a:rPr kumimoji="1" lang="ja-JP" altLang="en-US" sz="1200"/>
            <a:t>　　　　　　　　</a:t>
          </a:r>
          <a:r>
            <a:rPr kumimoji="1" lang="ja-JP" altLang="en-US" sz="1200" baseline="0"/>
            <a:t> </a:t>
          </a:r>
          <a:r>
            <a:rPr kumimoji="1" lang="ja-JP" altLang="en-US" sz="1200" b="1" u="sng">
              <a:solidFill>
                <a:srgbClr val="FF0000"/>
              </a:solidFill>
            </a:rPr>
            <a:t>下位住所は，「丁目」「番地」「建物名」等は「－」で入力</a:t>
          </a:r>
          <a:endParaRPr kumimoji="1" lang="en-US" altLang="ja-JP" sz="1200" b="1" u="sng">
            <a:solidFill>
              <a:srgbClr val="FF0000"/>
            </a:solidFill>
          </a:endParaRPr>
        </a:p>
        <a:p>
          <a:r>
            <a:rPr kumimoji="1" lang="ja-JP" altLang="en-US" sz="1200"/>
            <a:t>　　　　　　　 してください。</a:t>
          </a:r>
          <a:endParaRPr kumimoji="1" lang="en-US" altLang="ja-JP" sz="1200"/>
        </a:p>
        <a:p>
          <a:r>
            <a:rPr kumimoji="1" lang="en-US" altLang="ja-JP" sz="1200"/>
            <a:t>              </a:t>
          </a:r>
          <a:r>
            <a:rPr kumimoji="1" lang="ja-JP" altLang="en-US" sz="1200"/>
            <a:t>　　　　＜例１＞</a:t>
          </a:r>
          <a:endParaRPr kumimoji="1" lang="en-US" altLang="ja-JP" sz="1200"/>
        </a:p>
        <a:p>
          <a:r>
            <a:rPr kumimoji="1" lang="ja-JP" altLang="en-US" sz="1200"/>
            <a:t>　　</a:t>
          </a:r>
          <a:r>
            <a:rPr kumimoji="1" lang="ja-JP" altLang="en-US" sz="1200">
              <a:latin typeface="+mj-ea"/>
              <a:ea typeface="+mj-ea"/>
            </a:rPr>
            <a:t>　　　　　　　　・　諸岡１丁目２番３号サーパス鹿児島４５６号</a:t>
          </a:r>
          <a:endParaRPr kumimoji="1" lang="en-US" altLang="ja-JP" sz="1200">
            <a:latin typeface="+mj-ea"/>
            <a:ea typeface="+mj-ea"/>
          </a:endParaRPr>
        </a:p>
        <a:p>
          <a:r>
            <a:rPr kumimoji="1" lang="ja-JP" altLang="en-US" sz="1200">
              <a:latin typeface="+mj-ea"/>
              <a:ea typeface="+mj-ea"/>
            </a:rPr>
            <a:t>　　　　　　　　　　　　　　　　　　　　　　↓</a:t>
          </a:r>
          <a:endParaRPr kumimoji="1" lang="en-US" altLang="ja-JP" sz="1200">
            <a:latin typeface="+mj-ea"/>
            <a:ea typeface="+mj-ea"/>
          </a:endParaRPr>
        </a:p>
        <a:p>
          <a:r>
            <a:rPr kumimoji="1" lang="ja-JP" altLang="en-US" sz="1200">
              <a:latin typeface="+mj-ea"/>
              <a:ea typeface="+mj-ea"/>
            </a:rPr>
            <a:t>　　　　　　　　　　・　</a:t>
          </a:r>
          <a:r>
            <a:rPr kumimoji="1" lang="ja-JP" altLang="ja-JP" sz="1200">
              <a:solidFill>
                <a:schemeClr val="dk1"/>
              </a:solidFill>
              <a:effectLst/>
              <a:latin typeface="+mj-ea"/>
              <a:ea typeface="+mj-ea"/>
              <a:cs typeface="+mn-cs"/>
            </a:rPr>
            <a:t>諸岡１</a:t>
          </a:r>
          <a:r>
            <a:rPr kumimoji="1" lang="ja-JP" altLang="en-US" sz="1200">
              <a:solidFill>
                <a:schemeClr val="dk1"/>
              </a:solidFill>
              <a:effectLst/>
              <a:latin typeface="+mj-ea"/>
              <a:ea typeface="+mj-ea"/>
              <a:cs typeface="+mn-cs"/>
            </a:rPr>
            <a:t>－</a:t>
          </a:r>
          <a:r>
            <a:rPr kumimoji="1" lang="ja-JP" altLang="ja-JP" sz="1200">
              <a:solidFill>
                <a:schemeClr val="dk1"/>
              </a:solidFill>
              <a:effectLst/>
              <a:latin typeface="+mj-ea"/>
              <a:ea typeface="+mj-ea"/>
              <a:cs typeface="+mn-cs"/>
            </a:rPr>
            <a:t>２</a:t>
          </a:r>
          <a:r>
            <a:rPr kumimoji="1" lang="ja-JP" altLang="en-US" sz="1200">
              <a:solidFill>
                <a:schemeClr val="dk1"/>
              </a:solidFill>
              <a:effectLst/>
              <a:latin typeface="+mj-ea"/>
              <a:ea typeface="+mj-ea"/>
              <a:cs typeface="+mn-cs"/>
            </a:rPr>
            <a:t>－</a:t>
          </a:r>
          <a:r>
            <a:rPr kumimoji="1" lang="ja-JP" altLang="ja-JP" sz="1200">
              <a:solidFill>
                <a:schemeClr val="dk1"/>
              </a:solidFill>
              <a:effectLst/>
              <a:latin typeface="+mj-ea"/>
              <a:ea typeface="+mj-ea"/>
              <a:cs typeface="+mn-cs"/>
            </a:rPr>
            <a:t>３</a:t>
          </a:r>
          <a:r>
            <a:rPr kumimoji="1" lang="ja-JP" altLang="en-US" sz="1200">
              <a:solidFill>
                <a:schemeClr val="dk1"/>
              </a:solidFill>
              <a:effectLst/>
              <a:latin typeface="+mj-ea"/>
              <a:ea typeface="+mj-ea"/>
              <a:cs typeface="+mn-cs"/>
            </a:rPr>
            <a:t>－</a:t>
          </a:r>
          <a:r>
            <a:rPr kumimoji="1" lang="ja-JP" altLang="ja-JP" sz="1200">
              <a:solidFill>
                <a:schemeClr val="dk1"/>
              </a:solidFill>
              <a:effectLst/>
              <a:latin typeface="+mj-ea"/>
              <a:ea typeface="+mj-ea"/>
              <a:cs typeface="+mn-cs"/>
            </a:rPr>
            <a:t>４５６</a:t>
          </a:r>
          <a:endParaRPr kumimoji="1" lang="en-US" altLang="ja-JP" sz="1200">
            <a:solidFill>
              <a:schemeClr val="dk1"/>
            </a:solidFill>
            <a:effectLst/>
            <a:latin typeface="+mj-ea"/>
            <a:ea typeface="+mj-ea"/>
            <a:cs typeface="+mn-cs"/>
          </a:endParaRPr>
        </a:p>
        <a:p>
          <a:endParaRPr kumimoji="1" lang="en-US" altLang="ja-JP" sz="1200">
            <a:solidFill>
              <a:schemeClr val="dk1"/>
            </a:solidFill>
            <a:effectLst/>
            <a:latin typeface="+mj-ea"/>
            <a:ea typeface="+mj-ea"/>
            <a:cs typeface="+mn-cs"/>
          </a:endParaRPr>
        </a:p>
        <a:p>
          <a:r>
            <a:rPr kumimoji="1" lang="ja-JP" altLang="en-US" sz="1200">
              <a:solidFill>
                <a:schemeClr val="dk1"/>
              </a:solidFill>
              <a:effectLst/>
              <a:latin typeface="+mj-ea"/>
              <a:ea typeface="+mj-ea"/>
              <a:cs typeface="+mn-cs"/>
            </a:rPr>
            <a:t>　　　　　　　　　　＜例２＞</a:t>
          </a:r>
          <a:endParaRPr kumimoji="1" lang="en-US" altLang="ja-JP" sz="1200">
            <a:solidFill>
              <a:schemeClr val="dk1"/>
            </a:solidFill>
            <a:effectLst/>
            <a:latin typeface="+mj-ea"/>
            <a:ea typeface="+mj-ea"/>
            <a:cs typeface="+mn-cs"/>
          </a:endParaRPr>
        </a:p>
        <a:p>
          <a:r>
            <a:rPr kumimoji="1" lang="ja-JP" altLang="en-US" sz="1200">
              <a:solidFill>
                <a:schemeClr val="dk1"/>
              </a:solidFill>
              <a:effectLst/>
              <a:latin typeface="+mj-ea"/>
              <a:ea typeface="+mj-ea"/>
              <a:cs typeface="+mn-cs"/>
            </a:rPr>
            <a:t>　　　　　　　　　　</a:t>
          </a:r>
          <a:r>
            <a:rPr kumimoji="1" lang="ja-JP" altLang="ja-JP" sz="1200">
              <a:solidFill>
                <a:schemeClr val="dk1"/>
              </a:solidFill>
              <a:effectLst/>
              <a:latin typeface="+mj-ea"/>
              <a:ea typeface="+mj-ea"/>
              <a:cs typeface="+mn-cs"/>
            </a:rPr>
            <a:t>・　諸岡１丁目２番３号サーパス鹿児島</a:t>
          </a:r>
          <a:r>
            <a:rPr kumimoji="1" lang="ja-JP" altLang="en-US" sz="1200">
              <a:solidFill>
                <a:schemeClr val="dk1"/>
              </a:solidFill>
              <a:effectLst/>
              <a:latin typeface="+mj-ea"/>
              <a:ea typeface="+mj-ea"/>
              <a:cs typeface="+mn-cs"/>
            </a:rPr>
            <a:t>４階</a:t>
          </a:r>
          <a:endParaRPr lang="ja-JP" altLang="ja-JP" sz="1200">
            <a:effectLst/>
            <a:latin typeface="+mj-ea"/>
            <a:ea typeface="+mj-ea"/>
          </a:endParaRPr>
        </a:p>
        <a:p>
          <a:r>
            <a:rPr kumimoji="1" lang="ja-JP" altLang="ja-JP" sz="1200">
              <a:solidFill>
                <a:schemeClr val="dk1"/>
              </a:solidFill>
              <a:effectLst/>
              <a:latin typeface="+mj-ea"/>
              <a:ea typeface="+mj-ea"/>
              <a:cs typeface="+mn-cs"/>
            </a:rPr>
            <a:t>　　　　　　　　　　　　　　　　　　　　　　↓</a:t>
          </a:r>
          <a:endParaRPr lang="ja-JP" altLang="ja-JP" sz="1200">
            <a:effectLst/>
            <a:latin typeface="+mj-ea"/>
            <a:ea typeface="+mj-ea"/>
          </a:endParaRPr>
        </a:p>
        <a:p>
          <a:r>
            <a:rPr kumimoji="1" lang="ja-JP" altLang="ja-JP" sz="1200">
              <a:solidFill>
                <a:schemeClr val="dk1"/>
              </a:solidFill>
              <a:effectLst/>
              <a:latin typeface="+mj-ea"/>
              <a:ea typeface="+mj-ea"/>
              <a:cs typeface="+mn-cs"/>
            </a:rPr>
            <a:t>　　　　　　　　　　・　諸岡１－２－３－４</a:t>
          </a:r>
          <a:r>
            <a:rPr kumimoji="1" lang="ja-JP" altLang="en-US" sz="1200">
              <a:solidFill>
                <a:schemeClr val="dk1"/>
              </a:solidFill>
              <a:effectLst/>
              <a:latin typeface="+mj-ea"/>
              <a:ea typeface="+mj-ea"/>
              <a:cs typeface="+mn-cs"/>
            </a:rPr>
            <a:t>Ｆ</a:t>
          </a:r>
          <a:endParaRPr kumimoji="1" lang="en-US" altLang="ja-JP" sz="1200">
            <a:solidFill>
              <a:schemeClr val="dk1"/>
            </a:solidFill>
            <a:effectLst/>
            <a:latin typeface="+mj-ea"/>
            <a:ea typeface="+mj-ea"/>
            <a:cs typeface="+mn-cs"/>
          </a:endParaRPr>
        </a:p>
        <a:p>
          <a:endParaRPr kumimoji="1" lang="en-US" altLang="ja-JP" sz="1200">
            <a:solidFill>
              <a:schemeClr val="dk1"/>
            </a:solidFill>
            <a:effectLst/>
            <a:latin typeface="+mj-ea"/>
            <a:ea typeface="+mj-ea"/>
            <a:cs typeface="+mn-cs"/>
          </a:endParaRPr>
        </a:p>
        <a:p>
          <a:endParaRPr kumimoji="1" lang="en-US" altLang="ja-JP" sz="1200">
            <a:solidFill>
              <a:schemeClr val="dk1"/>
            </a:solidFill>
            <a:effectLst/>
            <a:latin typeface="+mj-ea"/>
            <a:ea typeface="+mj-ea"/>
            <a:cs typeface="+mn-cs"/>
          </a:endParaRPr>
        </a:p>
        <a:p>
          <a:r>
            <a:rPr kumimoji="1" lang="ja-JP" altLang="en-US" sz="1200"/>
            <a:t>・　商号又は名称のフリガナ欄　：　法人格（株式会社や合同会社等）</a:t>
          </a:r>
          <a:endParaRPr kumimoji="1" lang="en-US" altLang="ja-JP" sz="1200"/>
        </a:p>
        <a:p>
          <a:r>
            <a:rPr kumimoji="1" lang="ja-JP" altLang="en-US" sz="1200"/>
            <a:t>　　　　　　　　　　　　　　　　　　　</a:t>
          </a:r>
          <a:r>
            <a:rPr kumimoji="1" lang="ja-JP" altLang="en-US" sz="1200" baseline="0"/>
            <a:t>   は入力せず，</a:t>
          </a:r>
          <a:r>
            <a:rPr kumimoji="1" lang="ja-JP" altLang="en-US" sz="1200" b="1" u="sng" baseline="0">
              <a:solidFill>
                <a:srgbClr val="FF0000"/>
              </a:solidFill>
            </a:rPr>
            <a:t>社名のみ入力</a:t>
          </a:r>
          <a:r>
            <a:rPr kumimoji="1" lang="ja-JP" altLang="en-US" sz="1200" baseline="0"/>
            <a:t>してくだ</a:t>
          </a:r>
          <a:endParaRPr kumimoji="1" lang="en-US" altLang="ja-JP" sz="1200" baseline="0"/>
        </a:p>
        <a:p>
          <a:r>
            <a:rPr kumimoji="1" lang="ja-JP" altLang="en-US" sz="1200" baseline="0"/>
            <a:t>　　　　　　　　　　　　　　　　　　　　 さい。</a:t>
          </a:r>
          <a:endParaRPr kumimoji="1" lang="en-US" altLang="ja-JP" sz="1200" baseline="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a:solidFill>
                <a:schemeClr val="dk1"/>
              </a:solidFill>
              <a:effectLst/>
              <a:latin typeface="+mn-ea"/>
              <a:ea typeface="+mn-ea"/>
              <a:cs typeface="+mn-cs"/>
            </a:rPr>
            <a:t>              </a:t>
          </a:r>
          <a:r>
            <a:rPr kumimoji="1" lang="ja-JP" altLang="ja-JP" sz="1200">
              <a:solidFill>
                <a:schemeClr val="dk1"/>
              </a:solidFill>
              <a:effectLst/>
              <a:latin typeface="+mn-ea"/>
              <a:ea typeface="+mn-ea"/>
              <a:cs typeface="+mn-cs"/>
            </a:rPr>
            <a:t>　　　＜例１＞</a:t>
          </a:r>
          <a:endParaRPr lang="ja-JP" altLang="ja-JP" sz="1200">
            <a:effectLst/>
            <a:latin typeface="+mn-ea"/>
            <a:ea typeface="+mn-ea"/>
          </a:endParaRPr>
        </a:p>
        <a:p>
          <a:r>
            <a:rPr kumimoji="1" lang="ja-JP" altLang="en-US" sz="1200">
              <a:latin typeface="+mn-ea"/>
              <a:ea typeface="+mn-ea"/>
            </a:rPr>
            <a:t>　　　　　　　　　　　・　（株）鹿児島商事の場合，「カゴシマショウジ」</a:t>
          </a:r>
          <a:endParaRPr kumimoji="1" lang="en-US" altLang="ja-JP" sz="1200">
            <a:latin typeface="+mn-ea"/>
            <a:ea typeface="+mn-ea"/>
          </a:endParaRPr>
        </a:p>
        <a:p>
          <a:r>
            <a:rPr kumimoji="1" lang="ja-JP" altLang="en-US" sz="1200">
              <a:latin typeface="+mn-ea"/>
              <a:ea typeface="+mn-ea"/>
            </a:rPr>
            <a:t>　　　　　　　　　　　　のみを入力する</a:t>
          </a:r>
          <a:endParaRPr kumimoji="1" lang="en-US" altLang="ja-JP" sz="12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161925</xdr:colOff>
      <xdr:row>7</xdr:row>
      <xdr:rowOff>180975</xdr:rowOff>
    </xdr:from>
    <xdr:to>
      <xdr:col>49</xdr:col>
      <xdr:colOff>152400</xdr:colOff>
      <xdr:row>10</xdr:row>
      <xdr:rowOff>19050</xdr:rowOff>
    </xdr:to>
    <xdr:sp macro="" textlink="">
      <xdr:nvSpPr>
        <xdr:cNvPr id="27714" name="AutoShape 1">
          <a:extLst>
            <a:ext uri="{FF2B5EF4-FFF2-40B4-BE49-F238E27FC236}">
              <a16:creationId xmlns:a16="http://schemas.microsoft.com/office/drawing/2014/main" id="{00000000-0008-0000-0200-0000426C0000}"/>
            </a:ext>
          </a:extLst>
        </xdr:cNvPr>
        <xdr:cNvSpPr>
          <a:spLocks noChangeArrowheads="1"/>
        </xdr:cNvSpPr>
      </xdr:nvSpPr>
      <xdr:spPr bwMode="auto">
        <a:xfrm>
          <a:off x="5762625" y="1514475"/>
          <a:ext cx="4191000" cy="409575"/>
        </a:xfrm>
        <a:prstGeom prst="bracketPair">
          <a:avLst>
            <a:gd name="adj" fmla="val 16667"/>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19050</xdr:colOff>
      <xdr:row>8</xdr:row>
      <xdr:rowOff>95250</xdr:rowOff>
    </xdr:from>
    <xdr:to>
      <xdr:col>28</xdr:col>
      <xdr:colOff>66675</xdr:colOff>
      <xdr:row>8</xdr:row>
      <xdr:rowOff>95250</xdr:rowOff>
    </xdr:to>
    <xdr:sp macro="" textlink="">
      <xdr:nvSpPr>
        <xdr:cNvPr id="27715" name="Line 2">
          <a:extLst>
            <a:ext uri="{FF2B5EF4-FFF2-40B4-BE49-F238E27FC236}">
              <a16:creationId xmlns:a16="http://schemas.microsoft.com/office/drawing/2014/main" id="{00000000-0008-0000-0200-0000436C0000}"/>
            </a:ext>
          </a:extLst>
        </xdr:cNvPr>
        <xdr:cNvSpPr>
          <a:spLocks noChangeShapeType="1"/>
        </xdr:cNvSpPr>
      </xdr:nvSpPr>
      <xdr:spPr bwMode="auto">
        <a:xfrm>
          <a:off x="3219450" y="1619250"/>
          <a:ext cx="244792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19050</xdr:colOff>
      <xdr:row>10</xdr:row>
      <xdr:rowOff>85725</xdr:rowOff>
    </xdr:from>
    <xdr:to>
      <xdr:col>17</xdr:col>
      <xdr:colOff>85725</xdr:colOff>
      <xdr:row>10</xdr:row>
      <xdr:rowOff>85725</xdr:rowOff>
    </xdr:to>
    <xdr:sp macro="" textlink="">
      <xdr:nvSpPr>
        <xdr:cNvPr id="27716" name="Line 3">
          <a:extLst>
            <a:ext uri="{FF2B5EF4-FFF2-40B4-BE49-F238E27FC236}">
              <a16:creationId xmlns:a16="http://schemas.microsoft.com/office/drawing/2014/main" id="{00000000-0008-0000-0200-0000446C0000}"/>
            </a:ext>
          </a:extLst>
        </xdr:cNvPr>
        <xdr:cNvSpPr>
          <a:spLocks noChangeShapeType="1"/>
        </xdr:cNvSpPr>
      </xdr:nvSpPr>
      <xdr:spPr bwMode="auto">
        <a:xfrm>
          <a:off x="3219450" y="1990725"/>
          <a:ext cx="26670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28575</xdr:colOff>
      <xdr:row>9</xdr:row>
      <xdr:rowOff>114300</xdr:rowOff>
    </xdr:from>
    <xdr:to>
      <xdr:col>28</xdr:col>
      <xdr:colOff>76200</xdr:colOff>
      <xdr:row>9</xdr:row>
      <xdr:rowOff>114300</xdr:rowOff>
    </xdr:to>
    <xdr:sp macro="" textlink="">
      <xdr:nvSpPr>
        <xdr:cNvPr id="27717" name="Line 5">
          <a:extLst>
            <a:ext uri="{FF2B5EF4-FFF2-40B4-BE49-F238E27FC236}">
              <a16:creationId xmlns:a16="http://schemas.microsoft.com/office/drawing/2014/main" id="{00000000-0008-0000-0200-0000456C0000}"/>
            </a:ext>
          </a:extLst>
        </xdr:cNvPr>
        <xdr:cNvSpPr>
          <a:spLocks noChangeShapeType="1"/>
        </xdr:cNvSpPr>
      </xdr:nvSpPr>
      <xdr:spPr bwMode="auto">
        <a:xfrm>
          <a:off x="5229225" y="1828800"/>
          <a:ext cx="4476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38100</xdr:colOff>
      <xdr:row>9</xdr:row>
      <xdr:rowOff>95250</xdr:rowOff>
    </xdr:from>
    <xdr:to>
      <xdr:col>17</xdr:col>
      <xdr:colOff>104775</xdr:colOff>
      <xdr:row>9</xdr:row>
      <xdr:rowOff>95250</xdr:rowOff>
    </xdr:to>
    <xdr:sp macro="" textlink="">
      <xdr:nvSpPr>
        <xdr:cNvPr id="27718" name="Line 3">
          <a:extLst>
            <a:ext uri="{FF2B5EF4-FFF2-40B4-BE49-F238E27FC236}">
              <a16:creationId xmlns:a16="http://schemas.microsoft.com/office/drawing/2014/main" id="{00000000-0008-0000-0200-0000466C0000}"/>
            </a:ext>
          </a:extLst>
        </xdr:cNvPr>
        <xdr:cNvSpPr>
          <a:spLocks noChangeShapeType="1"/>
        </xdr:cNvSpPr>
      </xdr:nvSpPr>
      <xdr:spPr bwMode="auto">
        <a:xfrm>
          <a:off x="3238500" y="1809750"/>
          <a:ext cx="26670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54</xdr:col>
      <xdr:colOff>64769</xdr:colOff>
      <xdr:row>1</xdr:row>
      <xdr:rowOff>11430</xdr:rowOff>
    </xdr:from>
    <xdr:to>
      <xdr:col>80</xdr:col>
      <xdr:colOff>47624</xdr:colOff>
      <xdr:row>19</xdr:row>
      <xdr:rowOff>205740</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9837419" y="201930"/>
          <a:ext cx="4688205" cy="3851910"/>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200"/>
            <a:t>【</a:t>
          </a:r>
          <a:r>
            <a:rPr kumimoji="1" lang="ja-JP" altLang="en-US" sz="1200"/>
            <a:t>留意事項</a:t>
          </a:r>
          <a:r>
            <a:rPr kumimoji="1" lang="en-US" altLang="ja-JP" sz="1200"/>
            <a:t>】</a:t>
          </a:r>
        </a:p>
        <a:p>
          <a:endParaRPr kumimoji="1" lang="en-US" altLang="ja-JP" sz="1200"/>
        </a:p>
        <a:p>
          <a:r>
            <a:rPr kumimoji="1" lang="ja-JP" altLang="en-US" sz="1200"/>
            <a:t>・　所在地欄　：　都道府県名はプルダウン選択，区（市）郡・町村名は</a:t>
          </a:r>
          <a:endParaRPr kumimoji="1" lang="en-US" altLang="ja-JP" sz="1200"/>
        </a:p>
        <a:p>
          <a:r>
            <a:rPr kumimoji="1" lang="ja-JP" altLang="en-US" sz="1200"/>
            <a:t>　　　　　　 　　</a:t>
          </a:r>
          <a:r>
            <a:rPr kumimoji="1" lang="ja-JP" altLang="en-US" sz="1200" baseline="0"/>
            <a:t> </a:t>
          </a:r>
          <a:r>
            <a:rPr kumimoji="1" lang="ja-JP" altLang="en-US" sz="1200"/>
            <a:t>上段にそれぞれ</a:t>
          </a:r>
          <a:r>
            <a:rPr kumimoji="1" lang="ja-JP" altLang="en-US" sz="1200" b="1" u="sng">
              <a:solidFill>
                <a:srgbClr val="FF0000"/>
              </a:solidFill>
            </a:rPr>
            <a:t>「区（市）郡・町村名」を分けて入力</a:t>
          </a:r>
          <a:r>
            <a:rPr kumimoji="1" lang="ja-JP" altLang="en-US" sz="1200"/>
            <a:t>して</a:t>
          </a:r>
          <a:endParaRPr kumimoji="1" lang="en-US" altLang="ja-JP" sz="1200"/>
        </a:p>
        <a:p>
          <a:r>
            <a:rPr kumimoji="1" lang="ja-JP" altLang="en-US" sz="1200"/>
            <a:t>　　　　　　 　　</a:t>
          </a:r>
          <a:r>
            <a:rPr kumimoji="1" lang="ja-JP" altLang="en-US" sz="1200" baseline="0"/>
            <a:t> </a:t>
          </a:r>
          <a:r>
            <a:rPr kumimoji="1" lang="ja-JP" altLang="en-US" sz="1200"/>
            <a:t>ください。</a:t>
          </a:r>
          <a:endParaRPr kumimoji="1" lang="en-US" altLang="ja-JP" sz="1200"/>
        </a:p>
        <a:p>
          <a:r>
            <a:rPr kumimoji="1" lang="ja-JP" altLang="en-US" sz="1200"/>
            <a:t>　　　　　　　　</a:t>
          </a:r>
          <a:r>
            <a:rPr kumimoji="1" lang="ja-JP" altLang="en-US" sz="1200" baseline="0"/>
            <a:t>  </a:t>
          </a:r>
          <a:r>
            <a:rPr kumimoji="1" lang="ja-JP" altLang="en-US" sz="1200"/>
            <a:t>　</a:t>
          </a:r>
          <a:r>
            <a:rPr kumimoji="1" lang="ja-JP" altLang="en-US" sz="1200" baseline="0"/>
            <a:t> </a:t>
          </a:r>
          <a:r>
            <a:rPr kumimoji="1" lang="ja-JP" altLang="en-US" sz="1200" b="1" u="sng">
              <a:solidFill>
                <a:srgbClr val="FF0000"/>
              </a:solidFill>
            </a:rPr>
            <a:t>下位住所は，「丁目」「番地」「建物名」等は「－」で入力</a:t>
          </a:r>
          <a:endParaRPr kumimoji="1" lang="en-US" altLang="ja-JP" sz="1200" b="1" u="sng">
            <a:solidFill>
              <a:srgbClr val="FF0000"/>
            </a:solidFill>
          </a:endParaRPr>
        </a:p>
        <a:p>
          <a:r>
            <a:rPr kumimoji="1" lang="ja-JP" altLang="en-US" sz="1200"/>
            <a:t>　　　　　　　 　 してください。</a:t>
          </a:r>
          <a:endParaRPr kumimoji="1" lang="en-US" altLang="ja-JP" sz="1200"/>
        </a:p>
        <a:p>
          <a:r>
            <a:rPr kumimoji="1" lang="en-US" altLang="ja-JP" sz="1200"/>
            <a:t>              </a:t>
          </a:r>
          <a:r>
            <a:rPr kumimoji="1" lang="ja-JP" altLang="en-US" sz="1200"/>
            <a:t>　　　　＜例１＞</a:t>
          </a:r>
          <a:endParaRPr kumimoji="1" lang="en-US" altLang="ja-JP" sz="1200"/>
        </a:p>
        <a:p>
          <a:r>
            <a:rPr kumimoji="1" lang="ja-JP" altLang="en-US" sz="1200"/>
            <a:t>　　</a:t>
          </a:r>
          <a:r>
            <a:rPr kumimoji="1" lang="ja-JP" altLang="en-US" sz="1200">
              <a:latin typeface="+mj-ea"/>
              <a:ea typeface="+mj-ea"/>
            </a:rPr>
            <a:t>　　　　　　　　・　諸岡１丁目２番３号サーパス鹿児島４５６号</a:t>
          </a:r>
          <a:endParaRPr kumimoji="1" lang="en-US" altLang="ja-JP" sz="1200">
            <a:latin typeface="+mj-ea"/>
            <a:ea typeface="+mj-ea"/>
          </a:endParaRPr>
        </a:p>
        <a:p>
          <a:r>
            <a:rPr kumimoji="1" lang="ja-JP" altLang="en-US" sz="1200">
              <a:latin typeface="+mj-ea"/>
              <a:ea typeface="+mj-ea"/>
            </a:rPr>
            <a:t>　　　　　　　　　　　　　　　　　　　　　　↓</a:t>
          </a:r>
          <a:endParaRPr kumimoji="1" lang="en-US" altLang="ja-JP" sz="1200">
            <a:latin typeface="+mj-ea"/>
            <a:ea typeface="+mj-ea"/>
          </a:endParaRPr>
        </a:p>
        <a:p>
          <a:r>
            <a:rPr kumimoji="1" lang="ja-JP" altLang="en-US" sz="1200">
              <a:latin typeface="+mj-ea"/>
              <a:ea typeface="+mj-ea"/>
            </a:rPr>
            <a:t>　　　　　　　　　　・　</a:t>
          </a:r>
          <a:r>
            <a:rPr kumimoji="1" lang="ja-JP" altLang="ja-JP" sz="1200">
              <a:solidFill>
                <a:schemeClr val="dk1"/>
              </a:solidFill>
              <a:effectLst/>
              <a:latin typeface="+mj-ea"/>
              <a:ea typeface="+mj-ea"/>
              <a:cs typeface="+mn-cs"/>
            </a:rPr>
            <a:t>諸岡１</a:t>
          </a:r>
          <a:r>
            <a:rPr kumimoji="1" lang="ja-JP" altLang="en-US" sz="1200">
              <a:solidFill>
                <a:schemeClr val="dk1"/>
              </a:solidFill>
              <a:effectLst/>
              <a:latin typeface="+mj-ea"/>
              <a:ea typeface="+mj-ea"/>
              <a:cs typeface="+mn-cs"/>
            </a:rPr>
            <a:t>－</a:t>
          </a:r>
          <a:r>
            <a:rPr kumimoji="1" lang="ja-JP" altLang="ja-JP" sz="1200">
              <a:solidFill>
                <a:schemeClr val="dk1"/>
              </a:solidFill>
              <a:effectLst/>
              <a:latin typeface="+mj-ea"/>
              <a:ea typeface="+mj-ea"/>
              <a:cs typeface="+mn-cs"/>
            </a:rPr>
            <a:t>２</a:t>
          </a:r>
          <a:r>
            <a:rPr kumimoji="1" lang="ja-JP" altLang="en-US" sz="1200">
              <a:solidFill>
                <a:schemeClr val="dk1"/>
              </a:solidFill>
              <a:effectLst/>
              <a:latin typeface="+mj-ea"/>
              <a:ea typeface="+mj-ea"/>
              <a:cs typeface="+mn-cs"/>
            </a:rPr>
            <a:t>－</a:t>
          </a:r>
          <a:r>
            <a:rPr kumimoji="1" lang="ja-JP" altLang="ja-JP" sz="1200">
              <a:solidFill>
                <a:schemeClr val="dk1"/>
              </a:solidFill>
              <a:effectLst/>
              <a:latin typeface="+mj-ea"/>
              <a:ea typeface="+mj-ea"/>
              <a:cs typeface="+mn-cs"/>
            </a:rPr>
            <a:t>３</a:t>
          </a:r>
          <a:r>
            <a:rPr kumimoji="1" lang="ja-JP" altLang="en-US" sz="1200">
              <a:solidFill>
                <a:schemeClr val="dk1"/>
              </a:solidFill>
              <a:effectLst/>
              <a:latin typeface="+mj-ea"/>
              <a:ea typeface="+mj-ea"/>
              <a:cs typeface="+mn-cs"/>
            </a:rPr>
            <a:t>－</a:t>
          </a:r>
          <a:r>
            <a:rPr kumimoji="1" lang="ja-JP" altLang="ja-JP" sz="1200">
              <a:solidFill>
                <a:schemeClr val="dk1"/>
              </a:solidFill>
              <a:effectLst/>
              <a:latin typeface="+mj-ea"/>
              <a:ea typeface="+mj-ea"/>
              <a:cs typeface="+mn-cs"/>
            </a:rPr>
            <a:t>４５６</a:t>
          </a:r>
          <a:endParaRPr kumimoji="1" lang="en-US" altLang="ja-JP" sz="1200">
            <a:solidFill>
              <a:schemeClr val="dk1"/>
            </a:solidFill>
            <a:effectLst/>
            <a:latin typeface="+mj-ea"/>
            <a:ea typeface="+mj-ea"/>
            <a:cs typeface="+mn-cs"/>
          </a:endParaRPr>
        </a:p>
        <a:p>
          <a:endParaRPr kumimoji="1" lang="en-US" altLang="ja-JP" sz="1200">
            <a:solidFill>
              <a:schemeClr val="dk1"/>
            </a:solidFill>
            <a:effectLst/>
            <a:latin typeface="+mj-ea"/>
            <a:ea typeface="+mj-ea"/>
            <a:cs typeface="+mn-cs"/>
          </a:endParaRPr>
        </a:p>
        <a:p>
          <a:r>
            <a:rPr kumimoji="1" lang="ja-JP" altLang="en-US" sz="1200">
              <a:solidFill>
                <a:schemeClr val="dk1"/>
              </a:solidFill>
              <a:effectLst/>
              <a:latin typeface="+mj-ea"/>
              <a:ea typeface="+mj-ea"/>
              <a:cs typeface="+mn-cs"/>
            </a:rPr>
            <a:t>　　　　　　　　　　＜例２＞</a:t>
          </a:r>
          <a:endParaRPr kumimoji="1" lang="en-US" altLang="ja-JP" sz="1200">
            <a:solidFill>
              <a:schemeClr val="dk1"/>
            </a:solidFill>
            <a:effectLst/>
            <a:latin typeface="+mj-ea"/>
            <a:ea typeface="+mj-ea"/>
            <a:cs typeface="+mn-cs"/>
          </a:endParaRPr>
        </a:p>
        <a:p>
          <a:r>
            <a:rPr kumimoji="1" lang="ja-JP" altLang="en-US" sz="1200">
              <a:solidFill>
                <a:schemeClr val="dk1"/>
              </a:solidFill>
              <a:effectLst/>
              <a:latin typeface="+mj-ea"/>
              <a:ea typeface="+mj-ea"/>
              <a:cs typeface="+mn-cs"/>
            </a:rPr>
            <a:t>　　　　　　　　　　</a:t>
          </a:r>
          <a:r>
            <a:rPr kumimoji="1" lang="ja-JP" altLang="ja-JP" sz="1200">
              <a:solidFill>
                <a:schemeClr val="dk1"/>
              </a:solidFill>
              <a:effectLst/>
              <a:latin typeface="+mj-ea"/>
              <a:ea typeface="+mj-ea"/>
              <a:cs typeface="+mn-cs"/>
            </a:rPr>
            <a:t>・　諸岡１丁目２番３号サーパス鹿児島</a:t>
          </a:r>
          <a:r>
            <a:rPr kumimoji="1" lang="ja-JP" altLang="en-US" sz="1200">
              <a:solidFill>
                <a:schemeClr val="dk1"/>
              </a:solidFill>
              <a:effectLst/>
              <a:latin typeface="+mj-ea"/>
              <a:ea typeface="+mj-ea"/>
              <a:cs typeface="+mn-cs"/>
            </a:rPr>
            <a:t>４階</a:t>
          </a:r>
          <a:endParaRPr lang="ja-JP" altLang="ja-JP" sz="1200">
            <a:effectLst/>
            <a:latin typeface="+mj-ea"/>
            <a:ea typeface="+mj-ea"/>
          </a:endParaRPr>
        </a:p>
        <a:p>
          <a:r>
            <a:rPr kumimoji="1" lang="ja-JP" altLang="ja-JP" sz="1200">
              <a:solidFill>
                <a:schemeClr val="dk1"/>
              </a:solidFill>
              <a:effectLst/>
              <a:latin typeface="+mj-ea"/>
              <a:ea typeface="+mj-ea"/>
              <a:cs typeface="+mn-cs"/>
            </a:rPr>
            <a:t>　　　　　　　　　　　　　　　　　　　　　　↓</a:t>
          </a:r>
          <a:endParaRPr lang="ja-JP" altLang="ja-JP" sz="1200">
            <a:effectLst/>
            <a:latin typeface="+mj-ea"/>
            <a:ea typeface="+mj-ea"/>
          </a:endParaRPr>
        </a:p>
        <a:p>
          <a:r>
            <a:rPr kumimoji="1" lang="ja-JP" altLang="ja-JP" sz="1200">
              <a:solidFill>
                <a:schemeClr val="dk1"/>
              </a:solidFill>
              <a:effectLst/>
              <a:latin typeface="+mj-ea"/>
              <a:ea typeface="+mj-ea"/>
              <a:cs typeface="+mn-cs"/>
            </a:rPr>
            <a:t>　　　　　　　　　　・　諸岡１－２－３－４</a:t>
          </a:r>
          <a:r>
            <a:rPr kumimoji="1" lang="ja-JP" altLang="en-US" sz="1200">
              <a:solidFill>
                <a:schemeClr val="dk1"/>
              </a:solidFill>
              <a:effectLst/>
              <a:latin typeface="+mj-ea"/>
              <a:ea typeface="+mj-ea"/>
              <a:cs typeface="+mn-cs"/>
            </a:rPr>
            <a:t>Ｆ</a:t>
          </a:r>
          <a:endParaRPr kumimoji="1" lang="en-US" altLang="ja-JP" sz="1200">
            <a:solidFill>
              <a:schemeClr val="dk1"/>
            </a:solidFill>
            <a:effectLst/>
            <a:latin typeface="+mj-ea"/>
            <a:ea typeface="+mj-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85725</xdr:colOff>
      <xdr:row>2</xdr:row>
      <xdr:rowOff>85725</xdr:rowOff>
    </xdr:from>
    <xdr:to>
      <xdr:col>60</xdr:col>
      <xdr:colOff>95250</xdr:colOff>
      <xdr:row>13</xdr:row>
      <xdr:rowOff>123825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7277100" y="285750"/>
          <a:ext cx="4810125" cy="1704975"/>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200">
              <a:latin typeface="+mj-ea"/>
              <a:ea typeface="+mj-ea"/>
            </a:rPr>
            <a:t>【</a:t>
          </a:r>
          <a:r>
            <a:rPr kumimoji="1" lang="ja-JP" altLang="en-US" sz="1200">
              <a:latin typeface="+mj-ea"/>
              <a:ea typeface="+mj-ea"/>
            </a:rPr>
            <a:t>留意事項</a:t>
          </a:r>
          <a:r>
            <a:rPr kumimoji="1" lang="en-US" altLang="ja-JP" sz="1200">
              <a:latin typeface="+mj-ea"/>
              <a:ea typeface="+mj-ea"/>
            </a:rPr>
            <a:t>】</a:t>
          </a:r>
        </a:p>
        <a:p>
          <a:endParaRPr kumimoji="1" lang="en-US" altLang="ja-JP" sz="1200">
            <a:latin typeface="+mj-ea"/>
            <a:ea typeface="+mj-ea"/>
          </a:endParaRPr>
        </a:p>
        <a:p>
          <a:r>
            <a:rPr kumimoji="1" lang="ja-JP" altLang="en-US" sz="1200">
              <a:latin typeface="+mj-ea"/>
              <a:ea typeface="+mj-ea"/>
            </a:rPr>
            <a:t>・　</a:t>
          </a:r>
          <a:r>
            <a:rPr kumimoji="1" lang="ja-JP" altLang="ja-JP" sz="1200">
              <a:solidFill>
                <a:schemeClr val="dk1"/>
              </a:solidFill>
              <a:effectLst/>
              <a:latin typeface="+mj-ea"/>
              <a:ea typeface="+mj-ea"/>
              <a:cs typeface="+mn-cs"/>
            </a:rPr>
            <a:t>県の通知等に表示させるための様式です。</a:t>
          </a:r>
          <a:endParaRPr lang="ja-JP" altLang="ja-JP" sz="1200">
            <a:effectLst/>
            <a:latin typeface="+mj-ea"/>
            <a:ea typeface="+mj-ea"/>
          </a:endParaRPr>
        </a:p>
        <a:p>
          <a:r>
            <a:rPr kumimoji="1" lang="ja-JP" altLang="en-US" sz="1200">
              <a:solidFill>
                <a:schemeClr val="dk1"/>
              </a:solidFill>
              <a:effectLst/>
              <a:latin typeface="+mj-ea"/>
              <a:ea typeface="+mj-ea"/>
              <a:cs typeface="+mn-cs"/>
            </a:rPr>
            <a:t>　　入力</a:t>
          </a:r>
          <a:r>
            <a:rPr kumimoji="1" lang="ja-JP" altLang="ja-JP" sz="1200">
              <a:solidFill>
                <a:schemeClr val="dk1"/>
              </a:solidFill>
              <a:effectLst/>
              <a:latin typeface="+mj-ea"/>
              <a:ea typeface="+mj-ea"/>
              <a:cs typeface="+mn-cs"/>
            </a:rPr>
            <a:t>した内容をシステム登録しますので，部署名が長く</a:t>
          </a:r>
          <a:r>
            <a:rPr kumimoji="1" lang="ja-JP" altLang="en-US" sz="1200">
              <a:solidFill>
                <a:schemeClr val="dk1"/>
              </a:solidFill>
              <a:effectLst/>
              <a:latin typeface="+mj-ea"/>
              <a:ea typeface="+mj-ea"/>
              <a:cs typeface="+mn-cs"/>
            </a:rPr>
            <a:t>，</a:t>
          </a:r>
          <a:endParaRPr kumimoji="1" lang="en-US" altLang="ja-JP" sz="1200">
            <a:solidFill>
              <a:schemeClr val="dk1"/>
            </a:solidFill>
            <a:effectLst/>
            <a:latin typeface="+mj-ea"/>
            <a:ea typeface="+mj-ea"/>
            <a:cs typeface="+mn-cs"/>
          </a:endParaRPr>
        </a:p>
        <a:p>
          <a:r>
            <a:rPr kumimoji="1" lang="ja-JP" altLang="en-US" sz="1200" baseline="0">
              <a:solidFill>
                <a:schemeClr val="dk1"/>
              </a:solidFill>
              <a:effectLst/>
              <a:latin typeface="+mj-ea"/>
              <a:ea typeface="+mj-ea"/>
              <a:cs typeface="+mn-cs"/>
            </a:rPr>
            <a:t> </a:t>
          </a:r>
          <a:r>
            <a:rPr kumimoji="1" lang="ja-JP" altLang="ja-JP" sz="1200">
              <a:solidFill>
                <a:schemeClr val="dk1"/>
              </a:solidFill>
              <a:effectLst/>
              <a:latin typeface="+mj-ea"/>
              <a:ea typeface="+mj-ea"/>
              <a:cs typeface="+mn-cs"/>
            </a:rPr>
            <a:t>マス目に入りきれない等により</a:t>
          </a:r>
          <a:r>
            <a:rPr kumimoji="1" lang="ja-JP" altLang="ja-JP" sz="1200" b="1" u="sng">
              <a:solidFill>
                <a:srgbClr val="FF0000"/>
              </a:solidFill>
              <a:effectLst/>
              <a:latin typeface="+mj-ea"/>
              <a:ea typeface="+mj-ea"/>
              <a:cs typeface="+mn-cs"/>
            </a:rPr>
            <a:t>，マス目の追加，レイアウト等</a:t>
          </a:r>
          <a:endParaRPr kumimoji="1" lang="en-US" altLang="ja-JP" sz="1200" b="1" u="sng">
            <a:solidFill>
              <a:srgbClr val="FF0000"/>
            </a:solidFill>
            <a:effectLst/>
            <a:latin typeface="+mj-ea"/>
            <a:ea typeface="+mj-ea"/>
            <a:cs typeface="+mn-cs"/>
          </a:endParaRPr>
        </a:p>
        <a:p>
          <a:r>
            <a:rPr kumimoji="1" lang="en-US" altLang="ja-JP" sz="1200" b="1" u="sng" baseline="0">
              <a:solidFill>
                <a:srgbClr val="FF0000"/>
              </a:solidFill>
              <a:effectLst/>
              <a:latin typeface="+mj-ea"/>
              <a:ea typeface="+mj-ea"/>
              <a:cs typeface="+mn-cs"/>
            </a:rPr>
            <a:t> </a:t>
          </a:r>
          <a:r>
            <a:rPr kumimoji="1" lang="ja-JP" altLang="ja-JP" sz="1200" b="1" u="sng">
              <a:solidFill>
                <a:srgbClr val="FF0000"/>
              </a:solidFill>
              <a:effectLst/>
              <a:latin typeface="+mj-ea"/>
              <a:ea typeface="+mj-ea"/>
              <a:cs typeface="+mn-cs"/>
            </a:rPr>
            <a:t>の変更は絶対に行わないでください</a:t>
          </a:r>
          <a:r>
            <a:rPr kumimoji="1" lang="ja-JP" altLang="ja-JP" sz="1200">
              <a:solidFill>
                <a:schemeClr val="dk1"/>
              </a:solidFill>
              <a:effectLst/>
              <a:latin typeface="+mj-ea"/>
              <a:ea typeface="+mj-ea"/>
              <a:cs typeface="+mn-cs"/>
            </a:rPr>
            <a:t>。</a:t>
          </a:r>
          <a:endParaRPr lang="ja-JP" altLang="ja-JP" sz="1200">
            <a:effectLst/>
            <a:latin typeface="+mj-ea"/>
            <a:ea typeface="+mj-ea"/>
          </a:endParaRPr>
        </a:p>
        <a:p>
          <a:endParaRPr kumimoji="1" lang="en-US" altLang="ja-JP" sz="1200">
            <a:solidFill>
              <a:schemeClr val="dk1"/>
            </a:solidFill>
            <a:effectLst/>
            <a:latin typeface="+mj-ea"/>
            <a:ea typeface="+mj-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32</xdr:col>
      <xdr:colOff>171450</xdr:colOff>
      <xdr:row>42</xdr:row>
      <xdr:rowOff>66675</xdr:rowOff>
    </xdr:from>
    <xdr:to>
      <xdr:col>33</xdr:col>
      <xdr:colOff>47625</xdr:colOff>
      <xdr:row>46</xdr:row>
      <xdr:rowOff>28575</xdr:rowOff>
    </xdr:to>
    <xdr:sp macro="" textlink="">
      <xdr:nvSpPr>
        <xdr:cNvPr id="29724" name="AutoShape 3">
          <a:extLst>
            <a:ext uri="{FF2B5EF4-FFF2-40B4-BE49-F238E27FC236}">
              <a16:creationId xmlns:a16="http://schemas.microsoft.com/office/drawing/2014/main" id="{00000000-0008-0000-0500-00001C740000}"/>
            </a:ext>
          </a:extLst>
        </xdr:cNvPr>
        <xdr:cNvSpPr>
          <a:spLocks/>
        </xdr:cNvSpPr>
      </xdr:nvSpPr>
      <xdr:spPr bwMode="auto">
        <a:xfrm>
          <a:off x="6572250" y="8763000"/>
          <a:ext cx="76200" cy="771525"/>
        </a:xfrm>
        <a:prstGeom prst="rightBracket">
          <a:avLst>
            <a:gd name="adj" fmla="val 843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123825</xdr:colOff>
      <xdr:row>42</xdr:row>
      <xdr:rowOff>85725</xdr:rowOff>
    </xdr:from>
    <xdr:to>
      <xdr:col>18</xdr:col>
      <xdr:colOff>0</xdr:colOff>
      <xdr:row>46</xdr:row>
      <xdr:rowOff>9525</xdr:rowOff>
    </xdr:to>
    <xdr:sp macro="" textlink="">
      <xdr:nvSpPr>
        <xdr:cNvPr id="4" name="AutoShape 1">
          <a:extLst>
            <a:ext uri="{FF2B5EF4-FFF2-40B4-BE49-F238E27FC236}">
              <a16:creationId xmlns:a16="http://schemas.microsoft.com/office/drawing/2014/main" id="{00000000-0008-0000-0500-000004000000}"/>
            </a:ext>
          </a:extLst>
        </xdr:cNvPr>
        <xdr:cNvSpPr>
          <a:spLocks/>
        </xdr:cNvSpPr>
      </xdr:nvSpPr>
      <xdr:spPr bwMode="auto">
        <a:xfrm>
          <a:off x="3524250" y="8877300"/>
          <a:ext cx="76200" cy="619125"/>
        </a:xfrm>
        <a:prstGeom prst="leftBracket">
          <a:avLst>
            <a:gd name="adj" fmla="val 6770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32</xdr:col>
      <xdr:colOff>171450</xdr:colOff>
      <xdr:row>42</xdr:row>
      <xdr:rowOff>66675</xdr:rowOff>
    </xdr:from>
    <xdr:to>
      <xdr:col>33</xdr:col>
      <xdr:colOff>47625</xdr:colOff>
      <xdr:row>46</xdr:row>
      <xdr:rowOff>28575</xdr:rowOff>
    </xdr:to>
    <xdr:sp macro="" textlink="">
      <xdr:nvSpPr>
        <xdr:cNvPr id="5" name="AutoShape 3">
          <a:extLst>
            <a:ext uri="{FF2B5EF4-FFF2-40B4-BE49-F238E27FC236}">
              <a16:creationId xmlns:a16="http://schemas.microsoft.com/office/drawing/2014/main" id="{00000000-0008-0000-0500-000005000000}"/>
            </a:ext>
          </a:extLst>
        </xdr:cNvPr>
        <xdr:cNvSpPr>
          <a:spLocks/>
        </xdr:cNvSpPr>
      </xdr:nvSpPr>
      <xdr:spPr bwMode="auto">
        <a:xfrm>
          <a:off x="6572250" y="8858250"/>
          <a:ext cx="76200" cy="657225"/>
        </a:xfrm>
        <a:prstGeom prst="rightBracket">
          <a:avLst>
            <a:gd name="adj" fmla="val 718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35</xdr:col>
      <xdr:colOff>76200</xdr:colOff>
      <xdr:row>2</xdr:row>
      <xdr:rowOff>171450</xdr:rowOff>
    </xdr:from>
    <xdr:to>
      <xdr:col>59</xdr:col>
      <xdr:colOff>85725</xdr:colOff>
      <xdr:row>10</xdr:row>
      <xdr:rowOff>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7077075" y="552450"/>
          <a:ext cx="8372475" cy="1495425"/>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200"/>
            <a:t>【</a:t>
          </a:r>
          <a:r>
            <a:rPr kumimoji="1" lang="ja-JP" altLang="en-US" sz="1200"/>
            <a:t>留意事項</a:t>
          </a:r>
          <a:r>
            <a:rPr kumimoji="1" lang="en-US" altLang="ja-JP" sz="1200"/>
            <a:t>】</a:t>
          </a:r>
        </a:p>
        <a:p>
          <a:endParaRPr kumimoji="1" lang="en-US" altLang="ja-JP" sz="1200"/>
        </a:p>
        <a:p>
          <a:r>
            <a:rPr kumimoji="1" lang="ja-JP" altLang="en-US" sz="1200"/>
            <a:t>・　入力した内容をそのまま使用しますので，</a:t>
          </a:r>
          <a:r>
            <a:rPr kumimoji="1" lang="ja-JP" altLang="en-US" sz="1200" b="1" u="sng">
              <a:solidFill>
                <a:srgbClr val="FF0000"/>
              </a:solidFill>
            </a:rPr>
            <a:t>「別紙参照」等には</a:t>
          </a:r>
          <a:endParaRPr kumimoji="1" lang="en-US" altLang="ja-JP" sz="1200" b="1" u="sng">
            <a:solidFill>
              <a:srgbClr val="FF0000"/>
            </a:solidFill>
          </a:endParaRPr>
        </a:p>
        <a:p>
          <a:r>
            <a:rPr kumimoji="1" lang="ja-JP" altLang="en-US" sz="1200" b="1" u="sng">
              <a:solidFill>
                <a:srgbClr val="FF0000"/>
              </a:solidFill>
              <a:latin typeface="+mn-ea"/>
              <a:ea typeface="+mn-ea"/>
            </a:rPr>
            <a:t>せず，必ず，本様式に入力</a:t>
          </a:r>
          <a:r>
            <a:rPr kumimoji="1" lang="ja-JP" altLang="en-US" sz="1200">
              <a:latin typeface="+mn-ea"/>
              <a:ea typeface="+mn-ea"/>
            </a:rPr>
            <a:t>してください。</a:t>
          </a:r>
          <a:endParaRPr kumimoji="1" lang="en-US" altLang="ja-JP" sz="1200">
            <a:latin typeface="+mn-ea"/>
            <a:ea typeface="+mn-ea"/>
          </a:endParaRPr>
        </a:p>
        <a:p>
          <a:endParaRPr kumimoji="1" lang="en-US" altLang="ja-JP" sz="1200">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rgbClr val="FF0000"/>
              </a:solidFill>
              <a:effectLst/>
              <a:latin typeface="+mn-lt"/>
              <a:ea typeface="+mn-ea"/>
              <a:cs typeface="+mn-cs"/>
            </a:rPr>
            <a:t>・　</a:t>
          </a:r>
          <a:r>
            <a:rPr kumimoji="1" lang="ja-JP" altLang="ja-JP" sz="1200" b="1" u="sng">
              <a:solidFill>
                <a:srgbClr val="FF0000"/>
              </a:solidFill>
              <a:effectLst/>
              <a:latin typeface="+mn-lt"/>
              <a:ea typeface="+mn-ea"/>
              <a:cs typeface="+mn-cs"/>
            </a:rPr>
            <a:t>「</a:t>
          </a:r>
          <a:r>
            <a:rPr kumimoji="1" lang="ja-JP" altLang="en-US" sz="1200" b="1" u="sng">
              <a:solidFill>
                <a:srgbClr val="FF0000"/>
              </a:solidFill>
              <a:effectLst/>
              <a:latin typeface="+mn-lt"/>
              <a:ea typeface="+mn-ea"/>
              <a:cs typeface="+mn-cs"/>
            </a:rPr>
            <a:t>生年月日</a:t>
          </a:r>
          <a:r>
            <a:rPr kumimoji="1" lang="ja-JP" altLang="ja-JP" sz="1200" b="1" u="sng">
              <a:solidFill>
                <a:srgbClr val="FF0000"/>
              </a:solidFill>
              <a:effectLst/>
              <a:latin typeface="+mn-lt"/>
              <a:ea typeface="+mn-ea"/>
              <a:cs typeface="+mn-cs"/>
            </a:rPr>
            <a:t>」の入力の際は，「</a:t>
          </a:r>
          <a:r>
            <a:rPr kumimoji="1" lang="en-US" altLang="ja-JP" sz="1200" b="1" u="sng">
              <a:solidFill>
                <a:srgbClr val="FF0000"/>
              </a:solidFill>
              <a:effectLst/>
              <a:latin typeface="+mn-lt"/>
              <a:ea typeface="+mn-ea"/>
              <a:cs typeface="+mn-cs"/>
            </a:rPr>
            <a:t>1980/1/1</a:t>
          </a:r>
          <a:r>
            <a:rPr kumimoji="1" lang="ja-JP" altLang="ja-JP" sz="1200" b="1" u="sng">
              <a:solidFill>
                <a:srgbClr val="FF0000"/>
              </a:solidFill>
              <a:effectLst/>
              <a:latin typeface="+mn-lt"/>
              <a:ea typeface="+mn-ea"/>
              <a:cs typeface="+mn-cs"/>
            </a:rPr>
            <a:t>」又は「</a:t>
          </a:r>
          <a:r>
            <a:rPr kumimoji="1" lang="en-US" altLang="ja-JP" sz="1200" b="1" u="sng">
              <a:solidFill>
                <a:srgbClr val="FF0000"/>
              </a:solidFill>
              <a:effectLst/>
              <a:latin typeface="+mn-lt"/>
              <a:ea typeface="+mn-ea"/>
              <a:cs typeface="+mn-cs"/>
            </a:rPr>
            <a:t>R4/1/1</a:t>
          </a:r>
          <a:r>
            <a:rPr kumimoji="1" lang="ja-JP" altLang="ja-JP" sz="1200" b="1" u="sng">
              <a:solidFill>
                <a:srgbClr val="FF0000"/>
              </a:solidFill>
              <a:effectLst/>
              <a:latin typeface="+mn-lt"/>
              <a:ea typeface="+mn-ea"/>
              <a:cs typeface="+mn-cs"/>
            </a:rPr>
            <a:t>」等で入力</a:t>
          </a:r>
          <a:r>
            <a:rPr kumimoji="1" lang="ja-JP" altLang="ja-JP" sz="1200">
              <a:solidFill>
                <a:srgbClr val="FF0000"/>
              </a:solidFill>
              <a:effectLst/>
              <a:latin typeface="+mn-lt"/>
              <a:ea typeface="+mn-ea"/>
              <a:cs typeface="+mn-cs"/>
            </a:rPr>
            <a:t>してください。</a:t>
          </a:r>
          <a:endParaRPr lang="ja-JP" altLang="ja-JP" sz="1400">
            <a:solidFill>
              <a:srgbClr val="FF0000"/>
            </a:solidFill>
            <a:effectLst/>
          </a:endParaRPr>
        </a:p>
        <a:p>
          <a:endParaRPr kumimoji="1" lang="en-US" altLang="ja-JP" sz="1200">
            <a:latin typeface="+mn-ea"/>
            <a:ea typeface="+mn-ea"/>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13</xdr:row>
          <xdr:rowOff>0</xdr:rowOff>
        </xdr:from>
        <xdr:to>
          <xdr:col>2</xdr:col>
          <xdr:colOff>30480</xdr:colOff>
          <xdr:row>13</xdr:row>
          <xdr:rowOff>251460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182880</xdr:colOff>
          <xdr:row>24</xdr:row>
          <xdr:rowOff>0</xdr:rowOff>
        </xdr:from>
        <xdr:to>
          <xdr:col>2</xdr:col>
          <xdr:colOff>22860</xdr:colOff>
          <xdr:row>24</xdr:row>
          <xdr:rowOff>251460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7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33</xdr:row>
          <xdr:rowOff>83820</xdr:rowOff>
        </xdr:from>
        <xdr:to>
          <xdr:col>3</xdr:col>
          <xdr:colOff>137160</xdr:colOff>
          <xdr:row>34</xdr:row>
          <xdr:rowOff>152400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7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41</xdr:row>
          <xdr:rowOff>83820</xdr:rowOff>
        </xdr:from>
        <xdr:to>
          <xdr:col>3</xdr:col>
          <xdr:colOff>137160</xdr:colOff>
          <xdr:row>42</xdr:row>
          <xdr:rowOff>160020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7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49</xdr:row>
          <xdr:rowOff>83820</xdr:rowOff>
        </xdr:from>
        <xdr:to>
          <xdr:col>3</xdr:col>
          <xdr:colOff>137160</xdr:colOff>
          <xdr:row>50</xdr:row>
          <xdr:rowOff>160020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7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48"/>
  <sheetViews>
    <sheetView tabSelected="1" view="pageBreakPreview" zoomScaleNormal="100" zoomScaleSheetLayoutView="100" workbookViewId="0">
      <selection activeCell="BB33" sqref="BB33:BE33"/>
    </sheetView>
  </sheetViews>
  <sheetFormatPr defaultColWidth="2.6640625" defaultRowHeight="15" customHeight="1" x14ac:dyDescent="0.2"/>
  <cols>
    <col min="1" max="1" width="2.6640625" style="18"/>
    <col min="2" max="2" width="3.77734375" style="18" customWidth="1"/>
    <col min="3" max="14" width="2.6640625" style="18"/>
    <col min="15" max="15" width="5" style="18" customWidth="1"/>
    <col min="16" max="22" width="2.6640625" style="18"/>
    <col min="23" max="28" width="2.44140625" style="18" customWidth="1"/>
    <col min="29" max="52" width="2.6640625" style="18"/>
    <col min="53" max="53" width="3.21875" style="18" bestFit="1" customWidth="1"/>
    <col min="54" max="16384" width="2.6640625" style="18"/>
  </cols>
  <sheetData>
    <row r="1" spans="1:57" ht="12.75" customHeight="1" x14ac:dyDescent="0.2">
      <c r="J1" s="22"/>
      <c r="K1" s="22"/>
      <c r="O1" s="179" t="s">
        <v>147</v>
      </c>
      <c r="P1" s="180"/>
      <c r="Q1" s="180"/>
      <c r="R1" s="180"/>
      <c r="S1" s="180"/>
      <c r="T1" s="180"/>
      <c r="U1" s="180"/>
      <c r="V1" s="180"/>
      <c r="W1" s="180"/>
      <c r="X1" s="180"/>
      <c r="Y1" s="180"/>
      <c r="Z1" s="180"/>
      <c r="AA1" s="180"/>
      <c r="AB1" s="180"/>
      <c r="AC1" s="180"/>
      <c r="AD1" s="180"/>
      <c r="AE1" s="180"/>
      <c r="AF1" s="180"/>
      <c r="AG1" s="180"/>
      <c r="AH1" s="180"/>
      <c r="AI1" s="180"/>
      <c r="AJ1" s="180"/>
      <c r="AK1" s="180"/>
      <c r="AL1" s="180"/>
      <c r="AM1" s="180"/>
      <c r="AN1" s="180"/>
      <c r="AO1" s="180"/>
      <c r="AP1" s="180"/>
      <c r="AQ1" s="181"/>
      <c r="BC1" s="185" t="s">
        <v>148</v>
      </c>
      <c r="BD1" s="186"/>
      <c r="BE1" s="186"/>
    </row>
    <row r="2" spans="1:57" ht="9.9" customHeight="1" thickBot="1" x14ac:dyDescent="0.25">
      <c r="J2" s="22"/>
      <c r="K2" s="22"/>
      <c r="O2" s="182"/>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c r="AO2" s="183"/>
      <c r="AP2" s="183"/>
      <c r="AQ2" s="184"/>
    </row>
    <row r="3" spans="1:57" ht="9.9" customHeight="1" x14ac:dyDescent="0.2">
      <c r="J3" s="22"/>
      <c r="K3" s="22"/>
      <c r="L3" s="22"/>
      <c r="M3" s="22"/>
      <c r="V3" s="83"/>
      <c r="W3" s="83"/>
      <c r="X3" s="83"/>
      <c r="Y3" s="83"/>
      <c r="Z3" s="83"/>
      <c r="AA3" s="83"/>
      <c r="AB3" s="83"/>
      <c r="AC3" s="83"/>
      <c r="AD3" s="83"/>
    </row>
    <row r="4" spans="1:57" ht="13.5" customHeight="1" x14ac:dyDescent="0.2">
      <c r="C4" s="187" t="s">
        <v>149</v>
      </c>
      <c r="D4" s="187"/>
      <c r="E4" s="187"/>
      <c r="F4" s="187"/>
      <c r="G4" s="187"/>
      <c r="H4" s="187"/>
      <c r="I4" s="187"/>
      <c r="J4" s="187"/>
      <c r="K4" s="187"/>
      <c r="L4" s="187"/>
      <c r="M4" s="187"/>
      <c r="N4" s="187"/>
      <c r="AD4" s="188" t="s">
        <v>150</v>
      </c>
      <c r="AE4" s="189"/>
      <c r="AF4" s="189"/>
      <c r="AG4" s="189"/>
      <c r="AH4" s="189"/>
      <c r="AI4" s="190"/>
      <c r="AK4" s="191" t="s">
        <v>151</v>
      </c>
      <c r="AL4" s="191"/>
      <c r="AM4" s="191"/>
      <c r="AN4" s="192"/>
      <c r="AO4" s="192"/>
      <c r="AP4" s="192"/>
      <c r="AQ4" s="192"/>
      <c r="AR4" s="192"/>
      <c r="AS4" s="192"/>
      <c r="AT4" s="192"/>
      <c r="AU4" s="192"/>
      <c r="AV4" s="192"/>
      <c r="AW4" s="192"/>
      <c r="AX4" s="192"/>
      <c r="AY4" s="192"/>
      <c r="AZ4" s="192"/>
      <c r="BA4" s="192"/>
      <c r="BB4" s="192"/>
      <c r="BC4" s="192"/>
      <c r="BD4" s="192"/>
    </row>
    <row r="5" spans="1:57" ht="12" customHeight="1" x14ac:dyDescent="0.2">
      <c r="C5" s="187"/>
      <c r="D5" s="187"/>
      <c r="E5" s="187"/>
      <c r="F5" s="187"/>
      <c r="G5" s="187"/>
      <c r="H5" s="187"/>
      <c r="I5" s="187"/>
      <c r="J5" s="187"/>
      <c r="K5" s="187"/>
      <c r="L5" s="187"/>
      <c r="M5" s="187"/>
      <c r="N5" s="187"/>
      <c r="AJ5" s="63"/>
      <c r="AK5" s="191" t="s">
        <v>152</v>
      </c>
      <c r="AL5" s="191"/>
      <c r="AM5" s="191"/>
      <c r="AN5" s="193"/>
      <c r="AO5" s="193"/>
      <c r="AP5" s="193"/>
      <c r="AQ5" s="193"/>
      <c r="AR5" s="193"/>
      <c r="AS5" s="193"/>
      <c r="AT5" s="193"/>
      <c r="AV5" s="194" t="s">
        <v>153</v>
      </c>
      <c r="AW5" s="194"/>
      <c r="AX5" s="194"/>
      <c r="AY5" s="193"/>
      <c r="AZ5" s="193"/>
      <c r="BA5" s="193"/>
      <c r="BB5" s="193"/>
      <c r="BC5" s="193"/>
      <c r="BD5" s="193"/>
    </row>
    <row r="6" spans="1:57" ht="9.75" customHeight="1" thickBot="1" x14ac:dyDescent="0.25">
      <c r="C6" s="187"/>
      <c r="D6" s="187"/>
      <c r="E6" s="187"/>
      <c r="F6" s="187"/>
      <c r="G6" s="187"/>
      <c r="H6" s="187"/>
      <c r="I6" s="187"/>
      <c r="J6" s="187"/>
      <c r="K6" s="187"/>
      <c r="L6" s="187"/>
      <c r="M6" s="187"/>
      <c r="N6" s="187"/>
      <c r="R6" s="64"/>
      <c r="S6" s="64"/>
      <c r="T6" s="64"/>
      <c r="U6" s="64"/>
      <c r="V6" s="64"/>
      <c r="W6" s="64"/>
      <c r="X6" s="64"/>
      <c r="Y6" s="64"/>
      <c r="Z6" s="64"/>
    </row>
    <row r="7" spans="1:57" ht="13.8" thickTop="1" thickBot="1" x14ac:dyDescent="0.2">
      <c r="AC7" s="205" t="s">
        <v>352</v>
      </c>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7"/>
      <c r="BB7" s="208"/>
      <c r="BC7" s="208"/>
      <c r="BD7" s="208"/>
      <c r="BE7" s="209"/>
    </row>
    <row r="8" spans="1:57" s="15" customFormat="1" ht="17.399999999999999" customHeight="1" thickTop="1" x14ac:dyDescent="0.2">
      <c r="A8" s="210" t="s">
        <v>203</v>
      </c>
      <c r="B8" s="211"/>
      <c r="C8" s="211"/>
      <c r="D8" s="211"/>
      <c r="E8" s="211"/>
      <c r="F8" s="211"/>
      <c r="G8" s="211"/>
      <c r="H8" s="211"/>
      <c r="I8" s="211"/>
      <c r="J8" s="211"/>
      <c r="K8" s="211"/>
      <c r="L8" s="211"/>
      <c r="M8" s="211"/>
      <c r="N8" s="211"/>
      <c r="O8" s="212"/>
      <c r="P8" s="213" t="s">
        <v>154</v>
      </c>
      <c r="Q8" s="211"/>
      <c r="R8" s="211"/>
      <c r="S8" s="214" t="s">
        <v>204</v>
      </c>
      <c r="T8" s="214"/>
      <c r="U8" s="214"/>
      <c r="V8" s="214"/>
      <c r="W8" s="214" t="s">
        <v>155</v>
      </c>
      <c r="X8" s="214"/>
      <c r="Y8" s="214"/>
      <c r="Z8" s="214"/>
      <c r="AA8" s="214"/>
      <c r="AB8" s="214"/>
      <c r="AC8" s="214" t="s">
        <v>205</v>
      </c>
      <c r="AD8" s="214"/>
      <c r="AE8" s="214"/>
      <c r="AF8" s="214"/>
      <c r="AG8" s="214"/>
      <c r="AH8" s="214"/>
      <c r="AI8" s="214"/>
      <c r="AJ8" s="214"/>
      <c r="AK8" s="214"/>
      <c r="AL8" s="214"/>
      <c r="AM8" s="214"/>
      <c r="AN8" s="214"/>
      <c r="AO8" s="214"/>
      <c r="AP8" s="214"/>
      <c r="AQ8" s="214"/>
      <c r="AR8" s="214"/>
      <c r="AS8" s="214"/>
      <c r="AT8" s="214"/>
      <c r="AU8" s="214"/>
      <c r="AV8" s="214"/>
      <c r="AW8" s="214"/>
      <c r="AX8" s="214"/>
      <c r="AY8" s="214"/>
      <c r="AZ8" s="215"/>
      <c r="BA8" s="217" t="s">
        <v>206</v>
      </c>
      <c r="BB8" s="218"/>
      <c r="BC8" s="218"/>
      <c r="BD8" s="218"/>
      <c r="BE8" s="219"/>
    </row>
    <row r="9" spans="1:57" s="15" customFormat="1" ht="35.4" customHeight="1" thickBot="1" x14ac:dyDescent="0.25">
      <c r="A9" s="223" t="s">
        <v>358</v>
      </c>
      <c r="B9" s="224"/>
      <c r="C9" s="224"/>
      <c r="D9" s="224"/>
      <c r="E9" s="224"/>
      <c r="F9" s="224"/>
      <c r="G9" s="224"/>
      <c r="H9" s="224"/>
      <c r="I9" s="224"/>
      <c r="J9" s="224"/>
      <c r="K9" s="224"/>
      <c r="L9" s="224"/>
      <c r="M9" s="224"/>
      <c r="N9" s="224"/>
      <c r="O9" s="225"/>
      <c r="P9" s="226" t="s">
        <v>156</v>
      </c>
      <c r="Q9" s="224"/>
      <c r="R9" s="224"/>
      <c r="S9" s="195" t="s">
        <v>157</v>
      </c>
      <c r="T9" s="196"/>
      <c r="U9" s="197" t="s">
        <v>158</v>
      </c>
      <c r="V9" s="195"/>
      <c r="W9" s="195"/>
      <c r="X9" s="195"/>
      <c r="Y9" s="195"/>
      <c r="Z9" s="195"/>
      <c r="AA9" s="195"/>
      <c r="AB9" s="195"/>
      <c r="AC9" s="195"/>
      <c r="AD9" s="195"/>
      <c r="AE9" s="195"/>
      <c r="AF9" s="195"/>
      <c r="AG9" s="195"/>
      <c r="AH9" s="195"/>
      <c r="AI9" s="195"/>
      <c r="AJ9" s="195"/>
      <c r="AK9" s="195"/>
      <c r="AL9" s="195"/>
      <c r="AM9" s="195"/>
      <c r="AN9" s="195"/>
      <c r="AO9" s="195"/>
      <c r="AP9" s="195"/>
      <c r="AQ9" s="195"/>
      <c r="AR9" s="195"/>
      <c r="AS9" s="195"/>
      <c r="AT9" s="195"/>
      <c r="AU9" s="195"/>
      <c r="AV9" s="195"/>
      <c r="AW9" s="195"/>
      <c r="AX9" s="195"/>
      <c r="AY9" s="195"/>
      <c r="AZ9" s="216"/>
      <c r="BA9" s="220"/>
      <c r="BB9" s="221"/>
      <c r="BC9" s="221"/>
      <c r="BD9" s="221"/>
      <c r="BE9" s="222"/>
    </row>
    <row r="10" spans="1:57" s="15" customFormat="1" ht="20.100000000000001" customHeight="1" thickTop="1" thickBot="1" x14ac:dyDescent="0.25">
      <c r="A10" s="65" t="s">
        <v>159</v>
      </c>
      <c r="B10" s="198" t="s">
        <v>160</v>
      </c>
      <c r="C10" s="199"/>
      <c r="D10" s="199"/>
      <c r="E10" s="199"/>
      <c r="F10" s="199"/>
      <c r="G10" s="199"/>
      <c r="H10" s="199"/>
      <c r="I10" s="199"/>
      <c r="J10" s="199"/>
      <c r="K10" s="199"/>
      <c r="L10" s="199"/>
      <c r="M10" s="200"/>
      <c r="N10" s="201"/>
      <c r="O10" s="202"/>
      <c r="P10" s="172" t="s">
        <v>161</v>
      </c>
      <c r="Q10" s="203"/>
      <c r="R10" s="203"/>
      <c r="S10" s="203">
        <v>1</v>
      </c>
      <c r="T10" s="204"/>
      <c r="U10" s="172"/>
      <c r="V10" s="203"/>
      <c r="W10" s="203" t="s">
        <v>116</v>
      </c>
      <c r="X10" s="203"/>
      <c r="Y10" s="203"/>
      <c r="Z10" s="203"/>
      <c r="AA10" s="203"/>
      <c r="AB10" s="203"/>
      <c r="AC10" s="227" t="s">
        <v>338</v>
      </c>
      <c r="AD10" s="227"/>
      <c r="AE10" s="227"/>
      <c r="AF10" s="227"/>
      <c r="AG10" s="227"/>
      <c r="AH10" s="227"/>
      <c r="AI10" s="227"/>
      <c r="AJ10" s="227"/>
      <c r="AK10" s="227"/>
      <c r="AL10" s="227"/>
      <c r="AM10" s="227"/>
      <c r="AN10" s="227"/>
      <c r="AO10" s="227"/>
      <c r="AP10" s="227"/>
      <c r="AQ10" s="227"/>
      <c r="AR10" s="227"/>
      <c r="AS10" s="227"/>
      <c r="AT10" s="227"/>
      <c r="AU10" s="227"/>
      <c r="AV10" s="227"/>
      <c r="AW10" s="227"/>
      <c r="AX10" s="227"/>
      <c r="AY10" s="227"/>
      <c r="AZ10" s="228"/>
      <c r="BA10" s="66">
        <v>1</v>
      </c>
      <c r="BB10" s="229"/>
      <c r="BC10" s="230"/>
      <c r="BD10" s="230"/>
      <c r="BE10" s="231"/>
    </row>
    <row r="11" spans="1:57" s="15" customFormat="1" ht="20.100000000000001" customHeight="1" thickTop="1" thickBot="1" x14ac:dyDescent="0.25">
      <c r="A11" s="67" t="s">
        <v>162</v>
      </c>
      <c r="B11" s="233" t="s">
        <v>207</v>
      </c>
      <c r="C11" s="234"/>
      <c r="D11" s="234"/>
      <c r="E11" s="234"/>
      <c r="F11" s="234"/>
      <c r="G11" s="234"/>
      <c r="H11" s="234"/>
      <c r="I11" s="234"/>
      <c r="J11" s="234"/>
      <c r="K11" s="234"/>
      <c r="L11" s="234"/>
      <c r="M11" s="235"/>
      <c r="N11" s="169" t="s">
        <v>341</v>
      </c>
      <c r="O11" s="236"/>
      <c r="P11" s="237" t="s">
        <v>163</v>
      </c>
      <c r="Q11" s="238"/>
      <c r="R11" s="238"/>
      <c r="S11" s="238">
        <v>1</v>
      </c>
      <c r="T11" s="239"/>
      <c r="U11" s="237">
        <v>1</v>
      </c>
      <c r="V11" s="238"/>
      <c r="W11" s="238" t="s">
        <v>116</v>
      </c>
      <c r="X11" s="238"/>
      <c r="Y11" s="238"/>
      <c r="Z11" s="238"/>
      <c r="AA11" s="238"/>
      <c r="AB11" s="238"/>
      <c r="AC11" s="240" t="s">
        <v>339</v>
      </c>
      <c r="AD11" s="240"/>
      <c r="AE11" s="240"/>
      <c r="AF11" s="240"/>
      <c r="AG11" s="240"/>
      <c r="AH11" s="240"/>
      <c r="AI11" s="240"/>
      <c r="AJ11" s="240"/>
      <c r="AK11" s="240"/>
      <c r="AL11" s="240"/>
      <c r="AM11" s="240"/>
      <c r="AN11" s="240"/>
      <c r="AO11" s="240"/>
      <c r="AP11" s="240"/>
      <c r="AQ11" s="240"/>
      <c r="AR11" s="240"/>
      <c r="AS11" s="240"/>
      <c r="AT11" s="240"/>
      <c r="AU11" s="240"/>
      <c r="AV11" s="240"/>
      <c r="AW11" s="240"/>
      <c r="AX11" s="240"/>
      <c r="AY11" s="240"/>
      <c r="AZ11" s="241"/>
      <c r="BA11" s="66">
        <v>2</v>
      </c>
      <c r="BB11" s="229"/>
      <c r="BC11" s="230"/>
      <c r="BD11" s="230"/>
      <c r="BE11" s="231"/>
    </row>
    <row r="12" spans="1:57" s="15" customFormat="1" ht="16.2" customHeight="1" thickTop="1" thickBot="1" x14ac:dyDescent="0.25">
      <c r="A12" s="149" t="s">
        <v>164</v>
      </c>
      <c r="B12" s="151" t="s">
        <v>165</v>
      </c>
      <c r="C12" s="151"/>
      <c r="D12" s="151"/>
      <c r="E12" s="151"/>
      <c r="F12" s="151"/>
      <c r="G12" s="151"/>
      <c r="H12" s="151"/>
      <c r="I12" s="151"/>
      <c r="J12" s="151"/>
      <c r="K12" s="151"/>
      <c r="L12" s="151"/>
      <c r="M12" s="151"/>
      <c r="N12" s="153"/>
      <c r="O12" s="154"/>
      <c r="P12" s="157" t="s">
        <v>208</v>
      </c>
      <c r="Q12" s="157"/>
      <c r="R12" s="158"/>
      <c r="S12" s="165">
        <v>1</v>
      </c>
      <c r="T12" s="161"/>
      <c r="U12" s="161"/>
      <c r="V12" s="162"/>
      <c r="W12" s="167" t="s">
        <v>116</v>
      </c>
      <c r="X12" s="168"/>
      <c r="Y12" s="168"/>
      <c r="Z12" s="168"/>
      <c r="AA12" s="168"/>
      <c r="AB12" s="169"/>
      <c r="AC12" s="112" t="s">
        <v>535</v>
      </c>
      <c r="AD12" s="176" t="str">
        <f>初期設定!$G$3&amp;"（"&amp;初期設定!$J$3&amp;"～"&amp;初期設定!$J$4&amp;"）"</f>
        <v>令和６年度（R6.4.1～R7.3.31）</v>
      </c>
      <c r="AE12" s="176"/>
      <c r="AF12" s="176"/>
      <c r="AG12" s="176"/>
      <c r="AH12" s="176"/>
      <c r="AI12" s="176"/>
      <c r="AJ12" s="176"/>
      <c r="AK12" s="176"/>
      <c r="AL12" s="176"/>
      <c r="AM12" s="176"/>
      <c r="AN12" s="176"/>
      <c r="AO12" s="177" t="s">
        <v>536</v>
      </c>
      <c r="AP12" s="177"/>
      <c r="AQ12" s="177"/>
      <c r="AR12" s="177"/>
      <c r="AS12" s="177"/>
      <c r="AT12" s="177"/>
      <c r="AU12" s="177"/>
      <c r="AV12" s="177"/>
      <c r="AW12" s="177"/>
      <c r="AX12" s="177"/>
      <c r="AY12" s="177"/>
      <c r="AZ12" s="178"/>
      <c r="BA12" s="232">
        <v>3</v>
      </c>
      <c r="BB12" s="229"/>
      <c r="BC12" s="230"/>
      <c r="BD12" s="230"/>
      <c r="BE12" s="231"/>
    </row>
    <row r="13" spans="1:57" s="15" customFormat="1" ht="16.2" customHeight="1" thickTop="1" thickBot="1" x14ac:dyDescent="0.25">
      <c r="A13" s="150"/>
      <c r="B13" s="152"/>
      <c r="C13" s="152"/>
      <c r="D13" s="152"/>
      <c r="E13" s="152"/>
      <c r="F13" s="152"/>
      <c r="G13" s="152"/>
      <c r="H13" s="152"/>
      <c r="I13" s="152"/>
      <c r="J13" s="152"/>
      <c r="K13" s="152"/>
      <c r="L13" s="152"/>
      <c r="M13" s="152"/>
      <c r="N13" s="155"/>
      <c r="O13" s="156"/>
      <c r="P13" s="159"/>
      <c r="Q13" s="159"/>
      <c r="R13" s="160"/>
      <c r="S13" s="166"/>
      <c r="T13" s="163"/>
      <c r="U13" s="163"/>
      <c r="V13" s="164"/>
      <c r="W13" s="170"/>
      <c r="X13" s="171"/>
      <c r="Y13" s="171"/>
      <c r="Z13" s="171"/>
      <c r="AA13" s="171"/>
      <c r="AB13" s="172"/>
      <c r="AC13" s="173" t="s">
        <v>537</v>
      </c>
      <c r="AD13" s="174"/>
      <c r="AE13" s="174"/>
      <c r="AF13" s="174"/>
      <c r="AG13" s="174"/>
      <c r="AH13" s="174"/>
      <c r="AI13" s="174"/>
      <c r="AJ13" s="174"/>
      <c r="AK13" s="174"/>
      <c r="AL13" s="174"/>
      <c r="AM13" s="174"/>
      <c r="AN13" s="174"/>
      <c r="AO13" s="174"/>
      <c r="AP13" s="174"/>
      <c r="AQ13" s="174"/>
      <c r="AR13" s="174"/>
      <c r="AS13" s="174"/>
      <c r="AT13" s="174"/>
      <c r="AU13" s="174"/>
      <c r="AV13" s="174"/>
      <c r="AW13" s="174"/>
      <c r="AX13" s="174"/>
      <c r="AY13" s="174"/>
      <c r="AZ13" s="175"/>
      <c r="BA13" s="232"/>
      <c r="BB13" s="229"/>
      <c r="BC13" s="230"/>
      <c r="BD13" s="230"/>
      <c r="BE13" s="231"/>
    </row>
    <row r="14" spans="1:57" s="15" customFormat="1" ht="30" customHeight="1" thickTop="1" thickBot="1" x14ac:dyDescent="0.25">
      <c r="A14" s="69"/>
      <c r="B14" s="242" t="s">
        <v>660</v>
      </c>
      <c r="C14" s="242"/>
      <c r="D14" s="242"/>
      <c r="E14" s="242"/>
      <c r="F14" s="242"/>
      <c r="G14" s="242"/>
      <c r="H14" s="242"/>
      <c r="I14" s="242"/>
      <c r="J14" s="242"/>
      <c r="K14" s="242"/>
      <c r="L14" s="242"/>
      <c r="M14" s="242"/>
      <c r="N14" s="242"/>
      <c r="O14" s="242"/>
      <c r="P14" s="242"/>
      <c r="Q14" s="242"/>
      <c r="R14" s="242"/>
      <c r="S14" s="242"/>
      <c r="T14" s="242"/>
      <c r="U14" s="242"/>
      <c r="V14" s="242"/>
      <c r="W14" s="242"/>
      <c r="X14" s="242"/>
      <c r="Y14" s="242"/>
      <c r="Z14" s="242"/>
      <c r="AA14" s="242"/>
      <c r="AB14" s="242"/>
      <c r="AC14" s="242"/>
      <c r="AD14" s="242"/>
      <c r="AE14" s="242"/>
      <c r="AF14" s="242"/>
      <c r="AG14" s="242"/>
      <c r="AH14" s="242"/>
      <c r="AI14" s="242"/>
      <c r="AJ14" s="242"/>
      <c r="AK14" s="242"/>
      <c r="AL14" s="242"/>
      <c r="AM14" s="242"/>
      <c r="AN14" s="242"/>
      <c r="AO14" s="242"/>
      <c r="AP14" s="242"/>
      <c r="AQ14" s="242"/>
      <c r="AR14" s="242"/>
      <c r="AS14" s="242"/>
      <c r="AT14" s="242"/>
      <c r="AU14" s="242"/>
      <c r="AV14" s="242"/>
      <c r="AW14" s="242"/>
      <c r="AX14" s="242"/>
      <c r="AY14" s="242"/>
      <c r="AZ14" s="243"/>
      <c r="BA14" s="232"/>
      <c r="BB14" s="229"/>
      <c r="BC14" s="230"/>
      <c r="BD14" s="230"/>
      <c r="BE14" s="231"/>
    </row>
    <row r="15" spans="1:57" s="15" customFormat="1" ht="22.5" customHeight="1" thickTop="1" thickBot="1" x14ac:dyDescent="0.25">
      <c r="A15" s="68" t="s">
        <v>167</v>
      </c>
      <c r="B15" s="254" t="s">
        <v>209</v>
      </c>
      <c r="C15" s="254"/>
      <c r="D15" s="254"/>
      <c r="E15" s="254"/>
      <c r="F15" s="254"/>
      <c r="G15" s="254"/>
      <c r="H15" s="254"/>
      <c r="I15" s="254"/>
      <c r="J15" s="254"/>
      <c r="K15" s="254"/>
      <c r="L15" s="254"/>
      <c r="M15" s="254"/>
      <c r="N15" s="252"/>
      <c r="O15" s="253"/>
      <c r="P15" s="237"/>
      <c r="Q15" s="238"/>
      <c r="R15" s="238"/>
      <c r="S15" s="238"/>
      <c r="T15" s="239"/>
      <c r="U15" s="237"/>
      <c r="V15" s="238"/>
      <c r="W15" s="238" t="s">
        <v>116</v>
      </c>
      <c r="X15" s="238"/>
      <c r="Y15" s="238"/>
      <c r="Z15" s="238"/>
      <c r="AA15" s="238"/>
      <c r="AB15" s="238"/>
      <c r="AC15" s="240"/>
      <c r="AD15" s="240"/>
      <c r="AE15" s="240"/>
      <c r="AF15" s="240"/>
      <c r="AG15" s="240"/>
      <c r="AH15" s="240"/>
      <c r="AI15" s="240"/>
      <c r="AJ15" s="240"/>
      <c r="AK15" s="240"/>
      <c r="AL15" s="240"/>
      <c r="AM15" s="240"/>
      <c r="AN15" s="240"/>
      <c r="AO15" s="240"/>
      <c r="AP15" s="240"/>
      <c r="AQ15" s="240"/>
      <c r="AR15" s="240"/>
      <c r="AS15" s="240"/>
      <c r="AT15" s="240"/>
      <c r="AU15" s="240"/>
      <c r="AV15" s="240"/>
      <c r="AW15" s="240"/>
      <c r="AX15" s="240"/>
      <c r="AY15" s="240"/>
      <c r="AZ15" s="241"/>
      <c r="BA15" s="66">
        <v>4</v>
      </c>
      <c r="BB15" s="244"/>
      <c r="BC15" s="245"/>
      <c r="BD15" s="245"/>
      <c r="BE15" s="246"/>
    </row>
    <row r="16" spans="1:57" s="15" customFormat="1" ht="28.5" customHeight="1" thickTop="1" thickBot="1" x14ac:dyDescent="0.25">
      <c r="A16" s="70"/>
      <c r="B16" s="247" t="s">
        <v>41</v>
      </c>
      <c r="C16" s="248"/>
      <c r="D16" s="249" t="s">
        <v>168</v>
      </c>
      <c r="E16" s="250"/>
      <c r="F16" s="250"/>
      <c r="G16" s="250"/>
      <c r="H16" s="250"/>
      <c r="I16" s="250"/>
      <c r="J16" s="250"/>
      <c r="K16" s="250"/>
      <c r="L16" s="250"/>
      <c r="M16" s="251"/>
      <c r="N16" s="252"/>
      <c r="O16" s="253"/>
      <c r="P16" s="237" t="s">
        <v>169</v>
      </c>
      <c r="Q16" s="238"/>
      <c r="R16" s="238"/>
      <c r="S16" s="238">
        <v>1</v>
      </c>
      <c r="T16" s="239"/>
      <c r="U16" s="237"/>
      <c r="V16" s="238"/>
      <c r="W16" s="238" t="s">
        <v>116</v>
      </c>
      <c r="X16" s="238"/>
      <c r="Y16" s="238"/>
      <c r="Z16" s="238"/>
      <c r="AA16" s="238"/>
      <c r="AB16" s="238"/>
      <c r="AC16" s="240" t="s">
        <v>339</v>
      </c>
      <c r="AD16" s="240"/>
      <c r="AE16" s="240"/>
      <c r="AF16" s="240"/>
      <c r="AG16" s="240"/>
      <c r="AH16" s="240"/>
      <c r="AI16" s="240"/>
      <c r="AJ16" s="240"/>
      <c r="AK16" s="240"/>
      <c r="AL16" s="240"/>
      <c r="AM16" s="240"/>
      <c r="AN16" s="240"/>
      <c r="AO16" s="240"/>
      <c r="AP16" s="240"/>
      <c r="AQ16" s="240"/>
      <c r="AR16" s="240"/>
      <c r="AS16" s="240"/>
      <c r="AT16" s="240"/>
      <c r="AU16" s="240"/>
      <c r="AV16" s="240"/>
      <c r="AW16" s="240"/>
      <c r="AX16" s="240"/>
      <c r="AY16" s="240"/>
      <c r="AZ16" s="241"/>
      <c r="BA16" s="71" t="s">
        <v>41</v>
      </c>
      <c r="BB16" s="229"/>
      <c r="BC16" s="230"/>
      <c r="BD16" s="230"/>
      <c r="BE16" s="231"/>
    </row>
    <row r="17" spans="1:57" s="15" customFormat="1" ht="20.100000000000001" customHeight="1" thickTop="1" thickBot="1" x14ac:dyDescent="0.25">
      <c r="A17" s="70"/>
      <c r="B17" s="247" t="s">
        <v>42</v>
      </c>
      <c r="C17" s="248"/>
      <c r="D17" s="233" t="s">
        <v>210</v>
      </c>
      <c r="E17" s="234"/>
      <c r="F17" s="234"/>
      <c r="G17" s="234"/>
      <c r="H17" s="234"/>
      <c r="I17" s="234"/>
      <c r="J17" s="234"/>
      <c r="K17" s="234"/>
      <c r="L17" s="234"/>
      <c r="M17" s="235"/>
      <c r="N17" s="252"/>
      <c r="O17" s="253"/>
      <c r="P17" s="237" t="s">
        <v>170</v>
      </c>
      <c r="Q17" s="238"/>
      <c r="R17" s="238"/>
      <c r="S17" s="238">
        <v>1</v>
      </c>
      <c r="T17" s="239"/>
      <c r="U17" s="237"/>
      <c r="V17" s="238"/>
      <c r="W17" s="238" t="s">
        <v>116</v>
      </c>
      <c r="X17" s="238"/>
      <c r="Y17" s="238"/>
      <c r="Z17" s="238"/>
      <c r="AA17" s="238"/>
      <c r="AB17" s="238"/>
      <c r="AC17" s="240" t="s">
        <v>171</v>
      </c>
      <c r="AD17" s="240"/>
      <c r="AE17" s="240"/>
      <c r="AF17" s="240"/>
      <c r="AG17" s="240"/>
      <c r="AH17" s="240"/>
      <c r="AI17" s="240"/>
      <c r="AJ17" s="240"/>
      <c r="AK17" s="240"/>
      <c r="AL17" s="240"/>
      <c r="AM17" s="240"/>
      <c r="AN17" s="240"/>
      <c r="AO17" s="240"/>
      <c r="AP17" s="240"/>
      <c r="AQ17" s="240"/>
      <c r="AR17" s="240"/>
      <c r="AS17" s="240"/>
      <c r="AT17" s="240"/>
      <c r="AU17" s="240"/>
      <c r="AV17" s="240"/>
      <c r="AW17" s="240"/>
      <c r="AX17" s="240"/>
      <c r="AY17" s="240"/>
      <c r="AZ17" s="241"/>
      <c r="BA17" s="71" t="s">
        <v>42</v>
      </c>
      <c r="BB17" s="229"/>
      <c r="BC17" s="230"/>
      <c r="BD17" s="230"/>
      <c r="BE17" s="231"/>
    </row>
    <row r="18" spans="1:57" s="15" customFormat="1" ht="27.75" customHeight="1" thickTop="1" thickBot="1" x14ac:dyDescent="0.25">
      <c r="A18" s="69"/>
      <c r="B18" s="247" t="s">
        <v>43</v>
      </c>
      <c r="C18" s="248"/>
      <c r="D18" s="233" t="s">
        <v>211</v>
      </c>
      <c r="E18" s="234"/>
      <c r="F18" s="234"/>
      <c r="G18" s="234"/>
      <c r="H18" s="234"/>
      <c r="I18" s="234"/>
      <c r="J18" s="234"/>
      <c r="K18" s="234"/>
      <c r="L18" s="234"/>
      <c r="M18" s="235"/>
      <c r="N18" s="237"/>
      <c r="O18" s="255"/>
      <c r="P18" s="256" t="s">
        <v>166</v>
      </c>
      <c r="Q18" s="257"/>
      <c r="R18" s="257"/>
      <c r="S18" s="238">
        <v>1</v>
      </c>
      <c r="T18" s="239"/>
      <c r="U18" s="237"/>
      <c r="V18" s="238"/>
      <c r="W18" s="238" t="s">
        <v>116</v>
      </c>
      <c r="X18" s="238"/>
      <c r="Y18" s="238"/>
      <c r="Z18" s="238"/>
      <c r="AA18" s="238"/>
      <c r="AB18" s="238"/>
      <c r="AC18" s="258" t="s">
        <v>359</v>
      </c>
      <c r="AD18" s="240"/>
      <c r="AE18" s="240"/>
      <c r="AF18" s="240"/>
      <c r="AG18" s="240"/>
      <c r="AH18" s="240"/>
      <c r="AI18" s="240"/>
      <c r="AJ18" s="240"/>
      <c r="AK18" s="240"/>
      <c r="AL18" s="240"/>
      <c r="AM18" s="240"/>
      <c r="AN18" s="240"/>
      <c r="AO18" s="240"/>
      <c r="AP18" s="240"/>
      <c r="AQ18" s="240"/>
      <c r="AR18" s="240"/>
      <c r="AS18" s="240"/>
      <c r="AT18" s="240"/>
      <c r="AU18" s="240"/>
      <c r="AV18" s="240"/>
      <c r="AW18" s="240"/>
      <c r="AX18" s="240"/>
      <c r="AY18" s="240"/>
      <c r="AZ18" s="241"/>
      <c r="BA18" s="71" t="s">
        <v>43</v>
      </c>
      <c r="BB18" s="229"/>
      <c r="BC18" s="230"/>
      <c r="BD18" s="230"/>
      <c r="BE18" s="231"/>
    </row>
    <row r="19" spans="1:57" s="15" customFormat="1" ht="20.100000000000001" customHeight="1" thickTop="1" thickBot="1" x14ac:dyDescent="0.25">
      <c r="A19" s="72">
        <v>5</v>
      </c>
      <c r="B19" s="233" t="s">
        <v>172</v>
      </c>
      <c r="C19" s="234"/>
      <c r="D19" s="234"/>
      <c r="E19" s="234"/>
      <c r="F19" s="234"/>
      <c r="G19" s="234"/>
      <c r="H19" s="234"/>
      <c r="I19" s="234"/>
      <c r="J19" s="234"/>
      <c r="K19" s="234"/>
      <c r="L19" s="234"/>
      <c r="M19" s="235"/>
      <c r="N19" s="252"/>
      <c r="O19" s="253"/>
      <c r="P19" s="237"/>
      <c r="Q19" s="238"/>
      <c r="R19" s="238"/>
      <c r="S19" s="238">
        <v>1</v>
      </c>
      <c r="T19" s="239"/>
      <c r="U19" s="237"/>
      <c r="V19" s="238"/>
      <c r="W19" s="238" t="s">
        <v>116</v>
      </c>
      <c r="X19" s="238"/>
      <c r="Y19" s="238"/>
      <c r="Z19" s="238"/>
      <c r="AA19" s="238"/>
      <c r="AB19" s="238"/>
      <c r="AC19" s="240" t="s">
        <v>340</v>
      </c>
      <c r="AD19" s="240"/>
      <c r="AE19" s="240"/>
      <c r="AF19" s="240"/>
      <c r="AG19" s="240"/>
      <c r="AH19" s="240"/>
      <c r="AI19" s="240"/>
      <c r="AJ19" s="240"/>
      <c r="AK19" s="240"/>
      <c r="AL19" s="240"/>
      <c r="AM19" s="240"/>
      <c r="AN19" s="240"/>
      <c r="AO19" s="240"/>
      <c r="AP19" s="240"/>
      <c r="AQ19" s="240"/>
      <c r="AR19" s="240"/>
      <c r="AS19" s="240"/>
      <c r="AT19" s="240"/>
      <c r="AU19" s="240"/>
      <c r="AV19" s="240"/>
      <c r="AW19" s="240"/>
      <c r="AX19" s="240"/>
      <c r="AY19" s="240"/>
      <c r="AZ19" s="241"/>
      <c r="BA19" s="66">
        <v>5</v>
      </c>
      <c r="BB19" s="229"/>
      <c r="BC19" s="230"/>
      <c r="BD19" s="230"/>
      <c r="BE19" s="231"/>
    </row>
    <row r="20" spans="1:57" s="15" customFormat="1" ht="20.100000000000001" customHeight="1" thickTop="1" thickBot="1" x14ac:dyDescent="0.25">
      <c r="A20" s="73">
        <v>6</v>
      </c>
      <c r="B20" s="233" t="s">
        <v>212</v>
      </c>
      <c r="C20" s="234"/>
      <c r="D20" s="234"/>
      <c r="E20" s="234"/>
      <c r="F20" s="234"/>
      <c r="G20" s="234"/>
      <c r="H20" s="234"/>
      <c r="I20" s="234"/>
      <c r="J20" s="234"/>
      <c r="K20" s="234"/>
      <c r="L20" s="234"/>
      <c r="M20" s="235"/>
      <c r="N20" s="252"/>
      <c r="O20" s="253"/>
      <c r="P20" s="237"/>
      <c r="Q20" s="238"/>
      <c r="R20" s="238"/>
      <c r="S20" s="238"/>
      <c r="T20" s="239"/>
      <c r="U20" s="237"/>
      <c r="V20" s="238"/>
      <c r="W20" s="238" t="s">
        <v>116</v>
      </c>
      <c r="X20" s="238"/>
      <c r="Y20" s="238"/>
      <c r="Z20" s="238"/>
      <c r="AA20" s="238"/>
      <c r="AB20" s="238"/>
      <c r="AC20" s="240"/>
      <c r="AD20" s="240"/>
      <c r="AE20" s="240"/>
      <c r="AF20" s="240"/>
      <c r="AG20" s="240"/>
      <c r="AH20" s="240"/>
      <c r="AI20" s="240"/>
      <c r="AJ20" s="240"/>
      <c r="AK20" s="240"/>
      <c r="AL20" s="240"/>
      <c r="AM20" s="240"/>
      <c r="AN20" s="240"/>
      <c r="AO20" s="240"/>
      <c r="AP20" s="240"/>
      <c r="AQ20" s="240"/>
      <c r="AR20" s="240"/>
      <c r="AS20" s="240"/>
      <c r="AT20" s="240"/>
      <c r="AU20" s="240"/>
      <c r="AV20" s="240"/>
      <c r="AW20" s="240"/>
      <c r="AX20" s="240"/>
      <c r="AY20" s="240"/>
      <c r="AZ20" s="241"/>
      <c r="BA20" s="66">
        <v>6</v>
      </c>
      <c r="BB20" s="244"/>
      <c r="BC20" s="245"/>
      <c r="BD20" s="245"/>
      <c r="BE20" s="246"/>
    </row>
    <row r="21" spans="1:57" s="15" customFormat="1" ht="42.75" customHeight="1" thickTop="1" thickBot="1" x14ac:dyDescent="0.25">
      <c r="A21" s="70"/>
      <c r="B21" s="247" t="s">
        <v>41</v>
      </c>
      <c r="C21" s="248"/>
      <c r="D21" s="249" t="s">
        <v>659</v>
      </c>
      <c r="E21" s="250"/>
      <c r="F21" s="250"/>
      <c r="G21" s="250"/>
      <c r="H21" s="250"/>
      <c r="I21" s="250"/>
      <c r="J21" s="250"/>
      <c r="K21" s="250"/>
      <c r="L21" s="250"/>
      <c r="M21" s="251"/>
      <c r="N21" s="252"/>
      <c r="O21" s="253"/>
      <c r="P21" s="237"/>
      <c r="Q21" s="238"/>
      <c r="R21" s="238"/>
      <c r="S21" s="238">
        <v>1</v>
      </c>
      <c r="T21" s="239"/>
      <c r="U21" s="237"/>
      <c r="V21" s="238"/>
      <c r="W21" s="238" t="s">
        <v>116</v>
      </c>
      <c r="X21" s="238"/>
      <c r="Y21" s="238"/>
      <c r="Z21" s="238"/>
      <c r="AA21" s="238"/>
      <c r="AB21" s="238"/>
      <c r="AC21" s="258" t="s">
        <v>360</v>
      </c>
      <c r="AD21" s="240"/>
      <c r="AE21" s="240"/>
      <c r="AF21" s="240"/>
      <c r="AG21" s="240"/>
      <c r="AH21" s="240"/>
      <c r="AI21" s="240"/>
      <c r="AJ21" s="240"/>
      <c r="AK21" s="240"/>
      <c r="AL21" s="240"/>
      <c r="AM21" s="240"/>
      <c r="AN21" s="240"/>
      <c r="AO21" s="240"/>
      <c r="AP21" s="240"/>
      <c r="AQ21" s="240"/>
      <c r="AR21" s="240"/>
      <c r="AS21" s="240"/>
      <c r="AT21" s="240"/>
      <c r="AU21" s="240"/>
      <c r="AV21" s="240"/>
      <c r="AW21" s="240"/>
      <c r="AX21" s="240"/>
      <c r="AY21" s="240"/>
      <c r="AZ21" s="241"/>
      <c r="BA21" s="71" t="s">
        <v>173</v>
      </c>
      <c r="BB21" s="229"/>
      <c r="BC21" s="230"/>
      <c r="BD21" s="230"/>
      <c r="BE21" s="231"/>
    </row>
    <row r="22" spans="1:57" s="15" customFormat="1" ht="20.100000000000001" customHeight="1" thickTop="1" thickBot="1" x14ac:dyDescent="0.25">
      <c r="A22" s="69"/>
      <c r="B22" s="247" t="s">
        <v>42</v>
      </c>
      <c r="C22" s="248"/>
      <c r="D22" s="233" t="s">
        <v>213</v>
      </c>
      <c r="E22" s="234"/>
      <c r="F22" s="234"/>
      <c r="G22" s="234"/>
      <c r="H22" s="234"/>
      <c r="I22" s="234"/>
      <c r="J22" s="234"/>
      <c r="K22" s="234"/>
      <c r="L22" s="234"/>
      <c r="M22" s="235"/>
      <c r="N22" s="252"/>
      <c r="O22" s="253"/>
      <c r="P22" s="237"/>
      <c r="Q22" s="238"/>
      <c r="R22" s="238"/>
      <c r="S22" s="238">
        <v>1</v>
      </c>
      <c r="T22" s="239"/>
      <c r="U22" s="237"/>
      <c r="V22" s="238"/>
      <c r="W22" s="238" t="s">
        <v>116</v>
      </c>
      <c r="X22" s="238"/>
      <c r="Y22" s="238"/>
      <c r="Z22" s="238"/>
      <c r="AA22" s="238"/>
      <c r="AB22" s="238"/>
      <c r="AC22" s="240" t="s">
        <v>361</v>
      </c>
      <c r="AD22" s="240"/>
      <c r="AE22" s="240"/>
      <c r="AF22" s="240"/>
      <c r="AG22" s="240"/>
      <c r="AH22" s="240"/>
      <c r="AI22" s="240"/>
      <c r="AJ22" s="240"/>
      <c r="AK22" s="240"/>
      <c r="AL22" s="240"/>
      <c r="AM22" s="240"/>
      <c r="AN22" s="240"/>
      <c r="AO22" s="240"/>
      <c r="AP22" s="240"/>
      <c r="AQ22" s="240"/>
      <c r="AR22" s="240"/>
      <c r="AS22" s="240"/>
      <c r="AT22" s="240"/>
      <c r="AU22" s="240"/>
      <c r="AV22" s="240"/>
      <c r="AW22" s="240"/>
      <c r="AX22" s="240"/>
      <c r="AY22" s="240"/>
      <c r="AZ22" s="241"/>
      <c r="BA22" s="71" t="s">
        <v>214</v>
      </c>
      <c r="BB22" s="229"/>
      <c r="BC22" s="230"/>
      <c r="BD22" s="230"/>
      <c r="BE22" s="231"/>
    </row>
    <row r="23" spans="1:57" s="15" customFormat="1" ht="33.75" customHeight="1" thickTop="1" thickBot="1" x14ac:dyDescent="0.25">
      <c r="A23" s="72">
        <v>7</v>
      </c>
      <c r="B23" s="249" t="s">
        <v>215</v>
      </c>
      <c r="C23" s="250"/>
      <c r="D23" s="250"/>
      <c r="E23" s="250"/>
      <c r="F23" s="250"/>
      <c r="G23" s="250"/>
      <c r="H23" s="250"/>
      <c r="I23" s="250"/>
      <c r="J23" s="250"/>
      <c r="K23" s="250"/>
      <c r="L23" s="250"/>
      <c r="M23" s="251"/>
      <c r="N23" s="252"/>
      <c r="O23" s="253"/>
      <c r="P23" s="237"/>
      <c r="Q23" s="238"/>
      <c r="R23" s="238"/>
      <c r="S23" s="238">
        <v>1</v>
      </c>
      <c r="T23" s="239"/>
      <c r="U23" s="237"/>
      <c r="V23" s="238"/>
      <c r="W23" s="238" t="s">
        <v>116</v>
      </c>
      <c r="X23" s="238"/>
      <c r="Y23" s="238"/>
      <c r="Z23" s="238"/>
      <c r="AA23" s="238"/>
      <c r="AB23" s="238"/>
      <c r="AC23" s="258" t="s">
        <v>174</v>
      </c>
      <c r="AD23" s="240"/>
      <c r="AE23" s="240"/>
      <c r="AF23" s="240"/>
      <c r="AG23" s="240"/>
      <c r="AH23" s="240"/>
      <c r="AI23" s="240"/>
      <c r="AJ23" s="240"/>
      <c r="AK23" s="240"/>
      <c r="AL23" s="240"/>
      <c r="AM23" s="240"/>
      <c r="AN23" s="240"/>
      <c r="AO23" s="240"/>
      <c r="AP23" s="240"/>
      <c r="AQ23" s="240"/>
      <c r="AR23" s="240"/>
      <c r="AS23" s="240"/>
      <c r="AT23" s="240"/>
      <c r="AU23" s="240"/>
      <c r="AV23" s="240"/>
      <c r="AW23" s="240"/>
      <c r="AX23" s="240"/>
      <c r="AY23" s="240"/>
      <c r="AZ23" s="241"/>
      <c r="BA23" s="74">
        <v>7</v>
      </c>
      <c r="BB23" s="229"/>
      <c r="BC23" s="230"/>
      <c r="BD23" s="230"/>
      <c r="BE23" s="231"/>
    </row>
    <row r="24" spans="1:57" s="15" customFormat="1" ht="28.5" customHeight="1" thickTop="1" thickBot="1" x14ac:dyDescent="0.25">
      <c r="A24" s="75">
        <v>8</v>
      </c>
      <c r="B24" s="259" t="s">
        <v>175</v>
      </c>
      <c r="C24" s="260"/>
      <c r="D24" s="260"/>
      <c r="E24" s="260"/>
      <c r="F24" s="260"/>
      <c r="G24" s="260"/>
      <c r="H24" s="260"/>
      <c r="I24" s="260"/>
      <c r="J24" s="260"/>
      <c r="K24" s="260"/>
      <c r="L24" s="260"/>
      <c r="M24" s="261"/>
      <c r="N24" s="169" t="s">
        <v>176</v>
      </c>
      <c r="O24" s="236"/>
      <c r="P24" s="262" t="s">
        <v>216</v>
      </c>
      <c r="Q24" s="263"/>
      <c r="R24" s="264"/>
      <c r="S24" s="265">
        <v>1</v>
      </c>
      <c r="T24" s="266"/>
      <c r="U24" s="267"/>
      <c r="V24" s="265"/>
      <c r="W24" s="238" t="s">
        <v>116</v>
      </c>
      <c r="X24" s="238"/>
      <c r="Y24" s="238"/>
      <c r="Z24" s="238"/>
      <c r="AA24" s="238"/>
      <c r="AB24" s="238"/>
      <c r="AC24" s="268" t="s">
        <v>339</v>
      </c>
      <c r="AD24" s="268"/>
      <c r="AE24" s="268"/>
      <c r="AF24" s="268"/>
      <c r="AG24" s="268"/>
      <c r="AH24" s="268"/>
      <c r="AI24" s="268"/>
      <c r="AJ24" s="268"/>
      <c r="AK24" s="268"/>
      <c r="AL24" s="268"/>
      <c r="AM24" s="268"/>
      <c r="AN24" s="268"/>
      <c r="AO24" s="268"/>
      <c r="AP24" s="268"/>
      <c r="AQ24" s="268"/>
      <c r="AR24" s="268"/>
      <c r="AS24" s="268"/>
      <c r="AT24" s="268"/>
      <c r="AU24" s="268"/>
      <c r="AV24" s="268"/>
      <c r="AW24" s="268"/>
      <c r="AX24" s="268"/>
      <c r="AY24" s="268"/>
      <c r="AZ24" s="269"/>
      <c r="BA24" s="77">
        <v>8</v>
      </c>
      <c r="BB24" s="229"/>
      <c r="BC24" s="230"/>
      <c r="BD24" s="230"/>
      <c r="BE24" s="231"/>
    </row>
    <row r="25" spans="1:57" s="15" customFormat="1" ht="30" customHeight="1" thickTop="1" thickBot="1" x14ac:dyDescent="0.25">
      <c r="A25" s="72">
        <v>9</v>
      </c>
      <c r="B25" s="233" t="s">
        <v>177</v>
      </c>
      <c r="C25" s="234"/>
      <c r="D25" s="234"/>
      <c r="E25" s="234"/>
      <c r="F25" s="234"/>
      <c r="G25" s="234"/>
      <c r="H25" s="234"/>
      <c r="I25" s="234"/>
      <c r="J25" s="234"/>
      <c r="K25" s="234"/>
      <c r="L25" s="234"/>
      <c r="M25" s="235"/>
      <c r="N25" s="237"/>
      <c r="O25" s="255"/>
      <c r="P25" s="273"/>
      <c r="Q25" s="274"/>
      <c r="R25" s="274"/>
      <c r="S25" s="238">
        <v>1</v>
      </c>
      <c r="T25" s="239"/>
      <c r="U25" s="237"/>
      <c r="V25" s="238"/>
      <c r="W25" s="238" t="s">
        <v>116</v>
      </c>
      <c r="X25" s="238"/>
      <c r="Y25" s="238"/>
      <c r="Z25" s="238"/>
      <c r="AA25" s="238"/>
      <c r="AB25" s="238"/>
      <c r="AC25" s="275" t="s">
        <v>217</v>
      </c>
      <c r="AD25" s="276"/>
      <c r="AE25" s="276"/>
      <c r="AF25" s="276"/>
      <c r="AG25" s="276"/>
      <c r="AH25" s="276"/>
      <c r="AI25" s="276"/>
      <c r="AJ25" s="276"/>
      <c r="AK25" s="276"/>
      <c r="AL25" s="276"/>
      <c r="AM25" s="276"/>
      <c r="AN25" s="276"/>
      <c r="AO25" s="276"/>
      <c r="AP25" s="276"/>
      <c r="AQ25" s="276"/>
      <c r="AR25" s="276"/>
      <c r="AS25" s="276"/>
      <c r="AT25" s="276"/>
      <c r="AU25" s="276"/>
      <c r="AV25" s="276"/>
      <c r="AW25" s="276"/>
      <c r="AX25" s="276"/>
      <c r="AY25" s="276"/>
      <c r="AZ25" s="277"/>
      <c r="BA25" s="78">
        <v>9</v>
      </c>
      <c r="BB25" s="229"/>
      <c r="BC25" s="230"/>
      <c r="BD25" s="230"/>
      <c r="BE25" s="231"/>
    </row>
    <row r="26" spans="1:57" s="15" customFormat="1" ht="30" customHeight="1" thickTop="1" thickBot="1" x14ac:dyDescent="0.25">
      <c r="A26" s="72">
        <v>10</v>
      </c>
      <c r="B26" s="233" t="s">
        <v>178</v>
      </c>
      <c r="C26" s="234"/>
      <c r="D26" s="234"/>
      <c r="E26" s="234"/>
      <c r="F26" s="234"/>
      <c r="G26" s="234"/>
      <c r="H26" s="234"/>
      <c r="I26" s="234"/>
      <c r="J26" s="234"/>
      <c r="K26" s="234"/>
      <c r="L26" s="234"/>
      <c r="M26" s="235"/>
      <c r="N26" s="237"/>
      <c r="O26" s="255"/>
      <c r="P26" s="273"/>
      <c r="Q26" s="274"/>
      <c r="R26" s="274"/>
      <c r="S26" s="238">
        <v>1</v>
      </c>
      <c r="T26" s="239"/>
      <c r="U26" s="237"/>
      <c r="V26" s="238"/>
      <c r="W26" s="238" t="s">
        <v>116</v>
      </c>
      <c r="X26" s="238"/>
      <c r="Y26" s="238"/>
      <c r="Z26" s="238"/>
      <c r="AA26" s="238"/>
      <c r="AB26" s="238"/>
      <c r="AC26" s="278"/>
      <c r="AD26" s="279"/>
      <c r="AE26" s="279"/>
      <c r="AF26" s="279"/>
      <c r="AG26" s="279"/>
      <c r="AH26" s="279"/>
      <c r="AI26" s="279"/>
      <c r="AJ26" s="279"/>
      <c r="AK26" s="279"/>
      <c r="AL26" s="279"/>
      <c r="AM26" s="279"/>
      <c r="AN26" s="279"/>
      <c r="AO26" s="279"/>
      <c r="AP26" s="279"/>
      <c r="AQ26" s="279"/>
      <c r="AR26" s="279"/>
      <c r="AS26" s="279"/>
      <c r="AT26" s="279"/>
      <c r="AU26" s="279"/>
      <c r="AV26" s="279"/>
      <c r="AW26" s="279"/>
      <c r="AX26" s="279"/>
      <c r="AY26" s="279"/>
      <c r="AZ26" s="280"/>
      <c r="BA26" s="66">
        <v>10</v>
      </c>
      <c r="BB26" s="229"/>
      <c r="BC26" s="230"/>
      <c r="BD26" s="230"/>
      <c r="BE26" s="231"/>
    </row>
    <row r="27" spans="1:57" s="15" customFormat="1" ht="30" customHeight="1" thickTop="1" thickBot="1" x14ac:dyDescent="0.25">
      <c r="A27" s="79">
        <v>11</v>
      </c>
      <c r="B27" s="270" t="s">
        <v>179</v>
      </c>
      <c r="C27" s="271"/>
      <c r="D27" s="271"/>
      <c r="E27" s="271"/>
      <c r="F27" s="271"/>
      <c r="G27" s="271"/>
      <c r="H27" s="271"/>
      <c r="I27" s="271"/>
      <c r="J27" s="271"/>
      <c r="K27" s="271"/>
      <c r="L27" s="271"/>
      <c r="M27" s="272"/>
      <c r="N27" s="286"/>
      <c r="O27" s="287"/>
      <c r="P27" s="288"/>
      <c r="Q27" s="289"/>
      <c r="R27" s="289"/>
      <c r="S27" s="290">
        <v>1</v>
      </c>
      <c r="T27" s="291"/>
      <c r="U27" s="286"/>
      <c r="V27" s="290"/>
      <c r="W27" s="290" t="s">
        <v>337</v>
      </c>
      <c r="X27" s="290"/>
      <c r="Y27" s="290"/>
      <c r="Z27" s="290"/>
      <c r="AA27" s="290"/>
      <c r="AB27" s="290"/>
      <c r="AC27" s="281"/>
      <c r="AD27" s="282"/>
      <c r="AE27" s="282"/>
      <c r="AF27" s="282"/>
      <c r="AG27" s="282"/>
      <c r="AH27" s="282"/>
      <c r="AI27" s="282"/>
      <c r="AJ27" s="282"/>
      <c r="AK27" s="282"/>
      <c r="AL27" s="282"/>
      <c r="AM27" s="282"/>
      <c r="AN27" s="282"/>
      <c r="AO27" s="282"/>
      <c r="AP27" s="282"/>
      <c r="AQ27" s="282"/>
      <c r="AR27" s="282"/>
      <c r="AS27" s="282"/>
      <c r="AT27" s="282"/>
      <c r="AU27" s="282"/>
      <c r="AV27" s="282"/>
      <c r="AW27" s="282"/>
      <c r="AX27" s="282"/>
      <c r="AY27" s="282"/>
      <c r="AZ27" s="283"/>
      <c r="BA27" s="77">
        <v>11</v>
      </c>
      <c r="BB27" s="229"/>
      <c r="BC27" s="230"/>
      <c r="BD27" s="230"/>
      <c r="BE27" s="231"/>
    </row>
    <row r="28" spans="1:57" s="15" customFormat="1" ht="20.100000000000001" customHeight="1" thickTop="1" x14ac:dyDescent="0.2">
      <c r="A28" s="80"/>
      <c r="B28" s="51"/>
      <c r="C28" s="51"/>
      <c r="D28" s="51"/>
      <c r="E28" s="51"/>
      <c r="F28" s="51"/>
      <c r="G28" s="51"/>
      <c r="H28" s="51"/>
      <c r="I28" s="51"/>
      <c r="J28" s="51"/>
      <c r="K28" s="51"/>
      <c r="L28" s="51"/>
      <c r="M28" s="51"/>
      <c r="N28" s="36"/>
      <c r="O28" s="36"/>
      <c r="P28" s="76"/>
      <c r="Q28" s="76"/>
      <c r="R28" s="76"/>
      <c r="S28" s="36"/>
      <c r="T28" s="36"/>
      <c r="U28" s="36"/>
      <c r="V28" s="36"/>
      <c r="W28" s="36"/>
      <c r="X28" s="36"/>
      <c r="Y28" s="36"/>
      <c r="Z28" s="36"/>
      <c r="AA28" s="36"/>
      <c r="AB28" s="36"/>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36"/>
      <c r="BB28" s="36"/>
      <c r="BC28" s="284" t="s">
        <v>180</v>
      </c>
      <c r="BD28" s="285"/>
      <c r="BE28" s="285"/>
    </row>
    <row r="29" spans="1:57" s="15" customFormat="1" ht="20.100000000000001" customHeight="1" x14ac:dyDescent="0.2">
      <c r="A29" s="80"/>
      <c r="B29" s="51"/>
      <c r="C29" s="51"/>
      <c r="D29" s="51"/>
      <c r="E29" s="51"/>
      <c r="F29" s="51"/>
      <c r="G29" s="51"/>
      <c r="H29" s="51"/>
      <c r="I29" s="51"/>
      <c r="J29" s="51"/>
      <c r="K29" s="51"/>
      <c r="L29" s="51"/>
      <c r="M29" s="51"/>
      <c r="N29" s="36"/>
      <c r="O29" s="36"/>
      <c r="P29" s="76"/>
      <c r="Q29" s="76"/>
      <c r="R29" s="76"/>
      <c r="S29" s="36"/>
      <c r="T29" s="36"/>
      <c r="U29" s="36"/>
      <c r="V29" s="36"/>
      <c r="W29" s="36"/>
      <c r="X29" s="36"/>
      <c r="Y29" s="36"/>
      <c r="Z29" s="36"/>
      <c r="AA29" s="36"/>
      <c r="AB29" s="36"/>
      <c r="AC29" s="81"/>
      <c r="AD29" s="81"/>
      <c r="AE29" s="81"/>
      <c r="AF29" s="81"/>
      <c r="AG29" s="81"/>
      <c r="AH29" s="81"/>
      <c r="AI29" s="81"/>
      <c r="AJ29" s="81"/>
      <c r="AK29" s="81"/>
      <c r="AL29" s="81"/>
      <c r="AM29" s="81"/>
      <c r="AN29" s="81"/>
      <c r="AO29" s="81"/>
      <c r="AP29" s="81"/>
      <c r="AQ29" s="81"/>
      <c r="AR29" s="81"/>
      <c r="AS29" s="81"/>
      <c r="AT29" s="81"/>
      <c r="AU29" s="81"/>
      <c r="AV29" s="81"/>
      <c r="AW29" s="81"/>
      <c r="AX29" s="81"/>
      <c r="AY29" s="81"/>
      <c r="AZ29" s="81"/>
      <c r="BA29" s="36"/>
      <c r="BB29" s="36"/>
      <c r="BC29" s="62"/>
      <c r="BD29" s="36"/>
      <c r="BE29" s="36"/>
    </row>
    <row r="30" spans="1:57" s="15" customFormat="1" ht="9.9" customHeight="1" thickBot="1" x14ac:dyDescent="0.25">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row>
    <row r="31" spans="1:57" s="15" customFormat="1" ht="20.100000000000001" customHeight="1" thickTop="1" thickBot="1" x14ac:dyDescent="0.25">
      <c r="A31" s="85">
        <v>12</v>
      </c>
      <c r="B31" s="299" t="s">
        <v>181</v>
      </c>
      <c r="C31" s="300"/>
      <c r="D31" s="300"/>
      <c r="E31" s="300"/>
      <c r="F31" s="300"/>
      <c r="G31" s="300"/>
      <c r="H31" s="300"/>
      <c r="I31" s="300"/>
      <c r="J31" s="300"/>
      <c r="K31" s="300"/>
      <c r="L31" s="300"/>
      <c r="M31" s="301"/>
      <c r="N31" s="302" t="s">
        <v>182</v>
      </c>
      <c r="O31" s="303"/>
      <c r="P31" s="304" t="s">
        <v>183</v>
      </c>
      <c r="Q31" s="304"/>
      <c r="R31" s="304"/>
      <c r="S31" s="304">
        <v>1</v>
      </c>
      <c r="T31" s="305"/>
      <c r="U31" s="306">
        <v>1</v>
      </c>
      <c r="V31" s="303"/>
      <c r="W31" s="303" t="s">
        <v>336</v>
      </c>
      <c r="X31" s="303"/>
      <c r="Y31" s="303"/>
      <c r="Z31" s="303"/>
      <c r="AA31" s="303"/>
      <c r="AB31" s="303"/>
      <c r="AC31" s="292" t="s">
        <v>362</v>
      </c>
      <c r="AD31" s="292"/>
      <c r="AE31" s="292"/>
      <c r="AF31" s="292"/>
      <c r="AG31" s="292"/>
      <c r="AH31" s="292"/>
      <c r="AI31" s="292"/>
      <c r="AJ31" s="292"/>
      <c r="AK31" s="292"/>
      <c r="AL31" s="292"/>
      <c r="AM31" s="292"/>
      <c r="AN31" s="292"/>
      <c r="AO31" s="292"/>
      <c r="AP31" s="292"/>
      <c r="AQ31" s="292"/>
      <c r="AR31" s="292"/>
      <c r="AS31" s="292"/>
      <c r="AT31" s="292"/>
      <c r="AU31" s="292"/>
      <c r="AV31" s="292"/>
      <c r="AW31" s="292"/>
      <c r="AX31" s="292"/>
      <c r="AY31" s="292"/>
      <c r="AZ31" s="293"/>
      <c r="BA31" s="66">
        <v>12</v>
      </c>
      <c r="BB31" s="229"/>
      <c r="BC31" s="230"/>
      <c r="BD31" s="230"/>
      <c r="BE31" s="231"/>
    </row>
    <row r="32" spans="1:57" s="15" customFormat="1" ht="20.100000000000001" customHeight="1" thickTop="1" thickBot="1" x14ac:dyDescent="0.25">
      <c r="A32" s="68">
        <v>13</v>
      </c>
      <c r="B32" s="233" t="s">
        <v>184</v>
      </c>
      <c r="C32" s="234"/>
      <c r="D32" s="234"/>
      <c r="E32" s="234"/>
      <c r="F32" s="234"/>
      <c r="G32" s="234"/>
      <c r="H32" s="234"/>
      <c r="I32" s="234"/>
      <c r="J32" s="234"/>
      <c r="K32" s="234"/>
      <c r="L32" s="234"/>
      <c r="M32" s="235"/>
      <c r="N32" s="294" t="s">
        <v>185</v>
      </c>
      <c r="O32" s="237"/>
      <c r="P32" s="238"/>
      <c r="Q32" s="238"/>
      <c r="R32" s="238"/>
      <c r="S32" s="238"/>
      <c r="T32" s="295"/>
      <c r="U32" s="296"/>
      <c r="V32" s="238"/>
      <c r="W32" s="295"/>
      <c r="X32" s="294"/>
      <c r="Y32" s="294"/>
      <c r="Z32" s="294"/>
      <c r="AA32" s="294"/>
      <c r="AB32" s="237"/>
      <c r="AC32" s="297" t="s">
        <v>363</v>
      </c>
      <c r="AD32" s="297"/>
      <c r="AE32" s="297"/>
      <c r="AF32" s="297"/>
      <c r="AG32" s="297"/>
      <c r="AH32" s="297"/>
      <c r="AI32" s="297"/>
      <c r="AJ32" s="297"/>
      <c r="AK32" s="297"/>
      <c r="AL32" s="297"/>
      <c r="AM32" s="297"/>
      <c r="AN32" s="297"/>
      <c r="AO32" s="297"/>
      <c r="AP32" s="297"/>
      <c r="AQ32" s="297"/>
      <c r="AR32" s="297"/>
      <c r="AS32" s="297"/>
      <c r="AT32" s="297"/>
      <c r="AU32" s="297"/>
      <c r="AV32" s="297"/>
      <c r="AW32" s="297"/>
      <c r="AX32" s="297"/>
      <c r="AY32" s="297"/>
      <c r="AZ32" s="298"/>
      <c r="BA32" s="66">
        <v>13</v>
      </c>
      <c r="BB32" s="244"/>
      <c r="BC32" s="245"/>
      <c r="BD32" s="245"/>
      <c r="BE32" s="246"/>
    </row>
    <row r="33" spans="1:58" s="15" customFormat="1" ht="49.5" customHeight="1" thickTop="1" thickBot="1" x14ac:dyDescent="0.25">
      <c r="A33" s="86"/>
      <c r="B33" s="247" t="s">
        <v>218</v>
      </c>
      <c r="C33" s="248"/>
      <c r="D33" s="249" t="s">
        <v>186</v>
      </c>
      <c r="E33" s="250"/>
      <c r="F33" s="250"/>
      <c r="G33" s="250"/>
      <c r="H33" s="250"/>
      <c r="I33" s="250"/>
      <c r="J33" s="250"/>
      <c r="K33" s="250"/>
      <c r="L33" s="250"/>
      <c r="M33" s="251"/>
      <c r="N33" s="60"/>
      <c r="O33" s="61"/>
      <c r="P33" s="308" t="s">
        <v>187</v>
      </c>
      <c r="Q33" s="309"/>
      <c r="R33" s="252"/>
      <c r="S33" s="238">
        <v>1</v>
      </c>
      <c r="T33" s="295"/>
      <c r="U33" s="296">
        <v>1</v>
      </c>
      <c r="V33" s="238"/>
      <c r="W33" s="295" t="s">
        <v>336</v>
      </c>
      <c r="X33" s="294"/>
      <c r="Y33" s="294"/>
      <c r="Z33" s="294"/>
      <c r="AA33" s="294"/>
      <c r="AB33" s="237"/>
      <c r="AC33" s="240"/>
      <c r="AD33" s="240"/>
      <c r="AE33" s="240"/>
      <c r="AF33" s="240"/>
      <c r="AG33" s="240"/>
      <c r="AH33" s="240"/>
      <c r="AI33" s="240"/>
      <c r="AJ33" s="240"/>
      <c r="AK33" s="240"/>
      <c r="AL33" s="240"/>
      <c r="AM33" s="240"/>
      <c r="AN33" s="240"/>
      <c r="AO33" s="240"/>
      <c r="AP33" s="240"/>
      <c r="AQ33" s="240"/>
      <c r="AR33" s="240"/>
      <c r="AS33" s="240"/>
      <c r="AT33" s="240"/>
      <c r="AU33" s="240"/>
      <c r="AV33" s="240"/>
      <c r="AW33" s="240"/>
      <c r="AX33" s="240"/>
      <c r="AY33" s="240"/>
      <c r="AZ33" s="241"/>
      <c r="BA33" s="87" t="s">
        <v>41</v>
      </c>
      <c r="BB33" s="229"/>
      <c r="BC33" s="230"/>
      <c r="BD33" s="230"/>
      <c r="BE33" s="231"/>
    </row>
    <row r="34" spans="1:58" s="15" customFormat="1" ht="32.25" customHeight="1" thickTop="1" thickBot="1" x14ac:dyDescent="0.25">
      <c r="A34" s="86"/>
      <c r="B34" s="247" t="s">
        <v>42</v>
      </c>
      <c r="C34" s="248"/>
      <c r="D34" s="249" t="s">
        <v>188</v>
      </c>
      <c r="E34" s="250"/>
      <c r="F34" s="250"/>
      <c r="G34" s="250"/>
      <c r="H34" s="250"/>
      <c r="I34" s="250"/>
      <c r="J34" s="250"/>
      <c r="K34" s="250"/>
      <c r="L34" s="250"/>
      <c r="M34" s="251"/>
      <c r="N34" s="60"/>
      <c r="O34" s="61"/>
      <c r="P34" s="238" t="s">
        <v>189</v>
      </c>
      <c r="Q34" s="238"/>
      <c r="R34" s="238"/>
      <c r="S34" s="238">
        <v>1</v>
      </c>
      <c r="T34" s="295"/>
      <c r="U34" s="296">
        <v>1</v>
      </c>
      <c r="V34" s="238"/>
      <c r="W34" s="295" t="s">
        <v>336</v>
      </c>
      <c r="X34" s="294"/>
      <c r="Y34" s="294"/>
      <c r="Z34" s="294"/>
      <c r="AA34" s="294"/>
      <c r="AB34" s="237"/>
      <c r="AC34" s="307" t="s">
        <v>219</v>
      </c>
      <c r="AD34" s="240"/>
      <c r="AE34" s="240"/>
      <c r="AF34" s="240"/>
      <c r="AG34" s="240"/>
      <c r="AH34" s="240"/>
      <c r="AI34" s="240"/>
      <c r="AJ34" s="240"/>
      <c r="AK34" s="240"/>
      <c r="AL34" s="240"/>
      <c r="AM34" s="240"/>
      <c r="AN34" s="240"/>
      <c r="AO34" s="240"/>
      <c r="AP34" s="240"/>
      <c r="AQ34" s="240"/>
      <c r="AR34" s="240"/>
      <c r="AS34" s="240"/>
      <c r="AT34" s="240"/>
      <c r="AU34" s="240"/>
      <c r="AV34" s="240"/>
      <c r="AW34" s="240"/>
      <c r="AX34" s="240"/>
      <c r="AY34" s="240"/>
      <c r="AZ34" s="241"/>
      <c r="BA34" s="87" t="s">
        <v>190</v>
      </c>
      <c r="BB34" s="229"/>
      <c r="BC34" s="230"/>
      <c r="BD34" s="230"/>
      <c r="BE34" s="231"/>
    </row>
    <row r="35" spans="1:58" s="15" customFormat="1" ht="36" customHeight="1" thickTop="1" thickBot="1" x14ac:dyDescent="0.25">
      <c r="A35" s="88"/>
      <c r="B35" s="313" t="s">
        <v>43</v>
      </c>
      <c r="C35" s="314"/>
      <c r="D35" s="315" t="s">
        <v>191</v>
      </c>
      <c r="E35" s="316"/>
      <c r="F35" s="316"/>
      <c r="G35" s="316"/>
      <c r="H35" s="316"/>
      <c r="I35" s="316"/>
      <c r="J35" s="316"/>
      <c r="K35" s="316"/>
      <c r="L35" s="316"/>
      <c r="M35" s="317"/>
      <c r="N35" s="89"/>
      <c r="O35" s="90"/>
      <c r="P35" s="318"/>
      <c r="Q35" s="318"/>
      <c r="R35" s="318"/>
      <c r="S35" s="318">
        <v>1</v>
      </c>
      <c r="T35" s="319"/>
      <c r="U35" s="320">
        <v>1</v>
      </c>
      <c r="V35" s="318"/>
      <c r="W35" s="319" t="s">
        <v>336</v>
      </c>
      <c r="X35" s="321"/>
      <c r="Y35" s="321"/>
      <c r="Z35" s="321"/>
      <c r="AA35" s="321"/>
      <c r="AB35" s="322"/>
      <c r="AC35" s="311" t="s">
        <v>192</v>
      </c>
      <c r="AD35" s="312"/>
      <c r="AE35" s="312"/>
      <c r="AF35" s="312"/>
      <c r="AG35" s="312"/>
      <c r="AH35" s="312"/>
      <c r="AI35" s="312"/>
      <c r="AJ35" s="312"/>
      <c r="AK35" s="312"/>
      <c r="AL35" s="312"/>
      <c r="AM35" s="312"/>
      <c r="AN35" s="312"/>
      <c r="AO35" s="312"/>
      <c r="AP35" s="312"/>
      <c r="AQ35" s="312"/>
      <c r="AR35" s="312"/>
      <c r="AS35" s="312"/>
      <c r="AT35" s="312"/>
      <c r="AU35" s="312"/>
      <c r="AV35" s="312"/>
      <c r="AW35" s="312"/>
      <c r="AX35" s="312"/>
      <c r="AY35" s="312"/>
      <c r="AZ35" s="312"/>
      <c r="BA35" s="87" t="s">
        <v>220</v>
      </c>
      <c r="BB35" s="229"/>
      <c r="BC35" s="230"/>
      <c r="BD35" s="230"/>
      <c r="BE35" s="231"/>
    </row>
    <row r="36" spans="1:58" s="15" customFormat="1" ht="20.100000000000001" customHeight="1" thickTop="1" x14ac:dyDescent="0.2">
      <c r="A36" s="80"/>
      <c r="B36" s="62"/>
      <c r="C36" s="62"/>
      <c r="D36" s="91"/>
      <c r="E36" s="91"/>
      <c r="F36" s="91"/>
      <c r="G36" s="91"/>
      <c r="H36" s="91"/>
      <c r="I36" s="91"/>
      <c r="J36" s="91"/>
      <c r="K36" s="91"/>
      <c r="L36" s="91"/>
      <c r="M36" s="91"/>
      <c r="N36" s="36"/>
      <c r="O36" s="36"/>
      <c r="P36" s="36"/>
      <c r="Q36" s="36"/>
      <c r="R36" s="36"/>
      <c r="S36" s="36"/>
      <c r="T36" s="36"/>
      <c r="U36" s="36"/>
      <c r="V36" s="36"/>
      <c r="W36" s="36"/>
      <c r="X36" s="36"/>
      <c r="Y36" s="36"/>
      <c r="Z36" s="36"/>
      <c r="AA36" s="36"/>
      <c r="AB36" s="36"/>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3"/>
      <c r="BB36" s="36"/>
      <c r="BC36" s="36"/>
      <c r="BD36" s="36"/>
      <c r="BE36" s="36"/>
    </row>
    <row r="37" spans="1:58" s="15" customFormat="1" ht="20.100000000000001" customHeight="1" x14ac:dyDescent="0.2">
      <c r="A37" s="80"/>
      <c r="B37" s="62"/>
      <c r="C37" s="62"/>
      <c r="D37" s="91"/>
      <c r="E37" s="91"/>
      <c r="F37" s="91"/>
      <c r="G37" s="91"/>
      <c r="H37" s="91"/>
      <c r="I37" s="91"/>
      <c r="J37" s="91"/>
      <c r="K37" s="91"/>
      <c r="L37" s="91"/>
      <c r="M37" s="91"/>
      <c r="N37" s="36"/>
      <c r="O37" s="36"/>
      <c r="P37" s="36"/>
      <c r="Q37" s="36"/>
      <c r="R37" s="36"/>
      <c r="S37" s="36"/>
      <c r="T37" s="36"/>
      <c r="U37" s="36"/>
      <c r="V37" s="36"/>
      <c r="W37" s="36"/>
      <c r="X37" s="36"/>
      <c r="Y37" s="36"/>
      <c r="Z37" s="36"/>
      <c r="AA37" s="36"/>
      <c r="AB37" s="36"/>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3"/>
      <c r="BB37" s="36"/>
      <c r="BC37" s="36"/>
      <c r="BD37" s="36"/>
      <c r="BE37" s="36"/>
    </row>
    <row r="38" spans="1:58" s="15" customFormat="1" ht="20.100000000000001" customHeight="1" x14ac:dyDescent="0.2">
      <c r="A38" s="80"/>
      <c r="B38" s="62"/>
      <c r="C38" s="62"/>
      <c r="D38" s="91"/>
      <c r="E38" s="91"/>
      <c r="F38" s="91"/>
      <c r="G38" s="91"/>
      <c r="H38" s="91"/>
      <c r="I38" s="91"/>
      <c r="J38" s="91"/>
      <c r="K38" s="91"/>
      <c r="L38" s="91"/>
      <c r="M38" s="91"/>
      <c r="N38" s="36"/>
      <c r="O38" s="36"/>
      <c r="P38" s="36"/>
      <c r="Q38" s="36"/>
      <c r="R38" s="36"/>
      <c r="S38" s="36"/>
      <c r="T38" s="36"/>
      <c r="U38" s="36"/>
      <c r="V38" s="36"/>
      <c r="W38" s="36"/>
      <c r="X38" s="36"/>
      <c r="Y38" s="36"/>
      <c r="Z38" s="36"/>
      <c r="AA38" s="36"/>
      <c r="AB38" s="36"/>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3"/>
      <c r="BB38" s="36"/>
      <c r="BC38" s="36"/>
      <c r="BD38" s="36"/>
      <c r="BE38" s="36"/>
    </row>
    <row r="39" spans="1:58" s="15" customFormat="1" ht="30" customHeight="1" x14ac:dyDescent="0.2">
      <c r="B39" s="16" t="s">
        <v>193</v>
      </c>
      <c r="C39" s="310" t="s">
        <v>364</v>
      </c>
      <c r="D39" s="310"/>
      <c r="E39" s="310"/>
      <c r="F39" s="310"/>
      <c r="G39" s="310"/>
      <c r="H39" s="310"/>
      <c r="I39" s="310"/>
      <c r="J39" s="310"/>
      <c r="K39" s="310"/>
      <c r="L39" s="310"/>
      <c r="M39" s="310"/>
      <c r="N39" s="310"/>
      <c r="O39" s="310"/>
      <c r="P39" s="310"/>
      <c r="Q39" s="310"/>
      <c r="R39" s="310"/>
      <c r="S39" s="310"/>
      <c r="T39" s="310"/>
      <c r="U39" s="310"/>
      <c r="V39" s="310"/>
      <c r="W39" s="310"/>
      <c r="X39" s="310"/>
      <c r="Y39" s="310"/>
      <c r="Z39" s="310"/>
      <c r="AA39" s="310"/>
      <c r="AB39" s="310"/>
      <c r="AC39" s="310"/>
      <c r="AD39" s="310"/>
      <c r="AE39" s="310"/>
      <c r="AF39" s="310"/>
      <c r="AG39" s="310"/>
      <c r="AH39" s="310"/>
      <c r="AI39" s="310"/>
      <c r="AJ39" s="310"/>
      <c r="AK39" s="310"/>
      <c r="AL39" s="310"/>
      <c r="AM39" s="310"/>
      <c r="AN39" s="310"/>
      <c r="AO39" s="310"/>
      <c r="AP39" s="310"/>
      <c r="AQ39" s="310"/>
      <c r="AR39" s="310"/>
      <c r="AS39" s="310"/>
      <c r="AT39" s="310"/>
      <c r="AU39" s="310"/>
      <c r="AV39" s="310"/>
      <c r="AW39" s="310"/>
      <c r="AX39" s="310"/>
      <c r="AY39" s="310"/>
      <c r="AZ39" s="310"/>
      <c r="BA39" s="310"/>
      <c r="BB39" s="310"/>
      <c r="BC39" s="310"/>
      <c r="BD39" s="310"/>
      <c r="BE39" s="310"/>
      <c r="BF39" s="17"/>
    </row>
    <row r="40" spans="1:58" s="15" customFormat="1" ht="30" customHeight="1" x14ac:dyDescent="0.2">
      <c r="B40" s="16" t="s">
        <v>194</v>
      </c>
      <c r="C40" s="310" t="s">
        <v>365</v>
      </c>
      <c r="D40" s="310"/>
      <c r="E40" s="310"/>
      <c r="F40" s="310"/>
      <c r="G40" s="310"/>
      <c r="H40" s="310"/>
      <c r="I40" s="310"/>
      <c r="J40" s="310"/>
      <c r="K40" s="310"/>
      <c r="L40" s="310"/>
      <c r="M40" s="310"/>
      <c r="N40" s="310"/>
      <c r="O40" s="310"/>
      <c r="P40" s="310"/>
      <c r="Q40" s="310"/>
      <c r="R40" s="310"/>
      <c r="S40" s="310"/>
      <c r="T40" s="310"/>
      <c r="U40" s="310"/>
      <c r="V40" s="310"/>
      <c r="W40" s="310"/>
      <c r="X40" s="310"/>
      <c r="Y40" s="310"/>
      <c r="Z40" s="310"/>
      <c r="AA40" s="310"/>
      <c r="AB40" s="310"/>
      <c r="AC40" s="310"/>
      <c r="AD40" s="310"/>
      <c r="AE40" s="310"/>
      <c r="AF40" s="310"/>
      <c r="AG40" s="310"/>
      <c r="AH40" s="310"/>
      <c r="AI40" s="310"/>
      <c r="AJ40" s="310"/>
      <c r="AK40" s="310"/>
      <c r="AL40" s="310"/>
      <c r="AM40" s="310"/>
      <c r="AN40" s="310"/>
      <c r="AO40" s="310"/>
      <c r="AP40" s="310"/>
      <c r="AQ40" s="310"/>
      <c r="AR40" s="310"/>
      <c r="AS40" s="310"/>
      <c r="AT40" s="310"/>
      <c r="AU40" s="310"/>
      <c r="AV40" s="310"/>
      <c r="AW40" s="310"/>
      <c r="AX40" s="310"/>
      <c r="AY40" s="310"/>
      <c r="AZ40" s="310"/>
      <c r="BA40" s="310"/>
      <c r="BB40" s="310"/>
      <c r="BC40" s="310"/>
      <c r="BD40" s="310"/>
      <c r="BE40" s="310"/>
      <c r="BF40" s="17"/>
    </row>
    <row r="41" spans="1:58" s="15" customFormat="1" ht="30" customHeight="1" x14ac:dyDescent="0.2">
      <c r="B41" s="16" t="s">
        <v>221</v>
      </c>
      <c r="C41" s="310" t="s">
        <v>195</v>
      </c>
      <c r="D41" s="310"/>
      <c r="E41" s="310"/>
      <c r="F41" s="310"/>
      <c r="G41" s="310"/>
      <c r="H41" s="310"/>
      <c r="I41" s="310"/>
      <c r="J41" s="310"/>
      <c r="K41" s="310"/>
      <c r="L41" s="310"/>
      <c r="M41" s="310"/>
      <c r="N41" s="310"/>
      <c r="O41" s="310"/>
      <c r="P41" s="310"/>
      <c r="Q41" s="310"/>
      <c r="R41" s="310"/>
      <c r="S41" s="310"/>
      <c r="T41" s="310"/>
      <c r="U41" s="310"/>
      <c r="V41" s="310"/>
      <c r="W41" s="310"/>
      <c r="X41" s="310"/>
      <c r="Y41" s="310"/>
      <c r="Z41" s="310"/>
      <c r="AA41" s="310"/>
      <c r="AB41" s="310"/>
      <c r="AC41" s="310"/>
      <c r="AD41" s="310"/>
      <c r="AE41" s="310"/>
      <c r="AF41" s="310"/>
      <c r="AG41" s="310"/>
      <c r="AH41" s="310"/>
      <c r="AI41" s="310"/>
      <c r="AJ41" s="310"/>
      <c r="AK41" s="310"/>
      <c r="AL41" s="310"/>
      <c r="AM41" s="310"/>
      <c r="AN41" s="310"/>
      <c r="AO41" s="310"/>
      <c r="AP41" s="310"/>
      <c r="AQ41" s="310"/>
      <c r="AR41" s="310"/>
      <c r="AS41" s="310"/>
      <c r="AT41" s="310"/>
      <c r="AU41" s="310"/>
      <c r="AV41" s="310"/>
      <c r="AW41" s="310"/>
      <c r="AX41" s="310"/>
      <c r="AY41" s="310"/>
      <c r="AZ41" s="310"/>
      <c r="BA41" s="310"/>
      <c r="BB41" s="310"/>
      <c r="BC41" s="310"/>
      <c r="BD41" s="310"/>
      <c r="BE41" s="310"/>
      <c r="BF41" s="17"/>
    </row>
    <row r="42" spans="1:58" s="15" customFormat="1" ht="45" customHeight="1" x14ac:dyDescent="0.2">
      <c r="B42" s="16" t="s">
        <v>196</v>
      </c>
      <c r="C42" s="310" t="s">
        <v>197</v>
      </c>
      <c r="D42" s="310"/>
      <c r="E42" s="310"/>
      <c r="F42" s="310"/>
      <c r="G42" s="310"/>
      <c r="H42" s="310"/>
      <c r="I42" s="310"/>
      <c r="J42" s="310"/>
      <c r="K42" s="310"/>
      <c r="L42" s="310"/>
      <c r="M42" s="310"/>
      <c r="N42" s="310"/>
      <c r="O42" s="310"/>
      <c r="P42" s="310"/>
      <c r="Q42" s="310"/>
      <c r="R42" s="310"/>
      <c r="S42" s="310"/>
      <c r="T42" s="310"/>
      <c r="U42" s="310"/>
      <c r="V42" s="310"/>
      <c r="W42" s="310"/>
      <c r="X42" s="310"/>
      <c r="Y42" s="310"/>
      <c r="Z42" s="310"/>
      <c r="AA42" s="310"/>
      <c r="AB42" s="310"/>
      <c r="AC42" s="310"/>
      <c r="AD42" s="310"/>
      <c r="AE42" s="310"/>
      <c r="AF42" s="310"/>
      <c r="AG42" s="310"/>
      <c r="AH42" s="310"/>
      <c r="AI42" s="310"/>
      <c r="AJ42" s="310"/>
      <c r="AK42" s="310"/>
      <c r="AL42" s="310"/>
      <c r="AM42" s="310"/>
      <c r="AN42" s="310"/>
      <c r="AO42" s="310"/>
      <c r="AP42" s="310"/>
      <c r="AQ42" s="310"/>
      <c r="AR42" s="310"/>
      <c r="AS42" s="310"/>
      <c r="AT42" s="310"/>
      <c r="AU42" s="310"/>
      <c r="AV42" s="310"/>
      <c r="AW42" s="310"/>
      <c r="AX42" s="310"/>
      <c r="AY42" s="310"/>
      <c r="AZ42" s="310"/>
      <c r="BA42" s="310"/>
      <c r="BB42" s="310"/>
      <c r="BC42" s="310"/>
      <c r="BD42" s="310"/>
      <c r="BE42" s="310"/>
      <c r="BF42" s="17"/>
    </row>
    <row r="43" spans="1:58" s="15" customFormat="1" ht="30" customHeight="1" x14ac:dyDescent="0.2">
      <c r="B43" s="16" t="s">
        <v>198</v>
      </c>
      <c r="C43" s="310" t="s">
        <v>353</v>
      </c>
      <c r="D43" s="310"/>
      <c r="E43" s="310"/>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0"/>
      <c r="AD43" s="310"/>
      <c r="AE43" s="310"/>
      <c r="AF43" s="310"/>
      <c r="AG43" s="310"/>
      <c r="AH43" s="310"/>
      <c r="AI43" s="310"/>
      <c r="AJ43" s="310"/>
      <c r="AK43" s="310"/>
      <c r="AL43" s="310"/>
      <c r="AM43" s="310"/>
      <c r="AN43" s="310"/>
      <c r="AO43" s="310"/>
      <c r="AP43" s="310"/>
      <c r="AQ43" s="310"/>
      <c r="AR43" s="310"/>
      <c r="AS43" s="310"/>
      <c r="AT43" s="310"/>
      <c r="AU43" s="310"/>
      <c r="AV43" s="310"/>
      <c r="AW43" s="310"/>
      <c r="AX43" s="310"/>
      <c r="AY43" s="310"/>
      <c r="AZ43" s="310"/>
      <c r="BA43" s="310"/>
      <c r="BB43" s="310"/>
      <c r="BC43" s="310"/>
      <c r="BD43" s="310"/>
      <c r="BE43" s="310"/>
      <c r="BF43" s="17"/>
    </row>
    <row r="44" spans="1:58" s="15" customFormat="1" ht="20.25" customHeight="1" x14ac:dyDescent="0.2">
      <c r="B44" s="16" t="s">
        <v>199</v>
      </c>
      <c r="C44" s="310" t="s">
        <v>222</v>
      </c>
      <c r="D44" s="310"/>
      <c r="E44" s="310"/>
      <c r="F44" s="310"/>
      <c r="G44" s="310"/>
      <c r="H44" s="310"/>
      <c r="I44" s="310"/>
      <c r="J44" s="310"/>
      <c r="K44" s="310"/>
      <c r="L44" s="310"/>
      <c r="M44" s="310"/>
      <c r="N44" s="310"/>
      <c r="O44" s="310"/>
      <c r="P44" s="310"/>
      <c r="Q44" s="310"/>
      <c r="R44" s="310"/>
      <c r="S44" s="310"/>
      <c r="T44" s="310"/>
      <c r="U44" s="310"/>
      <c r="V44" s="310"/>
      <c r="W44" s="310"/>
      <c r="X44" s="310"/>
      <c r="Y44" s="310"/>
      <c r="Z44" s="310"/>
      <c r="AA44" s="310"/>
      <c r="AB44" s="310"/>
      <c r="AC44" s="310"/>
      <c r="AD44" s="310"/>
      <c r="AE44" s="310"/>
      <c r="AF44" s="310"/>
      <c r="AG44" s="310"/>
      <c r="AH44" s="310"/>
      <c r="AI44" s="310"/>
      <c r="AJ44" s="310"/>
      <c r="AK44" s="310"/>
      <c r="AL44" s="310"/>
      <c r="AM44" s="310"/>
      <c r="AN44" s="310"/>
      <c r="AO44" s="310"/>
      <c r="AP44" s="310"/>
      <c r="AQ44" s="310"/>
      <c r="AR44" s="310"/>
      <c r="AS44" s="310"/>
      <c r="AT44" s="310"/>
      <c r="AU44" s="310"/>
      <c r="AV44" s="310"/>
      <c r="AW44" s="310"/>
      <c r="AX44" s="310"/>
      <c r="AY44" s="310"/>
      <c r="AZ44" s="310"/>
      <c r="BA44" s="310"/>
      <c r="BB44" s="310"/>
      <c r="BC44" s="310"/>
      <c r="BD44" s="310"/>
      <c r="BE44" s="310"/>
      <c r="BF44" s="17"/>
    </row>
    <row r="45" spans="1:58" s="15" customFormat="1" ht="30" customHeight="1" x14ac:dyDescent="0.2">
      <c r="B45" s="16"/>
      <c r="C45" s="17" t="s">
        <v>200</v>
      </c>
      <c r="D45" s="310" t="s">
        <v>201</v>
      </c>
      <c r="E45" s="310"/>
      <c r="F45" s="310"/>
      <c r="G45" s="310"/>
      <c r="H45" s="310"/>
      <c r="I45" s="310"/>
      <c r="J45" s="310"/>
      <c r="K45" s="310"/>
      <c r="L45" s="310"/>
      <c r="M45" s="310"/>
      <c r="N45" s="310"/>
      <c r="O45" s="310"/>
      <c r="P45" s="310"/>
      <c r="Q45" s="310"/>
      <c r="R45" s="310"/>
      <c r="S45" s="310"/>
      <c r="T45" s="310"/>
      <c r="U45" s="310"/>
      <c r="V45" s="310"/>
      <c r="W45" s="310"/>
      <c r="X45" s="310"/>
      <c r="Y45" s="310"/>
      <c r="Z45" s="310"/>
      <c r="AA45" s="310"/>
      <c r="AB45" s="310"/>
      <c r="AC45" s="310"/>
      <c r="AD45" s="310"/>
      <c r="AE45" s="310"/>
      <c r="AF45" s="310"/>
      <c r="AG45" s="310"/>
      <c r="AH45" s="310"/>
      <c r="AI45" s="310"/>
      <c r="AJ45" s="310"/>
      <c r="AK45" s="310"/>
      <c r="AL45" s="310"/>
      <c r="AM45" s="310"/>
      <c r="AN45" s="310"/>
      <c r="AO45" s="310"/>
      <c r="AP45" s="310"/>
      <c r="AQ45" s="310"/>
      <c r="AR45" s="310"/>
      <c r="AS45" s="310"/>
      <c r="AT45" s="310"/>
      <c r="AU45" s="310"/>
      <c r="AV45" s="310"/>
      <c r="AW45" s="310"/>
      <c r="AX45" s="310"/>
      <c r="AY45" s="310"/>
      <c r="AZ45" s="310"/>
      <c r="BA45" s="310"/>
      <c r="BB45" s="310"/>
      <c r="BC45" s="310"/>
      <c r="BD45" s="310"/>
      <c r="BE45" s="310"/>
      <c r="BF45" s="17"/>
    </row>
    <row r="46" spans="1:58" s="15" customFormat="1" ht="21" customHeight="1" x14ac:dyDescent="0.2">
      <c r="B46" s="16"/>
      <c r="C46" s="17" t="s">
        <v>223</v>
      </c>
      <c r="D46" s="310" t="s">
        <v>224</v>
      </c>
      <c r="E46" s="310"/>
      <c r="F46" s="310"/>
      <c r="G46" s="310"/>
      <c r="H46" s="310"/>
      <c r="I46" s="310"/>
      <c r="J46" s="310"/>
      <c r="K46" s="310"/>
      <c r="L46" s="310"/>
      <c r="M46" s="310"/>
      <c r="N46" s="310"/>
      <c r="O46" s="310"/>
      <c r="P46" s="310"/>
      <c r="Q46" s="310"/>
      <c r="R46" s="310"/>
      <c r="S46" s="310"/>
      <c r="T46" s="310"/>
      <c r="U46" s="310"/>
      <c r="V46" s="310"/>
      <c r="W46" s="310"/>
      <c r="X46" s="310"/>
      <c r="Y46" s="310"/>
      <c r="Z46" s="310"/>
      <c r="AA46" s="310"/>
      <c r="AB46" s="310"/>
      <c r="AC46" s="310"/>
      <c r="AD46" s="310"/>
      <c r="AE46" s="310"/>
      <c r="AF46" s="310"/>
      <c r="AG46" s="310"/>
      <c r="AH46" s="310"/>
      <c r="AI46" s="310"/>
      <c r="AJ46" s="310"/>
      <c r="AK46" s="310"/>
      <c r="AL46" s="310"/>
      <c r="AM46" s="310"/>
      <c r="AN46" s="310"/>
      <c r="AO46" s="310"/>
      <c r="AP46" s="310"/>
      <c r="AQ46" s="310"/>
      <c r="AR46" s="310"/>
      <c r="AS46" s="310"/>
      <c r="AT46" s="310"/>
      <c r="AU46" s="310"/>
      <c r="AV46" s="310"/>
      <c r="AW46" s="310"/>
      <c r="AX46" s="310"/>
      <c r="AY46" s="310"/>
      <c r="AZ46" s="310"/>
      <c r="BA46" s="310"/>
      <c r="BB46" s="310"/>
      <c r="BC46" s="310"/>
      <c r="BD46" s="310"/>
      <c r="BE46" s="310"/>
      <c r="BF46" s="17"/>
    </row>
    <row r="47" spans="1:58" s="15" customFormat="1" ht="21" customHeight="1" x14ac:dyDescent="0.2">
      <c r="B47" s="16"/>
      <c r="C47" s="17" t="s">
        <v>202</v>
      </c>
      <c r="D47" s="310" t="s">
        <v>225</v>
      </c>
      <c r="E47" s="310"/>
      <c r="F47" s="310"/>
      <c r="G47" s="310"/>
      <c r="H47" s="310"/>
      <c r="I47" s="310"/>
      <c r="J47" s="310"/>
      <c r="K47" s="310"/>
      <c r="L47" s="310"/>
      <c r="M47" s="310"/>
      <c r="N47" s="310"/>
      <c r="O47" s="310"/>
      <c r="P47" s="310"/>
      <c r="Q47" s="310"/>
      <c r="R47" s="310"/>
      <c r="S47" s="310"/>
      <c r="T47" s="310"/>
      <c r="U47" s="310"/>
      <c r="V47" s="310"/>
      <c r="W47" s="310"/>
      <c r="X47" s="310"/>
      <c r="Y47" s="310"/>
      <c r="Z47" s="310"/>
      <c r="AA47" s="310"/>
      <c r="AB47" s="310"/>
      <c r="AC47" s="310"/>
      <c r="AD47" s="310"/>
      <c r="AE47" s="310"/>
      <c r="AF47" s="310"/>
      <c r="AG47" s="310"/>
      <c r="AH47" s="310"/>
      <c r="AI47" s="310"/>
      <c r="AJ47" s="310"/>
      <c r="AK47" s="310"/>
      <c r="AL47" s="310"/>
      <c r="AM47" s="310"/>
      <c r="AN47" s="310"/>
      <c r="AO47" s="310"/>
      <c r="AP47" s="310"/>
      <c r="AQ47" s="310"/>
      <c r="AR47" s="310"/>
      <c r="AS47" s="310"/>
      <c r="AT47" s="310"/>
      <c r="AU47" s="310"/>
      <c r="AV47" s="310"/>
      <c r="AW47" s="310"/>
      <c r="AX47" s="310"/>
      <c r="AY47" s="310"/>
      <c r="AZ47" s="310"/>
      <c r="BA47" s="310"/>
      <c r="BB47" s="310"/>
      <c r="BC47" s="310"/>
      <c r="BD47" s="310"/>
      <c r="BE47" s="310"/>
      <c r="BF47" s="17"/>
    </row>
    <row r="48" spans="1:58" s="15" customFormat="1" ht="12.6" customHeight="1" x14ac:dyDescent="0.2">
      <c r="B48" s="17"/>
      <c r="C48" s="17"/>
      <c r="D48" s="17"/>
      <c r="E48" s="17"/>
      <c r="F48" s="94"/>
      <c r="G48" s="94"/>
      <c r="H48" s="17"/>
      <c r="I48" s="17"/>
      <c r="J48" s="17"/>
      <c r="K48" s="17"/>
      <c r="L48" s="17"/>
      <c r="M48" s="17"/>
      <c r="N48" s="17"/>
      <c r="O48" s="17"/>
      <c r="P48" s="17"/>
      <c r="Q48" s="17"/>
      <c r="R48" s="17"/>
      <c r="S48" s="94"/>
      <c r="T48" s="94"/>
      <c r="U48" s="17"/>
      <c r="V48" s="17"/>
      <c r="W48" s="17"/>
      <c r="X48" s="17"/>
      <c r="Y48" s="17"/>
      <c r="Z48" s="17"/>
      <c r="AA48" s="17"/>
      <c r="AB48" s="17"/>
      <c r="AC48" s="17"/>
      <c r="AD48" s="17"/>
      <c r="AE48" s="17"/>
      <c r="AF48" s="94"/>
      <c r="AG48" s="94"/>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row>
  </sheetData>
  <sheetProtection password="CC81" sheet="1" objects="1" scenarios="1"/>
  <mergeCells count="208">
    <mergeCell ref="C44:BE44"/>
    <mergeCell ref="AC35:AZ35"/>
    <mergeCell ref="BB35:BE35"/>
    <mergeCell ref="D45:BE45"/>
    <mergeCell ref="D46:BE46"/>
    <mergeCell ref="D47:BE47"/>
    <mergeCell ref="C39:BE39"/>
    <mergeCell ref="C40:BE40"/>
    <mergeCell ref="C41:BE41"/>
    <mergeCell ref="C42:BE42"/>
    <mergeCell ref="C43:BE43"/>
    <mergeCell ref="B35:C35"/>
    <mergeCell ref="D35:M35"/>
    <mergeCell ref="P35:R35"/>
    <mergeCell ref="S35:T35"/>
    <mergeCell ref="U35:V35"/>
    <mergeCell ref="W35:AB35"/>
    <mergeCell ref="AC33:AZ33"/>
    <mergeCell ref="BB33:BE33"/>
    <mergeCell ref="B34:C34"/>
    <mergeCell ref="D34:M34"/>
    <mergeCell ref="P34:R34"/>
    <mergeCell ref="S34:T34"/>
    <mergeCell ref="U34:V34"/>
    <mergeCell ref="W34:AB34"/>
    <mergeCell ref="AC34:AZ34"/>
    <mergeCell ref="BB34:BE34"/>
    <mergeCell ref="B33:C33"/>
    <mergeCell ref="D33:M33"/>
    <mergeCell ref="P33:R33"/>
    <mergeCell ref="S33:T33"/>
    <mergeCell ref="U33:V33"/>
    <mergeCell ref="W33:AB33"/>
    <mergeCell ref="AC31:AZ31"/>
    <mergeCell ref="BB31:BE31"/>
    <mergeCell ref="B32:M32"/>
    <mergeCell ref="N32:O32"/>
    <mergeCell ref="P32:R32"/>
    <mergeCell ref="S32:T32"/>
    <mergeCell ref="U32:V32"/>
    <mergeCell ref="W32:AB32"/>
    <mergeCell ref="AC32:AZ32"/>
    <mergeCell ref="BB32:BE32"/>
    <mergeCell ref="B31:M31"/>
    <mergeCell ref="N31:O31"/>
    <mergeCell ref="P31:R31"/>
    <mergeCell ref="S31:T31"/>
    <mergeCell ref="U31:V31"/>
    <mergeCell ref="W31:AB31"/>
    <mergeCell ref="BB27:BE27"/>
    <mergeCell ref="AC25:AZ27"/>
    <mergeCell ref="BB25:BE25"/>
    <mergeCell ref="BB26:BE26"/>
    <mergeCell ref="W25:AB25"/>
    <mergeCell ref="BC28:BE28"/>
    <mergeCell ref="U26:V26"/>
    <mergeCell ref="W26:AB26"/>
    <mergeCell ref="N27:O27"/>
    <mergeCell ref="P27:R27"/>
    <mergeCell ref="S27:T27"/>
    <mergeCell ref="U27:V27"/>
    <mergeCell ref="W27:AB27"/>
    <mergeCell ref="B27:M27"/>
    <mergeCell ref="B25:M25"/>
    <mergeCell ref="N25:O25"/>
    <mergeCell ref="P25:R25"/>
    <mergeCell ref="S25:T25"/>
    <mergeCell ref="U25:V25"/>
    <mergeCell ref="B26:M26"/>
    <mergeCell ref="N26:O26"/>
    <mergeCell ref="P26:R26"/>
    <mergeCell ref="S26:T26"/>
    <mergeCell ref="AC23:AZ23"/>
    <mergeCell ref="BB23:BE23"/>
    <mergeCell ref="B24:M24"/>
    <mergeCell ref="N24:O24"/>
    <mergeCell ref="P24:R24"/>
    <mergeCell ref="S24:T24"/>
    <mergeCell ref="U24:V24"/>
    <mergeCell ref="W24:AB24"/>
    <mergeCell ref="AC24:AZ24"/>
    <mergeCell ref="BB24:BE24"/>
    <mergeCell ref="B23:M23"/>
    <mergeCell ref="N23:O23"/>
    <mergeCell ref="P23:R23"/>
    <mergeCell ref="S23:T23"/>
    <mergeCell ref="U23:V23"/>
    <mergeCell ref="W23:AB23"/>
    <mergeCell ref="BB21:BE21"/>
    <mergeCell ref="B22:C22"/>
    <mergeCell ref="D22:M22"/>
    <mergeCell ref="N22:O22"/>
    <mergeCell ref="P22:R22"/>
    <mergeCell ref="S22:T22"/>
    <mergeCell ref="U22:V22"/>
    <mergeCell ref="W22:AB22"/>
    <mergeCell ref="AC22:AZ22"/>
    <mergeCell ref="BB22:BE22"/>
    <mergeCell ref="B21:C21"/>
    <mergeCell ref="D21:M21"/>
    <mergeCell ref="N21:O21"/>
    <mergeCell ref="P21:R21"/>
    <mergeCell ref="S21:T21"/>
    <mergeCell ref="U21:V21"/>
    <mergeCell ref="W21:AB21"/>
    <mergeCell ref="AC21:AZ21"/>
    <mergeCell ref="P20:R20"/>
    <mergeCell ref="S20:T20"/>
    <mergeCell ref="U20:V20"/>
    <mergeCell ref="W20:AB20"/>
    <mergeCell ref="B19:M19"/>
    <mergeCell ref="N19:O19"/>
    <mergeCell ref="P19:R19"/>
    <mergeCell ref="S19:T19"/>
    <mergeCell ref="U19:V19"/>
    <mergeCell ref="W19:AB19"/>
    <mergeCell ref="AC19:AZ19"/>
    <mergeCell ref="BB19:BE19"/>
    <mergeCell ref="AC20:AZ20"/>
    <mergeCell ref="BB20:BE20"/>
    <mergeCell ref="W17:AB17"/>
    <mergeCell ref="AC17:AZ17"/>
    <mergeCell ref="BB17:BE17"/>
    <mergeCell ref="B18:C18"/>
    <mergeCell ref="D18:M18"/>
    <mergeCell ref="N18:O18"/>
    <mergeCell ref="P18:R18"/>
    <mergeCell ref="S18:T18"/>
    <mergeCell ref="U18:V18"/>
    <mergeCell ref="W18:AB18"/>
    <mergeCell ref="B17:C17"/>
    <mergeCell ref="D17:M17"/>
    <mergeCell ref="N17:O17"/>
    <mergeCell ref="P17:R17"/>
    <mergeCell ref="S17:T17"/>
    <mergeCell ref="U17:V17"/>
    <mergeCell ref="AC18:AZ18"/>
    <mergeCell ref="BB18:BE18"/>
    <mergeCell ref="B20:M20"/>
    <mergeCell ref="N20:O20"/>
    <mergeCell ref="BB15:BE15"/>
    <mergeCell ref="B16:C16"/>
    <mergeCell ref="D16:M16"/>
    <mergeCell ref="N16:O16"/>
    <mergeCell ref="P16:R16"/>
    <mergeCell ref="S16:T16"/>
    <mergeCell ref="U16:V16"/>
    <mergeCell ref="W16:AB16"/>
    <mergeCell ref="AC16:AZ16"/>
    <mergeCell ref="BB16:BE16"/>
    <mergeCell ref="B15:M15"/>
    <mergeCell ref="N15:O15"/>
    <mergeCell ref="P15:R15"/>
    <mergeCell ref="S15:T15"/>
    <mergeCell ref="U15:V15"/>
    <mergeCell ref="W15:AB15"/>
    <mergeCell ref="AC15:AZ15"/>
    <mergeCell ref="BB11:BE11"/>
    <mergeCell ref="BA12:BA14"/>
    <mergeCell ref="BB12:BE14"/>
    <mergeCell ref="B11:M11"/>
    <mergeCell ref="N11:O11"/>
    <mergeCell ref="P11:R11"/>
    <mergeCell ref="S11:T11"/>
    <mergeCell ref="U11:V11"/>
    <mergeCell ref="W11:AB11"/>
    <mergeCell ref="AC11:AZ11"/>
    <mergeCell ref="B14:AZ14"/>
    <mergeCell ref="S9:T9"/>
    <mergeCell ref="U9:V9"/>
    <mergeCell ref="B10:M10"/>
    <mergeCell ref="N10:O10"/>
    <mergeCell ref="P10:R10"/>
    <mergeCell ref="S10:T10"/>
    <mergeCell ref="U10:V10"/>
    <mergeCell ref="AC7:AZ7"/>
    <mergeCell ref="BA7:BE7"/>
    <mergeCell ref="A8:O8"/>
    <mergeCell ref="P8:R8"/>
    <mergeCell ref="S8:V8"/>
    <mergeCell ref="W8:AB9"/>
    <mergeCell ref="AC8:AZ9"/>
    <mergeCell ref="BA8:BE9"/>
    <mergeCell ref="A9:O9"/>
    <mergeCell ref="P9:R9"/>
    <mergeCell ref="W10:AB10"/>
    <mergeCell ref="AC10:AZ10"/>
    <mergeCell ref="BB10:BE10"/>
    <mergeCell ref="O1:AQ2"/>
    <mergeCell ref="BC1:BE1"/>
    <mergeCell ref="C4:N6"/>
    <mergeCell ref="AD4:AI4"/>
    <mergeCell ref="AK4:AM4"/>
    <mergeCell ref="AN4:BD4"/>
    <mergeCell ref="AK5:AM5"/>
    <mergeCell ref="AN5:AT5"/>
    <mergeCell ref="AV5:AX5"/>
    <mergeCell ref="AY5:BD5"/>
    <mergeCell ref="A12:A13"/>
    <mergeCell ref="B12:M13"/>
    <mergeCell ref="N12:O13"/>
    <mergeCell ref="P12:R13"/>
    <mergeCell ref="U12:V13"/>
    <mergeCell ref="S12:T13"/>
    <mergeCell ref="W12:AB13"/>
    <mergeCell ref="AC13:AZ13"/>
    <mergeCell ref="AD12:AN12"/>
    <mergeCell ref="AO12:AZ12"/>
  </mergeCells>
  <phoneticPr fontId="5"/>
  <dataValidations count="2">
    <dataValidation imeMode="on" allowBlank="1" showInputMessage="1" showErrorMessage="1" sqref="AN4:BD4 AN5:AT5" xr:uid="{A890B1CB-B540-4096-9593-C7805DC13A94}"/>
    <dataValidation imeMode="disabled" allowBlank="1" showInputMessage="1" showErrorMessage="1" sqref="AY5:BD5" xr:uid="{5123E171-EE18-447E-ABF0-1FD6FC6E4F64}"/>
  </dataValidations>
  <printOptions horizontalCentered="1"/>
  <pageMargins left="0.39370078740157483" right="0.39370078740157483" top="0.78740157480314965" bottom="0.47244094488188981" header="0" footer="0"/>
  <pageSetup paperSize="9" scale="89" fitToHeight="0" orientation="landscape" horizontalDpi="300" verticalDpi="300" r:id="rId1"/>
  <headerFooter alignWithMargins="0"/>
  <rowBreaks count="1" manualBreakCount="1">
    <brk id="27" max="57"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D0F85D7-FAAA-4093-9BB4-8E8DAB2234D3}">
          <x14:formula1>
            <xm:f>初期設定!$AO$3:$AO$4</xm:f>
          </x14:formula1>
          <xm:sqref>BB10:BE11 BB16:BE19 BB21:BE27 BB31:BE31 BB33:BE35 BB12:BE14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F0B40-199C-4DAA-AA3F-6D57F687E31D}">
  <dimension ref="A1:I30"/>
  <sheetViews>
    <sheetView workbookViewId="0"/>
  </sheetViews>
  <sheetFormatPr defaultRowHeight="13.2" x14ac:dyDescent="0.2"/>
  <cols>
    <col min="1" max="2" width="11.109375" bestFit="1" customWidth="1"/>
    <col min="3" max="5" width="15.6640625" customWidth="1"/>
    <col min="7" max="8" width="30.6640625" customWidth="1"/>
    <col min="9" max="9" width="0" hidden="1" customWidth="1"/>
  </cols>
  <sheetData>
    <row r="1" spans="1:9" x14ac:dyDescent="0.2">
      <c r="A1" s="99" t="s">
        <v>542</v>
      </c>
      <c r="B1" s="99" t="s">
        <v>543</v>
      </c>
      <c r="C1" s="99" t="s">
        <v>501</v>
      </c>
      <c r="D1" s="99" t="s">
        <v>644</v>
      </c>
      <c r="E1" s="99" t="s">
        <v>645</v>
      </c>
      <c r="F1" s="118" t="s">
        <v>502</v>
      </c>
      <c r="G1" s="120" t="str">
        <f>IFERROR(DBCS(IF(COUNTIF(A2:B30,初期設定!$AF$3)=0,'02申請書'!$N$15&amp;"",INDEX($G:$G,1/LARGE(INDEX(($G$2:$G$30&lt;&gt;"")/ROW($G$2:$G$30),0),ROW(A1))))),"")</f>
        <v/>
      </c>
      <c r="H1" s="121" t="str">
        <f>IFERROR(ASC(IF(COUNTIF(A2:B30,初期設定!$AF$3)=0,'02申請書'!$N$14&amp;"",INDEX($H:$H,1/LARGE(INDEX(($H$2:$H$30&lt;&gt;"")/ROW($H$2:$H$30),0),ROW(A1))))),"")</f>
        <v/>
      </c>
      <c r="I1" t="str">
        <f>DBCS('02申請書'!$N$14)</f>
        <v/>
      </c>
    </row>
    <row r="2" spans="1:9" x14ac:dyDescent="0.2">
      <c r="A2" s="99" t="str">
        <f>IF(COUNTIF('02申請書'!$N$15,$C2&amp;"*")=1,初期設定!$AF$3,"")</f>
        <v/>
      </c>
      <c r="B2" s="99" t="str">
        <f>IF(COUNTIF('02申請書'!$N$15,"*"&amp;$C2)=1,初期設定!$AF$3,"")</f>
        <v/>
      </c>
      <c r="C2" s="100" t="s">
        <v>503</v>
      </c>
      <c r="D2" s="100" t="s">
        <v>551</v>
      </c>
      <c r="E2" s="142" t="s">
        <v>646</v>
      </c>
      <c r="F2" s="118" t="s">
        <v>614</v>
      </c>
      <c r="G2" s="119" t="str">
        <f>IF(OR($A2=初期設定!$AF$3,$B2=初期設定!$AF$3),SUBSTITUTE(SUBSTITUTE(SUBSTITUTE('02申請書'!$N$15,$C2,""),"　","")," ",""),"")</f>
        <v/>
      </c>
      <c r="H2" s="100" t="str">
        <f>IF(OR($A2=初期設定!$AF$3,$B2=初期設定!$AF$3),SUBSTITUTE(SUBSTITUTE(SUBSTITUTE($I$1,IF(COUNTIF($I$1,"*"&amp;$D2&amp;"*")=0,IF($E2="","",IF(COUNTIF($I$1,"*"&amp;$E2&amp;"*")=0,"",$E2)),$D2),""),"　","")," ",""),"")</f>
        <v/>
      </c>
    </row>
    <row r="3" spans="1:9" x14ac:dyDescent="0.2">
      <c r="A3" s="99" t="str">
        <f>IF(COUNTIF('02申請書'!$N$15,$C3&amp;"*")=1,初期設定!$AF$3,"")</f>
        <v/>
      </c>
      <c r="B3" s="99" t="str">
        <f>IF(COUNTIF('02申請書'!$N$15,"*"&amp;$C3)=1,初期設定!$AF$3,"")</f>
        <v/>
      </c>
      <c r="C3" s="100" t="s">
        <v>504</v>
      </c>
      <c r="D3" s="100" t="s">
        <v>551</v>
      </c>
      <c r="E3" s="142" t="s">
        <v>646</v>
      </c>
      <c r="F3" s="118" t="s">
        <v>614</v>
      </c>
      <c r="G3" s="119" t="str">
        <f>IF(OR($A3=初期設定!$AF$3,$B3=初期設定!$AF$3),SUBSTITUTE(SUBSTITUTE(SUBSTITUTE('02申請書'!$N$15,$C3,""),"　","")," ",""),"")</f>
        <v/>
      </c>
      <c r="H3" s="100" t="str">
        <f>IF(OR($A3=初期設定!$AF$3,$B3=初期設定!$AF$3),SUBSTITUTE(SUBSTITUTE(SUBSTITUTE('02申請書'!$N$14,IF(COUNTIF('02申請書'!$N$14,"*"&amp;$D3&amp;"*")=0,IF($E3="","",IF(COUNTIF('02申請書'!$N$14,"*"&amp;$E3&amp;"*")=0,"",$E3)),$D3),""),"　","")," ",""),"")</f>
        <v/>
      </c>
    </row>
    <row r="4" spans="1:9" x14ac:dyDescent="0.2">
      <c r="A4" s="99" t="str">
        <f>IF(COUNTIF('02申請書'!$N$15,$C4&amp;"*")=1,初期設定!$AF$3,"")</f>
        <v/>
      </c>
      <c r="B4" s="99" t="str">
        <f>IF(COUNTIF('02申請書'!$N$15,"*"&amp;$C4)=1,初期設定!$AF$3,"")</f>
        <v/>
      </c>
      <c r="C4" s="100" t="s">
        <v>505</v>
      </c>
      <c r="D4" s="100" t="s">
        <v>551</v>
      </c>
      <c r="E4" s="142" t="s">
        <v>646</v>
      </c>
      <c r="F4" s="118" t="s">
        <v>614</v>
      </c>
      <c r="G4" s="119" t="str">
        <f>IF(OR($A4=初期設定!$AF$3,$B4=初期設定!$AF$3),SUBSTITUTE(SUBSTITUTE(SUBSTITUTE('02申請書'!$N$15,$C4,""),"　","")," ",""),"")</f>
        <v/>
      </c>
      <c r="H4" s="100" t="str">
        <f>IF(OR($A4=初期設定!$AF$3,$B4=初期設定!$AF$3),SUBSTITUTE(SUBSTITUTE(SUBSTITUTE('02申請書'!$N$14,IF(COUNTIF('02申請書'!$N$14,"*"&amp;$D4&amp;"*")=0,IF($E4="","",IF(COUNTIF('02申請書'!$N$14,"*"&amp;$E4&amp;"*")=0,"",$E4)),$D4),""),"　","")," ",""),"")</f>
        <v/>
      </c>
    </row>
    <row r="5" spans="1:9" x14ac:dyDescent="0.2">
      <c r="A5" s="99" t="str">
        <f>IF(COUNTIF('02申請書'!$N$15,$C5&amp;"*")=1,初期設定!$AF$3,"")</f>
        <v/>
      </c>
      <c r="B5" s="99" t="str">
        <f>IF(COUNTIF('02申請書'!$N$15,"*"&amp;$C5)=1,初期設定!$AF$3,"")</f>
        <v/>
      </c>
      <c r="C5" s="100" t="s">
        <v>506</v>
      </c>
      <c r="D5" s="100" t="s">
        <v>551</v>
      </c>
      <c r="E5" s="142" t="s">
        <v>646</v>
      </c>
      <c r="F5" s="118" t="s">
        <v>614</v>
      </c>
      <c r="G5" s="119" t="str">
        <f>IF(OR($A5=初期設定!$AF$3,$B5=初期設定!$AF$3),SUBSTITUTE(SUBSTITUTE(SUBSTITUTE('02申請書'!$N$15,$C5,""),"　","")," ",""),"")</f>
        <v/>
      </c>
      <c r="H5" s="100" t="str">
        <f>IF(OR($A5=初期設定!$AF$3,$B5=初期設定!$AF$3),SUBSTITUTE(SUBSTITUTE(SUBSTITUTE('02申請書'!$N$14,IF(COUNTIF('02申請書'!$N$14,"*"&amp;$D5&amp;"*")=0,IF($E5="","",IF(COUNTIF('02申請書'!$N$14,"*"&amp;$E5&amp;"*")=0,"",$E5)),$D5),""),"　","")," ",""),"")</f>
        <v/>
      </c>
    </row>
    <row r="6" spans="1:9" x14ac:dyDescent="0.2">
      <c r="A6" s="99" t="str">
        <f>IF(COUNTIF('02申請書'!$N$15,$C6&amp;"*")=1,初期設定!$AF$3,"")</f>
        <v/>
      </c>
      <c r="B6" s="99" t="str">
        <f>IF(COUNTIF('02申請書'!$N$15,"*"&amp;$C6)=1,初期設定!$AF$3,"")</f>
        <v/>
      </c>
      <c r="C6" s="100" t="s">
        <v>507</v>
      </c>
      <c r="D6" s="100" t="s">
        <v>552</v>
      </c>
      <c r="E6" s="142" t="s">
        <v>647</v>
      </c>
      <c r="F6" s="118" t="s">
        <v>615</v>
      </c>
      <c r="G6" s="119" t="str">
        <f>IF(OR($A6=初期設定!$AF$3,$B6=初期設定!$AF$3),SUBSTITUTE(SUBSTITUTE(SUBSTITUTE('02申請書'!$N$15,$C6,""),"　","")," ",""),"")</f>
        <v/>
      </c>
      <c r="H6" s="100" t="str">
        <f>IF(OR($A6=初期設定!$AF$3,$B6=初期設定!$AF$3),SUBSTITUTE(SUBSTITUTE(SUBSTITUTE('02申請書'!$N$14,IF(COUNTIF('02申請書'!$N$14,"*"&amp;$D6&amp;"*")=0,IF($E6="","",IF(COUNTIF('02申請書'!$N$14,"*"&amp;$E6&amp;"*")=0,"",$E6)),$D6),""),"　","")," ",""),"")</f>
        <v/>
      </c>
    </row>
    <row r="7" spans="1:9" x14ac:dyDescent="0.2">
      <c r="A7" s="99" t="str">
        <f>IF(COUNTIF('02申請書'!$N$15,$C7&amp;"*")=1,初期設定!$AF$3,"")</f>
        <v/>
      </c>
      <c r="B7" s="99" t="str">
        <f>IF(COUNTIF('02申請書'!$N$15,"*"&amp;$C7)=1,初期設定!$AF$3,"")</f>
        <v/>
      </c>
      <c r="C7" s="100" t="s">
        <v>508</v>
      </c>
      <c r="D7" s="100" t="s">
        <v>552</v>
      </c>
      <c r="E7" s="142" t="s">
        <v>647</v>
      </c>
      <c r="F7" s="118" t="s">
        <v>615</v>
      </c>
      <c r="G7" s="119" t="str">
        <f>IF(OR($A7=初期設定!$AF$3,$B7=初期設定!$AF$3),SUBSTITUTE(SUBSTITUTE(SUBSTITUTE('02申請書'!$N$15,$C7,""),"　","")," ",""),"")</f>
        <v/>
      </c>
      <c r="H7" s="100" t="str">
        <f>IF(OR($A7=初期設定!$AF$3,$B7=初期設定!$AF$3),SUBSTITUTE(SUBSTITUTE(SUBSTITUTE('02申請書'!$N$14,IF(COUNTIF('02申請書'!$N$14,"*"&amp;$D7&amp;"*")=0,IF($E7="","",IF(COUNTIF('02申請書'!$N$14,"*"&amp;$E7&amp;"*")=0,"",$E7)),$D7),""),"　","")," ",""),"")</f>
        <v/>
      </c>
    </row>
    <row r="8" spans="1:9" x14ac:dyDescent="0.2">
      <c r="A8" s="99" t="str">
        <f>IF(COUNTIF('02申請書'!$N$15,$C8&amp;"*")=1,初期設定!$AF$3,"")</f>
        <v/>
      </c>
      <c r="B8" s="99" t="str">
        <f>IF(COUNTIF('02申請書'!$N$15,"*"&amp;$C8)=1,初期設定!$AF$3,"")</f>
        <v/>
      </c>
      <c r="C8" s="100" t="s">
        <v>509</v>
      </c>
      <c r="D8" s="100" t="s">
        <v>552</v>
      </c>
      <c r="E8" s="142" t="s">
        <v>647</v>
      </c>
      <c r="F8" s="118" t="s">
        <v>615</v>
      </c>
      <c r="G8" s="119" t="str">
        <f>IF(OR($A8=初期設定!$AF$3,$B8=初期設定!$AF$3),SUBSTITUTE(SUBSTITUTE(SUBSTITUTE('02申請書'!$N$15,$C8,""),"　","")," ",""),"")</f>
        <v/>
      </c>
      <c r="H8" s="100" t="str">
        <f>IF(OR($A8=初期設定!$AF$3,$B8=初期設定!$AF$3),SUBSTITUTE(SUBSTITUTE(SUBSTITUTE('02申請書'!$N$14,IF(COUNTIF('02申請書'!$N$14,"*"&amp;$D8&amp;"*")=0,IF($E8="","",IF(COUNTIF('02申請書'!$N$14,"*"&amp;$E8&amp;"*")=0,"",$E8)),$D8),""),"　","")," ",""),"")</f>
        <v/>
      </c>
    </row>
    <row r="9" spans="1:9" x14ac:dyDescent="0.2">
      <c r="A9" s="99" t="str">
        <f>IF(COUNTIF('02申請書'!$N$15,$C9&amp;"*")=1,初期設定!$AF$3,"")</f>
        <v/>
      </c>
      <c r="B9" s="99" t="str">
        <f>IF(COUNTIF('02申請書'!$N$15,"*"&amp;$C9)=1,初期設定!$AF$3,"")</f>
        <v/>
      </c>
      <c r="C9" s="100" t="s">
        <v>510</v>
      </c>
      <c r="D9" s="100" t="s">
        <v>552</v>
      </c>
      <c r="E9" s="142" t="s">
        <v>647</v>
      </c>
      <c r="F9" s="118" t="s">
        <v>615</v>
      </c>
      <c r="G9" s="119" t="str">
        <f>IF(OR($A9=初期設定!$AF$3,$B9=初期設定!$AF$3),SUBSTITUTE(SUBSTITUTE(SUBSTITUTE('02申請書'!$N$15,$C9,""),"　","")," ",""),"")</f>
        <v/>
      </c>
      <c r="H9" s="100" t="str">
        <f>IF(OR($A9=初期設定!$AF$3,$B9=初期設定!$AF$3),SUBSTITUTE(SUBSTITUTE(SUBSTITUTE('02申請書'!$N$14,IF(COUNTIF('02申請書'!$N$14,"*"&amp;$D9&amp;"*")=0,IF($E9="","",IF(COUNTIF('02申請書'!$N$14,"*"&amp;$E9&amp;"*")=0,"",$E9)),$D9),""),"　","")," ",""),"")</f>
        <v/>
      </c>
    </row>
    <row r="10" spans="1:9" x14ac:dyDescent="0.2">
      <c r="A10" s="99" t="str">
        <f>IF(COUNTIF('02申請書'!$N$15,$C10&amp;"*")=1,初期設定!$AF$3,"")</f>
        <v/>
      </c>
      <c r="B10" s="99" t="str">
        <f>IF(COUNTIF('02申請書'!$N$15,"*"&amp;$C10)=1,初期設定!$AF$3,"")</f>
        <v/>
      </c>
      <c r="C10" s="100" t="s">
        <v>511</v>
      </c>
      <c r="D10" s="100" t="s">
        <v>553</v>
      </c>
      <c r="E10" s="142" t="s">
        <v>648</v>
      </c>
      <c r="F10" s="118" t="s">
        <v>616</v>
      </c>
      <c r="G10" s="119" t="str">
        <f>IF(OR($A10=初期設定!$AF$3,$B10=初期設定!$AF$3),SUBSTITUTE(SUBSTITUTE(SUBSTITUTE('02申請書'!$N$15,$C10,""),"　","")," ",""),"")</f>
        <v/>
      </c>
      <c r="H10" s="100" t="str">
        <f>IF(OR($A10=初期設定!$AF$3,$B10=初期設定!$AF$3),SUBSTITUTE(SUBSTITUTE(SUBSTITUTE('02申請書'!$N$14,IF(COUNTIF('02申請書'!$N$14,"*"&amp;$D10&amp;"*")=0,IF($E10="","",IF(COUNTIF('02申請書'!$N$14,"*"&amp;$E10&amp;"*")=0,"",$E10)),$D10),""),"　","")," ",""),"")</f>
        <v/>
      </c>
    </row>
    <row r="11" spans="1:9" x14ac:dyDescent="0.2">
      <c r="A11" s="99" t="str">
        <f>IF(COUNTIF('02申請書'!$N$15,$C11&amp;"*")=1,初期設定!$AF$3,"")</f>
        <v/>
      </c>
      <c r="B11" s="99" t="str">
        <f>IF(COUNTIF('02申請書'!$N$15,"*"&amp;$C11)=1,初期設定!$AF$3,"")</f>
        <v/>
      </c>
      <c r="C11" s="100" t="s">
        <v>512</v>
      </c>
      <c r="D11" s="100" t="s">
        <v>553</v>
      </c>
      <c r="E11" s="142" t="s">
        <v>648</v>
      </c>
      <c r="F11" s="118" t="s">
        <v>616</v>
      </c>
      <c r="G11" s="119" t="str">
        <f>IF(OR($A11=初期設定!$AF$3,$B11=初期設定!$AF$3),SUBSTITUTE(SUBSTITUTE(SUBSTITUTE('02申請書'!$N$15,$C11,""),"　","")," ",""),"")</f>
        <v/>
      </c>
      <c r="H11" s="100" t="str">
        <f>IF(OR($A11=初期設定!$AF$3,$B11=初期設定!$AF$3),SUBSTITUTE(SUBSTITUTE(SUBSTITUTE('02申請書'!$N$14,IF(COUNTIF('02申請書'!$N$14,"*"&amp;$D11&amp;"*")=0,IF($E11="","",IF(COUNTIF('02申請書'!$N$14,"*"&amp;$E11&amp;"*")=0,"",$E11)),$D11),""),"　","")," ",""),"")</f>
        <v/>
      </c>
    </row>
    <row r="12" spans="1:9" x14ac:dyDescent="0.2">
      <c r="A12" s="99" t="str">
        <f>IF(COUNTIF('02申請書'!$N$15,$C12&amp;"*")=1,初期設定!$AF$3,"")</f>
        <v/>
      </c>
      <c r="B12" s="99" t="str">
        <f>IF(COUNTIF('02申請書'!$N$15,"*"&amp;$C12)=1,初期設定!$AF$3,"")</f>
        <v/>
      </c>
      <c r="C12" s="100" t="s">
        <v>513</v>
      </c>
      <c r="D12" s="100" t="s">
        <v>553</v>
      </c>
      <c r="E12" s="142" t="s">
        <v>648</v>
      </c>
      <c r="F12" s="118" t="s">
        <v>616</v>
      </c>
      <c r="G12" s="119" t="str">
        <f>IF(OR($A12=初期設定!$AF$3,$B12=初期設定!$AF$3),SUBSTITUTE(SUBSTITUTE(SUBSTITUTE('02申請書'!$N$15,$C12,""),"　","")," ",""),"")</f>
        <v/>
      </c>
      <c r="H12" s="100" t="str">
        <f>IF(OR($A12=初期設定!$AF$3,$B12=初期設定!$AF$3),SUBSTITUTE(SUBSTITUTE(SUBSTITUTE('02申請書'!$N$14,IF(COUNTIF('02申請書'!$N$14,"*"&amp;$D12&amp;"*")=0,IF($E12="","",IF(COUNTIF('02申請書'!$N$14,"*"&amp;$E12&amp;"*")=0,"",$E12)),$D12),""),"　","")," ",""),"")</f>
        <v/>
      </c>
    </row>
    <row r="13" spans="1:9" x14ac:dyDescent="0.2">
      <c r="A13" s="99" t="str">
        <f>IF(COUNTIF('02申請書'!$N$15,$C13&amp;"*")=1,初期設定!$AF$3,"")</f>
        <v/>
      </c>
      <c r="B13" s="99" t="str">
        <f>IF(COUNTIF('02申請書'!$N$15,"*"&amp;$C13)=1,初期設定!$AF$3,"")</f>
        <v/>
      </c>
      <c r="C13" s="100" t="s">
        <v>514</v>
      </c>
      <c r="D13" s="100" t="s">
        <v>553</v>
      </c>
      <c r="E13" s="142" t="s">
        <v>648</v>
      </c>
      <c r="F13" s="118" t="s">
        <v>616</v>
      </c>
      <c r="G13" s="119" t="str">
        <f>IF(OR($A13=初期設定!$AF$3,$B13=初期設定!$AF$3),SUBSTITUTE(SUBSTITUTE(SUBSTITUTE('02申請書'!$N$15,$C13,""),"　","")," ",""),"")</f>
        <v/>
      </c>
      <c r="H13" s="100" t="str">
        <f>IF(OR($A13=初期設定!$AF$3,$B13=初期設定!$AF$3),SUBSTITUTE(SUBSTITUTE(SUBSTITUTE('02申請書'!$N$14,IF(COUNTIF('02申請書'!$N$14,"*"&amp;$D13&amp;"*")=0,IF($E13="","",IF(COUNTIF('02申請書'!$N$14,"*"&amp;$E13&amp;"*")=0,"",$E13)),$D13),""),"　","")," ",""),"")</f>
        <v/>
      </c>
    </row>
    <row r="14" spans="1:9" x14ac:dyDescent="0.2">
      <c r="A14" s="99" t="str">
        <f>IF(COUNTIF('02申請書'!$N$15,$C14&amp;"*")=1,初期設定!$AF$3,"")</f>
        <v/>
      </c>
      <c r="B14" s="99" t="str">
        <f>IF(COUNTIF('02申請書'!$N$15,"*"&amp;$C14)=1,初期設定!$AF$3,"")</f>
        <v/>
      </c>
      <c r="C14" s="100" t="s">
        <v>515</v>
      </c>
      <c r="D14" s="100" t="s">
        <v>554</v>
      </c>
      <c r="E14" s="142" t="s">
        <v>649</v>
      </c>
      <c r="F14" s="118" t="s">
        <v>617</v>
      </c>
      <c r="G14" s="119" t="str">
        <f>IF(OR($A14=初期設定!$AF$3,$B14=初期設定!$AF$3),SUBSTITUTE(SUBSTITUTE(SUBSTITUTE('02申請書'!$N$15,$C14,""),"　","")," ",""),"")</f>
        <v/>
      </c>
      <c r="H14" s="100" t="str">
        <f>IF(OR($A14=初期設定!$AF$3,$B14=初期設定!$AF$3),SUBSTITUTE(SUBSTITUTE(SUBSTITUTE('02申請書'!$N$14,IF(COUNTIF('02申請書'!$N$14,"*"&amp;$D14&amp;"*")=0,IF($E14="","",IF(COUNTIF('02申請書'!$N$14,"*"&amp;$E14&amp;"*")=0,"",$E14)),$D14),""),"　","")," ",""),"")</f>
        <v/>
      </c>
    </row>
    <row r="15" spans="1:9" x14ac:dyDescent="0.2">
      <c r="A15" s="99" t="str">
        <f>IF(COUNTIF('02申請書'!$N$15,$C15&amp;"*")=1,初期設定!$AF$3,"")</f>
        <v/>
      </c>
      <c r="B15" s="99" t="str">
        <f>IF(COUNTIF('02申請書'!$N$15,"*"&amp;$C15)=1,初期設定!$AF$3,"")</f>
        <v/>
      </c>
      <c r="C15" s="100" t="s">
        <v>516</v>
      </c>
      <c r="D15" s="100" t="s">
        <v>554</v>
      </c>
      <c r="E15" s="142" t="s">
        <v>649</v>
      </c>
      <c r="F15" s="118" t="s">
        <v>617</v>
      </c>
      <c r="G15" s="119" t="str">
        <f>IF(OR($A15=初期設定!$AF$3,$B15=初期設定!$AF$3),SUBSTITUTE(SUBSTITUTE(SUBSTITUTE('02申請書'!$N$15,$C15,""),"　","")," ",""),"")</f>
        <v/>
      </c>
      <c r="H15" s="100" t="str">
        <f>IF(OR($A15=初期設定!$AF$3,$B15=初期設定!$AF$3),SUBSTITUTE(SUBSTITUTE(SUBSTITUTE('02申請書'!$N$14,IF(COUNTIF('02申請書'!$N$14,"*"&amp;$D15&amp;"*")=0,IF($E15="","",IF(COUNTIF('02申請書'!$N$14,"*"&amp;$E15&amp;"*")=0,"",$E15)),$D15),""),"　","")," ",""),"")</f>
        <v/>
      </c>
    </row>
    <row r="16" spans="1:9" x14ac:dyDescent="0.2">
      <c r="A16" s="99" t="str">
        <f>IF(COUNTIF('02申請書'!$N$15,$C16&amp;"*")=1,初期設定!$AF$3,"")</f>
        <v/>
      </c>
      <c r="B16" s="99" t="str">
        <f>IF(COUNTIF('02申請書'!$N$15,"*"&amp;$C16)=1,初期設定!$AF$3,"")</f>
        <v/>
      </c>
      <c r="C16" s="100" t="s">
        <v>517</v>
      </c>
      <c r="D16" s="100" t="s">
        <v>554</v>
      </c>
      <c r="E16" s="142" t="s">
        <v>649</v>
      </c>
      <c r="F16" s="118" t="s">
        <v>617</v>
      </c>
      <c r="G16" s="119" t="str">
        <f>IF(OR($A16=初期設定!$AF$3,$B16=初期設定!$AF$3),SUBSTITUTE(SUBSTITUTE(SUBSTITUTE('02申請書'!$N$15,$C16,""),"　","")," ",""),"")</f>
        <v/>
      </c>
      <c r="H16" s="100" t="str">
        <f>IF(OR($A16=初期設定!$AF$3,$B16=初期設定!$AF$3),SUBSTITUTE(SUBSTITUTE(SUBSTITUTE('02申請書'!$N$14,IF(COUNTIF('02申請書'!$N$14,"*"&amp;$D16&amp;"*")=0,IF($E16="","",IF(COUNTIF('02申請書'!$N$14,"*"&amp;$E16&amp;"*")=0,"",$E16)),$D16),""),"　","")," ",""),"")</f>
        <v/>
      </c>
    </row>
    <row r="17" spans="1:8" x14ac:dyDescent="0.2">
      <c r="A17" s="99" t="str">
        <f>IF(COUNTIF('02申請書'!$N$15,$C17&amp;"*")=1,初期設定!$AF$3,"")</f>
        <v/>
      </c>
      <c r="B17" s="99" t="str">
        <f>IF(COUNTIF('02申請書'!$N$15,"*"&amp;$C17)=1,初期設定!$AF$3,"")</f>
        <v/>
      </c>
      <c r="C17" s="100" t="s">
        <v>518</v>
      </c>
      <c r="D17" s="100" t="s">
        <v>554</v>
      </c>
      <c r="E17" s="142" t="s">
        <v>649</v>
      </c>
      <c r="F17" s="118" t="s">
        <v>617</v>
      </c>
      <c r="G17" s="119" t="str">
        <f>IF(OR($A17=初期設定!$AF$3,$B17=初期設定!$AF$3),SUBSTITUTE(SUBSTITUTE(SUBSTITUTE('02申請書'!$N$15,$C17,""),"　","")," ",""),"")</f>
        <v/>
      </c>
      <c r="H17" s="100" t="str">
        <f>IF(OR($A17=初期設定!$AF$3,$B17=初期設定!$AF$3),SUBSTITUTE(SUBSTITUTE(SUBSTITUTE('02申請書'!$N$14,IF(COUNTIF('02申請書'!$N$14,"*"&amp;$D17&amp;"*")=0,IF($E17="","",IF(COUNTIF('02申請書'!$N$14,"*"&amp;$E17&amp;"*")=0,"",$E17)),$D17),""),"　","")," ",""),"")</f>
        <v/>
      </c>
    </row>
    <row r="18" spans="1:8" x14ac:dyDescent="0.2">
      <c r="A18" s="99" t="str">
        <f>IF(COUNTIF('02申請書'!$N$15,$C18&amp;"*")=1,初期設定!$AF$3,"")</f>
        <v/>
      </c>
      <c r="B18" s="99" t="str">
        <f>IF(COUNTIF('02申請書'!$N$15,"*"&amp;$C18)=1,初期設定!$AF$3,"")</f>
        <v/>
      </c>
      <c r="C18" s="100" t="s">
        <v>519</v>
      </c>
      <c r="D18" s="100" t="s">
        <v>555</v>
      </c>
      <c r="E18" s="142" t="s">
        <v>650</v>
      </c>
      <c r="F18" s="118" t="s">
        <v>618</v>
      </c>
      <c r="G18" s="119" t="str">
        <f>IF(OR($A18=初期設定!$AF$3,$B18=初期設定!$AF$3),SUBSTITUTE(SUBSTITUTE(SUBSTITUTE('02申請書'!$N$15,$C18,""),"　","")," ",""),"")</f>
        <v/>
      </c>
      <c r="H18" s="100" t="str">
        <f>IF(OR($A18=初期設定!$AF$3,$B18=初期設定!$AF$3),SUBSTITUTE(SUBSTITUTE(SUBSTITUTE('02申請書'!$N$14,IF(COUNTIF('02申請書'!$N$14,"*"&amp;$D18&amp;"*")=0,IF($E18="","",IF(COUNTIF('02申請書'!$N$14,"*"&amp;$E18&amp;"*")=0,"",$E18)),$D18),""),"　","")," ",""),"")</f>
        <v/>
      </c>
    </row>
    <row r="19" spans="1:8" x14ac:dyDescent="0.2">
      <c r="A19" s="99" t="str">
        <f>IF(COUNTIF('02申請書'!$N$15,$C19&amp;"*")=1,初期設定!$AF$3,"")</f>
        <v/>
      </c>
      <c r="B19" s="99" t="str">
        <f>IF(COUNTIF('02申請書'!$N$15,"*"&amp;$C19)=1,初期設定!$AF$3,"")</f>
        <v/>
      </c>
      <c r="C19" s="100" t="s">
        <v>520</v>
      </c>
      <c r="D19" s="100" t="s">
        <v>555</v>
      </c>
      <c r="E19" s="142" t="s">
        <v>650</v>
      </c>
      <c r="F19" s="118" t="s">
        <v>618</v>
      </c>
      <c r="G19" s="119" t="str">
        <f>IF(OR($A19=初期設定!$AF$3,$B19=初期設定!$AF$3),SUBSTITUTE(SUBSTITUTE(SUBSTITUTE('02申請書'!$N$15,$C19,""),"　","")," ",""),"")</f>
        <v/>
      </c>
      <c r="H19" s="100" t="str">
        <f>IF(OR($A19=初期設定!$AF$3,$B19=初期設定!$AF$3),SUBSTITUTE(SUBSTITUTE(SUBSTITUTE('02申請書'!$N$14,IF(COUNTIF('02申請書'!$N$14,"*"&amp;$D19&amp;"*")=0,IF($E19="","",IF(COUNTIF('02申請書'!$N$14,"*"&amp;$E19&amp;"*")=0,"",$E19)),$D19),""),"　","")," ",""),"")</f>
        <v/>
      </c>
    </row>
    <row r="20" spans="1:8" x14ac:dyDescent="0.2">
      <c r="A20" s="99" t="str">
        <f>IF(COUNTIF('02申請書'!$N$15,$C20&amp;"*")=1,初期設定!$AF$3,"")</f>
        <v/>
      </c>
      <c r="B20" s="99" t="str">
        <f>IF(COUNTIF('02申請書'!$N$15,"*"&amp;$C20)=1,初期設定!$AF$3,"")</f>
        <v/>
      </c>
      <c r="C20" s="100" t="s">
        <v>521</v>
      </c>
      <c r="D20" s="100" t="s">
        <v>555</v>
      </c>
      <c r="E20" s="142" t="s">
        <v>650</v>
      </c>
      <c r="F20" s="118" t="s">
        <v>618</v>
      </c>
      <c r="G20" s="119" t="str">
        <f>IF(OR($A20=初期設定!$AF$3,$B20=初期設定!$AF$3),SUBSTITUTE(SUBSTITUTE(SUBSTITUTE('02申請書'!$N$15,$C20,""),"　","")," ",""),"")</f>
        <v/>
      </c>
      <c r="H20" s="100" t="str">
        <f>IF(OR($A20=初期設定!$AF$3,$B20=初期設定!$AF$3),SUBSTITUTE(SUBSTITUTE(SUBSTITUTE('02申請書'!$N$14,IF(COUNTIF('02申請書'!$N$14,"*"&amp;$D20&amp;"*")=0,IF($E20="","",IF(COUNTIF('02申請書'!$N$14,"*"&amp;$E20&amp;"*")=0,"",$E20)),$D20),""),"　","")," ",""),"")</f>
        <v/>
      </c>
    </row>
    <row r="21" spans="1:8" x14ac:dyDescent="0.2">
      <c r="A21" s="99" t="str">
        <f>IF(COUNTIF('02申請書'!$N$15,$C21&amp;"*")=1,初期設定!$AF$3,"")</f>
        <v/>
      </c>
      <c r="B21" s="99" t="str">
        <f>IF(COUNTIF('02申請書'!$N$15,"*"&amp;$C21)=1,初期設定!$AF$3,"")</f>
        <v/>
      </c>
      <c r="C21" s="100" t="s">
        <v>522</v>
      </c>
      <c r="D21" s="100" t="s">
        <v>556</v>
      </c>
      <c r="E21" s="142"/>
      <c r="F21" s="118" t="s">
        <v>619</v>
      </c>
      <c r="G21" s="119" t="str">
        <f>IF(OR($A21=初期設定!$AF$3,$B21=初期設定!$AF$3),SUBSTITUTE(SUBSTITUTE(SUBSTITUTE('02申請書'!$N$15,$C21,""),"　","")," ",""),"")</f>
        <v/>
      </c>
      <c r="H21" s="100" t="str">
        <f>IF(OR($A21=初期設定!$AF$3,$B21=初期設定!$AF$3),SUBSTITUTE(SUBSTITUTE(SUBSTITUTE('02申請書'!$N$14,IF(COUNTIF('02申請書'!$N$14,"*"&amp;$D21&amp;"*")=0,IF($E21="","",IF(COUNTIF('02申請書'!$N$14,"*"&amp;$E21&amp;"*")=0,"",$E21)),$D21),""),"　","")," ",""),"")</f>
        <v/>
      </c>
    </row>
    <row r="22" spans="1:8" x14ac:dyDescent="0.2">
      <c r="A22" s="99" t="str">
        <f>IF(COUNTIF('02申請書'!$N$15,$C22&amp;"*")=1,初期設定!$AF$3,"")</f>
        <v/>
      </c>
      <c r="B22" s="99" t="str">
        <f>IF(COUNTIF('02申請書'!$N$15,"*"&amp;$C22)=1,初期設定!$AF$3,"")</f>
        <v/>
      </c>
      <c r="C22" s="100" t="s">
        <v>523</v>
      </c>
      <c r="D22" s="100" t="s">
        <v>556</v>
      </c>
      <c r="E22" s="142"/>
      <c r="F22" s="118" t="s">
        <v>619</v>
      </c>
      <c r="G22" s="119" t="str">
        <f>IF(OR($A22=初期設定!$AF$3,$B22=初期設定!$AF$3),SUBSTITUTE(SUBSTITUTE(SUBSTITUTE('02申請書'!$N$15,$C22,""),"　","")," ",""),"")</f>
        <v/>
      </c>
      <c r="H22" s="100" t="str">
        <f>IF(OR($A22=初期設定!$AF$3,$B22=初期設定!$AF$3),SUBSTITUTE(SUBSTITUTE(SUBSTITUTE('02申請書'!$N$14,IF(COUNTIF('02申請書'!$N$14,"*"&amp;$D22&amp;"*")=0,IF($E22="","",IF(COUNTIF('02申請書'!$N$14,"*"&amp;$E22&amp;"*")=0,"",$E22)),$D22),""),"　","")," ",""),"")</f>
        <v/>
      </c>
    </row>
    <row r="23" spans="1:8" x14ac:dyDescent="0.2">
      <c r="A23" s="99" t="str">
        <f>IF(COUNTIF('02申請書'!$N$15,$C23&amp;"*")=1,初期設定!$AF$3,"")</f>
        <v/>
      </c>
      <c r="B23" s="99" t="str">
        <f>IF(COUNTIF('02申請書'!$N$15,"*"&amp;$C23)=1,初期設定!$AF$3,"")</f>
        <v/>
      </c>
      <c r="C23" s="100" t="s">
        <v>524</v>
      </c>
      <c r="D23" s="100" t="s">
        <v>556</v>
      </c>
      <c r="E23" s="142"/>
      <c r="F23" s="118" t="s">
        <v>619</v>
      </c>
      <c r="G23" s="119" t="str">
        <f>IF(OR($A23=初期設定!$AF$3,$B23=初期設定!$AF$3),SUBSTITUTE(SUBSTITUTE(SUBSTITUTE('02申請書'!$N$15,$C23,""),"　","")," ",""),"")</f>
        <v/>
      </c>
      <c r="H23" s="100" t="str">
        <f>IF(OR($A23=初期設定!$AF$3,$B23=初期設定!$AF$3),SUBSTITUTE(SUBSTITUTE(SUBSTITUTE('02申請書'!$N$14,IF(COUNTIF('02申請書'!$N$14,"*"&amp;$D23&amp;"*")=0,IF($E23="","",IF(COUNTIF('02申請書'!$N$14,"*"&amp;$E23&amp;"*")=0,"",$E23)),$D23),""),"　","")," ",""),"")</f>
        <v/>
      </c>
    </row>
    <row r="24" spans="1:8" x14ac:dyDescent="0.2">
      <c r="A24" s="99" t="str">
        <f>IF(COUNTIF('02申請書'!$N$15,$C24&amp;"*")=1,初期設定!$AF$3,"")</f>
        <v/>
      </c>
      <c r="B24" s="99" t="str">
        <f>IF(COUNTIF('02申請書'!$N$15,"*"&amp;$C24)=1,初期設定!$AF$3,"")</f>
        <v/>
      </c>
      <c r="C24" s="100" t="s">
        <v>525</v>
      </c>
      <c r="D24" s="100" t="s">
        <v>557</v>
      </c>
      <c r="E24" s="142"/>
      <c r="F24" s="118" t="s">
        <v>620</v>
      </c>
      <c r="G24" s="119" t="str">
        <f>IF(OR($A24=初期設定!$AF$3,$B24=初期設定!$AF$3),SUBSTITUTE(SUBSTITUTE(SUBSTITUTE('02申請書'!$N$15,$C24,""),"　","")," ",""),"")</f>
        <v/>
      </c>
      <c r="H24" s="100" t="str">
        <f>IF(OR($A24=初期設定!$AF$3,$B24=初期設定!$AF$3),SUBSTITUTE(SUBSTITUTE(SUBSTITUTE('02申請書'!$N$14,IF(COUNTIF('02申請書'!$N$14,"*"&amp;$D24&amp;"*")=0,IF($E24="","",IF(COUNTIF('02申請書'!$N$14,"*"&amp;$E24&amp;"*")=0,"",$E24)),$D24),""),"　","")," ",""),"")</f>
        <v/>
      </c>
    </row>
    <row r="25" spans="1:8" x14ac:dyDescent="0.2">
      <c r="A25" s="99" t="str">
        <f>IF(COUNTIF('02申請書'!$N$15,$C25&amp;"*")=1,初期設定!$AF$3,"")</f>
        <v/>
      </c>
      <c r="B25" s="99" t="str">
        <f>IF(COUNTIF('02申請書'!$N$15,"*"&amp;$C25)=1,初期設定!$AF$3,"")</f>
        <v/>
      </c>
      <c r="C25" s="100" t="s">
        <v>526</v>
      </c>
      <c r="D25" s="100" t="s">
        <v>557</v>
      </c>
      <c r="E25" s="142"/>
      <c r="F25" s="118" t="s">
        <v>620</v>
      </c>
      <c r="G25" s="119" t="str">
        <f>IF(OR($A25=初期設定!$AF$3,$B25=初期設定!$AF$3),SUBSTITUTE(SUBSTITUTE(SUBSTITUTE('02申請書'!$N$15,$C25,""),"　","")," ",""),"")</f>
        <v/>
      </c>
      <c r="H25" s="100" t="str">
        <f>IF(OR($A25=初期設定!$AF$3,$B25=初期設定!$AF$3),SUBSTITUTE(SUBSTITUTE(SUBSTITUTE('02申請書'!$N$14,IF(COUNTIF('02申請書'!$N$14,"*"&amp;$D25&amp;"*")=0,IF($E25="","",IF(COUNTIF('02申請書'!$N$14,"*"&amp;$E25&amp;"*")=0,"",$E25)),$D25),""),"　","")," ",""),"")</f>
        <v/>
      </c>
    </row>
    <row r="26" spans="1:8" x14ac:dyDescent="0.2">
      <c r="A26" s="99" t="str">
        <f>IF(COUNTIF('02申請書'!$N$15,$C26&amp;"*")=1,初期設定!$AF$3,"")</f>
        <v/>
      </c>
      <c r="B26" s="99" t="str">
        <f>IF(COUNTIF('02申請書'!$N$15,"*"&amp;$C26)=1,初期設定!$AF$3,"")</f>
        <v/>
      </c>
      <c r="C26" s="100" t="s">
        <v>527</v>
      </c>
      <c r="D26" s="100" t="s">
        <v>557</v>
      </c>
      <c r="E26" s="142"/>
      <c r="F26" s="118" t="s">
        <v>620</v>
      </c>
      <c r="G26" s="119" t="str">
        <f>IF(OR($A26=初期設定!$AF$3,$B26=初期設定!$AF$3),SUBSTITUTE(SUBSTITUTE(SUBSTITUTE('02申請書'!$N$15,$C26,""),"　","")," ",""),"")</f>
        <v/>
      </c>
      <c r="H26" s="100" t="str">
        <f>IF(OR($A26=初期設定!$AF$3,$B26=初期設定!$AF$3),SUBSTITUTE(SUBSTITUTE(SUBSTITUTE('02申請書'!$N$14,IF(COUNTIF('02申請書'!$N$14,"*"&amp;$D26&amp;"*")=0,IF($E26="","",IF(COUNTIF('02申請書'!$N$14,"*"&amp;$E26&amp;"*")=0,"",$E26)),$D26),""),"　","")," ",""),"")</f>
        <v/>
      </c>
    </row>
    <row r="27" spans="1:8" x14ac:dyDescent="0.2">
      <c r="A27" s="99" t="str">
        <f>IF(COUNTIF('02申請書'!$N$15,$C27&amp;"*")=1,初期設定!$AF$3,"")</f>
        <v/>
      </c>
      <c r="B27" s="99" t="str">
        <f>IF(COUNTIF('02申請書'!$N$15,"*"&amp;$C27)=1,初期設定!$AF$3,"")</f>
        <v/>
      </c>
      <c r="C27" s="100" t="s">
        <v>528</v>
      </c>
      <c r="D27" s="100" t="s">
        <v>558</v>
      </c>
      <c r="E27" s="142"/>
      <c r="F27" s="118" t="s">
        <v>621</v>
      </c>
      <c r="G27" s="119" t="str">
        <f>IF(OR($A27=初期設定!$AF$3,$B27=初期設定!$AF$3),SUBSTITUTE(SUBSTITUTE(SUBSTITUTE('02申請書'!$N$15,$C27,""),"　","")," ",""),"")</f>
        <v/>
      </c>
      <c r="H27" s="100" t="str">
        <f>IF(OR($A27=初期設定!$AF$3,$B27=初期設定!$AF$3),SUBSTITUTE(SUBSTITUTE(SUBSTITUTE('02申請書'!$N$14,IF(COUNTIF('02申請書'!$N$14,"*"&amp;$D27&amp;"*")=0,IF($E27="","",IF(COUNTIF('02申請書'!$N$14,"*"&amp;$E27&amp;"*")=0,"",$E27)),$D27),""),"　","")," ",""),"")</f>
        <v/>
      </c>
    </row>
    <row r="28" spans="1:8" x14ac:dyDescent="0.2">
      <c r="A28" s="99" t="str">
        <f>IF(COUNTIF('02申請書'!$N$15,$C28&amp;"*")=1,初期設定!$AF$3,"")</f>
        <v/>
      </c>
      <c r="B28" s="99" t="str">
        <f>IF(COUNTIF('02申請書'!$N$15,"*"&amp;$C28)=1,初期設定!$AF$3,"")</f>
        <v/>
      </c>
      <c r="C28" s="100" t="s">
        <v>529</v>
      </c>
      <c r="D28" s="100" t="s">
        <v>558</v>
      </c>
      <c r="E28" s="142"/>
      <c r="F28" s="118" t="s">
        <v>621</v>
      </c>
      <c r="G28" s="119" t="str">
        <f>IF(OR($A28=初期設定!$AF$3,$B28=初期設定!$AF$3),SUBSTITUTE(SUBSTITUTE(SUBSTITUTE('02申請書'!$N$15,$C28,""),"　","")," ",""),"")</f>
        <v/>
      </c>
      <c r="H28" s="100" t="str">
        <f>IF(OR($A28=初期設定!$AF$3,$B28=初期設定!$AF$3),SUBSTITUTE(SUBSTITUTE(SUBSTITUTE('02申請書'!$N$14,IF(COUNTIF('02申請書'!$N$14,"*"&amp;$D28&amp;"*")=0,IF($E28="","",IF(COUNTIF('02申請書'!$N$14,"*"&amp;$E28&amp;"*")=0,"",$E28)),$D28),""),"　","")," ",""),"")</f>
        <v/>
      </c>
    </row>
    <row r="29" spans="1:8" x14ac:dyDescent="0.2">
      <c r="A29" s="99" t="str">
        <f>IF(COUNTIF('02申請書'!$N$15,$C29&amp;"*")=1,初期設定!$AF$3,"")</f>
        <v/>
      </c>
      <c r="B29" s="99" t="str">
        <f>IF(COUNTIF('02申請書'!$N$15,"*"&amp;$C29)=1,初期設定!$AF$3,"")</f>
        <v/>
      </c>
      <c r="C29" s="100" t="s">
        <v>530</v>
      </c>
      <c r="D29" s="100" t="s">
        <v>558</v>
      </c>
      <c r="E29" s="142"/>
      <c r="F29" s="118" t="s">
        <v>621</v>
      </c>
      <c r="G29" s="119" t="str">
        <f>IF(OR($A29=初期設定!$AF$3,$B29=初期設定!$AF$3),SUBSTITUTE(SUBSTITUTE(SUBSTITUTE('02申請書'!$N$15,$C29,""),"　","")," ",""),"")</f>
        <v/>
      </c>
      <c r="H29" s="100" t="str">
        <f>IF(OR($A29=初期設定!$AF$3,$B29=初期設定!$AF$3),SUBSTITUTE(SUBSTITUTE(SUBSTITUTE('02申請書'!$N$14,IF(COUNTIF('02申請書'!$N$14,"*"&amp;$D29&amp;"*")=0,IF($E29="","",IF(COUNTIF('02申請書'!$N$14,"*"&amp;$E29&amp;"*")=0,"",$E29)),$D29),""),"　","")," ",""),"")</f>
        <v/>
      </c>
    </row>
    <row r="30" spans="1:8" x14ac:dyDescent="0.2">
      <c r="A30" s="99" t="str">
        <f>IF(COUNTIF('02申請書'!$N$15,$C30&amp;"*")=1,初期設定!$AF$3,"")</f>
        <v/>
      </c>
      <c r="B30" s="99" t="str">
        <f>IF(COUNTIF('02申請書'!$N$15,"*"&amp;$C30)=1,初期設定!$AF$3,"")</f>
        <v/>
      </c>
      <c r="C30" s="100" t="s">
        <v>531</v>
      </c>
      <c r="D30" s="100" t="s">
        <v>558</v>
      </c>
      <c r="E30" s="142"/>
      <c r="F30" s="118" t="s">
        <v>621</v>
      </c>
      <c r="G30" s="119" t="str">
        <f>IF(OR($A30=初期設定!$AF$3,$B30=初期設定!$AF$3),SUBSTITUTE(SUBSTITUTE(SUBSTITUTE('02申請書'!$N$15,$C30,""),"　","")," ",""),"")</f>
        <v/>
      </c>
      <c r="H30" s="100" t="str">
        <f>IF(OR($A30=初期設定!$AF$3,$B30=初期設定!$AF$3),SUBSTITUTE(SUBSTITUTE(SUBSTITUTE('02申請書'!$N$14,IF(COUNTIF('02申請書'!$N$14,"*"&amp;$D30&amp;"*")=0,IF($E30="","",IF(COUNTIF('02申請書'!$N$14,"*"&amp;$E30&amp;"*")=0,"",$E30)),$D30),""),"　","")," ",""),"")</f>
        <v/>
      </c>
    </row>
  </sheetData>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37"/>
  <sheetViews>
    <sheetView view="pageBreakPreview" zoomScaleNormal="100" zoomScaleSheetLayoutView="100" workbookViewId="0">
      <selection activeCell="N12" sqref="N12:AL12"/>
    </sheetView>
  </sheetViews>
  <sheetFormatPr defaultColWidth="2.6640625" defaultRowHeight="15" customHeight="1" x14ac:dyDescent="0.2"/>
  <cols>
    <col min="1" max="16384" width="2.6640625" style="18"/>
  </cols>
  <sheetData>
    <row r="1" spans="1:54" ht="15" customHeight="1" x14ac:dyDescent="0.2">
      <c r="A1" s="186" t="s">
        <v>227</v>
      </c>
      <c r="B1" s="186"/>
      <c r="C1" s="186"/>
      <c r="D1" s="331" t="s">
        <v>226</v>
      </c>
      <c r="E1" s="331"/>
      <c r="F1" s="331"/>
      <c r="G1" s="331"/>
      <c r="H1" s="331"/>
      <c r="I1" s="331"/>
      <c r="J1" s="331"/>
      <c r="K1" s="331"/>
      <c r="L1" s="331"/>
      <c r="M1" s="331"/>
      <c r="N1" s="331"/>
      <c r="O1" s="331"/>
      <c r="P1" s="331"/>
      <c r="Q1" s="331"/>
      <c r="R1" s="331"/>
      <c r="S1" s="331"/>
      <c r="T1" s="331"/>
      <c r="U1" s="331"/>
      <c r="V1" s="331"/>
      <c r="W1" s="331"/>
      <c r="X1" s="331"/>
      <c r="Y1" s="331"/>
      <c r="Z1" s="331"/>
      <c r="AA1" s="331"/>
      <c r="AB1" s="331"/>
      <c r="AC1" s="331"/>
      <c r="AD1" s="331"/>
      <c r="AE1" s="331"/>
      <c r="AF1" s="331"/>
      <c r="AG1" s="331"/>
      <c r="AH1" s="331"/>
      <c r="AI1" s="331"/>
      <c r="AJ1" s="331"/>
      <c r="AK1" s="331"/>
      <c r="AL1" s="331"/>
      <c r="AM1" s="331"/>
      <c r="AN1" s="331"/>
      <c r="AO1" s="331"/>
      <c r="AP1" s="331"/>
      <c r="AQ1" s="331"/>
      <c r="AR1" s="331"/>
      <c r="AS1" s="331"/>
      <c r="AT1" s="331"/>
      <c r="AU1" s="331"/>
      <c r="AV1" s="331"/>
      <c r="AW1" s="331"/>
      <c r="AX1" s="331"/>
      <c r="AY1" s="331"/>
      <c r="AZ1" s="332" t="s">
        <v>228</v>
      </c>
      <c r="BA1" s="333"/>
      <c r="BB1" s="333"/>
    </row>
    <row r="2" spans="1:54" ht="9.9" customHeight="1" thickBot="1" x14ac:dyDescent="0.25">
      <c r="A2" s="19"/>
      <c r="C2" s="19"/>
      <c r="D2" s="331"/>
      <c r="E2" s="331"/>
      <c r="F2" s="331"/>
      <c r="G2" s="331"/>
      <c r="H2" s="331"/>
      <c r="I2" s="331"/>
      <c r="J2" s="331"/>
      <c r="K2" s="331"/>
      <c r="L2" s="331"/>
      <c r="M2" s="331"/>
      <c r="N2" s="331"/>
      <c r="O2" s="331"/>
      <c r="P2" s="331"/>
      <c r="Q2" s="331"/>
      <c r="R2" s="331"/>
      <c r="S2" s="331"/>
      <c r="T2" s="331"/>
      <c r="U2" s="331"/>
      <c r="V2" s="331"/>
      <c r="W2" s="331"/>
      <c r="X2" s="331"/>
      <c r="Y2" s="331"/>
      <c r="Z2" s="331"/>
      <c r="AA2" s="331"/>
      <c r="AB2" s="331"/>
      <c r="AC2" s="331"/>
      <c r="AD2" s="331"/>
      <c r="AE2" s="331"/>
      <c r="AF2" s="331"/>
      <c r="AG2" s="331"/>
      <c r="AH2" s="331"/>
      <c r="AI2" s="331"/>
      <c r="AJ2" s="331"/>
      <c r="AK2" s="331"/>
      <c r="AL2" s="331"/>
      <c r="AM2" s="331"/>
      <c r="AN2" s="331"/>
      <c r="AO2" s="331"/>
      <c r="AP2" s="331"/>
      <c r="AQ2" s="331"/>
      <c r="AR2" s="331"/>
      <c r="AS2" s="331"/>
      <c r="AT2" s="331"/>
      <c r="AU2" s="331"/>
      <c r="AV2" s="331"/>
      <c r="AW2" s="331"/>
      <c r="AX2" s="331"/>
      <c r="AY2" s="331"/>
      <c r="AZ2" s="19"/>
      <c r="BA2" s="19"/>
      <c r="BB2" s="20"/>
    </row>
    <row r="3" spans="1:54" ht="15" customHeight="1" thickTop="1" x14ac:dyDescent="0.2">
      <c r="A3" s="397" t="s">
        <v>0</v>
      </c>
      <c r="B3" s="397"/>
      <c r="C3" s="397"/>
      <c r="D3" s="397"/>
      <c r="E3" s="397"/>
      <c r="F3" s="397"/>
      <c r="G3" s="397"/>
      <c r="H3" s="397"/>
      <c r="I3" s="397"/>
      <c r="AS3" s="384" t="s">
        <v>146</v>
      </c>
      <c r="AT3" s="385"/>
      <c r="AU3" s="385"/>
      <c r="AV3" s="385"/>
      <c r="AW3" s="385"/>
      <c r="AX3" s="385"/>
      <c r="AY3" s="385"/>
      <c r="AZ3" s="385"/>
      <c r="BA3" s="386"/>
    </row>
    <row r="4" spans="1:54" ht="15" customHeight="1" x14ac:dyDescent="0.2">
      <c r="A4" s="397"/>
      <c r="B4" s="397"/>
      <c r="C4" s="397"/>
      <c r="D4" s="397"/>
      <c r="E4" s="397"/>
      <c r="F4" s="397"/>
      <c r="G4" s="397"/>
      <c r="H4" s="397"/>
      <c r="I4" s="397"/>
      <c r="AH4" s="398" t="str">
        <f>初期設定!B3</f>
        <v>令和</v>
      </c>
      <c r="AI4" s="398"/>
      <c r="AJ4" s="393">
        <v>7</v>
      </c>
      <c r="AK4" s="393"/>
      <c r="AL4" s="101" t="s">
        <v>73</v>
      </c>
      <c r="AM4" s="393"/>
      <c r="AN4" s="393"/>
      <c r="AO4" s="101" t="s">
        <v>74</v>
      </c>
      <c r="AP4" s="393"/>
      <c r="AQ4" s="393"/>
      <c r="AR4" s="101" t="s">
        <v>75</v>
      </c>
      <c r="AS4" s="387"/>
      <c r="AT4" s="388"/>
      <c r="AU4" s="388"/>
      <c r="AV4" s="388"/>
      <c r="AW4" s="388"/>
      <c r="AX4" s="388"/>
      <c r="AY4" s="388"/>
      <c r="AZ4" s="388"/>
      <c r="BA4" s="389"/>
    </row>
    <row r="5" spans="1:54" ht="15" customHeight="1" x14ac:dyDescent="0.2">
      <c r="AS5" s="407" t="s">
        <v>11</v>
      </c>
      <c r="AT5" s="189"/>
      <c r="AU5" s="189"/>
      <c r="AV5" s="189"/>
      <c r="AW5" s="189"/>
      <c r="AX5" s="189"/>
      <c r="AY5" s="189"/>
      <c r="AZ5" s="189" t="s">
        <v>12</v>
      </c>
      <c r="BA5" s="410"/>
    </row>
    <row r="6" spans="1:54" ht="15" customHeight="1" thickBot="1" x14ac:dyDescent="0.25">
      <c r="E6" s="330"/>
      <c r="F6" s="330"/>
      <c r="G6" s="330"/>
      <c r="H6" s="330"/>
      <c r="I6" s="330"/>
      <c r="J6" s="330"/>
      <c r="K6" s="330"/>
      <c r="L6" s="20"/>
      <c r="N6" s="390" t="s">
        <v>77</v>
      </c>
      <c r="O6" s="390"/>
      <c r="P6" s="390"/>
      <c r="Q6" s="390" t="s">
        <v>78</v>
      </c>
      <c r="R6" s="390"/>
      <c r="S6" s="391"/>
      <c r="T6" s="391"/>
      <c r="U6" s="390" t="s">
        <v>79</v>
      </c>
      <c r="V6" s="390"/>
      <c r="W6" s="392"/>
      <c r="X6" s="392"/>
      <c r="Y6" s="390" t="s">
        <v>76</v>
      </c>
      <c r="Z6" s="390"/>
      <c r="AA6" s="390" t="s">
        <v>11</v>
      </c>
      <c r="AB6" s="390"/>
      <c r="AC6" s="392"/>
      <c r="AD6" s="392"/>
      <c r="AE6" s="392"/>
      <c r="AF6" s="392"/>
      <c r="AG6" s="392"/>
      <c r="AH6" s="392"/>
      <c r="AI6" s="392"/>
      <c r="AJ6" s="390" t="s">
        <v>12</v>
      </c>
      <c r="AK6" s="390"/>
      <c r="AL6" s="20"/>
      <c r="AS6" s="408"/>
      <c r="AT6" s="409"/>
      <c r="AU6" s="409"/>
      <c r="AV6" s="409"/>
      <c r="AW6" s="409"/>
      <c r="AX6" s="409"/>
      <c r="AY6" s="409"/>
      <c r="AZ6" s="409"/>
      <c r="BA6" s="411"/>
    </row>
    <row r="7" spans="1:54" ht="15" customHeight="1" thickTop="1" x14ac:dyDescent="0.2">
      <c r="E7" s="330"/>
      <c r="F7" s="330"/>
      <c r="G7" s="330"/>
      <c r="H7" s="330"/>
      <c r="I7" s="330"/>
      <c r="J7" s="330"/>
      <c r="K7" s="330"/>
      <c r="L7" s="20"/>
      <c r="M7" s="20"/>
      <c r="N7" s="390"/>
      <c r="O7" s="390"/>
      <c r="P7" s="390"/>
      <c r="Q7" s="390"/>
      <c r="R7" s="390"/>
      <c r="S7" s="391"/>
      <c r="T7" s="391"/>
      <c r="U7" s="390"/>
      <c r="V7" s="390"/>
      <c r="W7" s="392"/>
      <c r="X7" s="392"/>
      <c r="Y7" s="390"/>
      <c r="Z7" s="390"/>
      <c r="AA7" s="390"/>
      <c r="AB7" s="390"/>
      <c r="AC7" s="392"/>
      <c r="AD7" s="392"/>
      <c r="AE7" s="392"/>
      <c r="AF7" s="392"/>
      <c r="AG7" s="392"/>
      <c r="AH7" s="392"/>
      <c r="AI7" s="392"/>
      <c r="AJ7" s="390"/>
      <c r="AK7" s="390"/>
      <c r="AL7" s="20"/>
    </row>
    <row r="8" spans="1:54" ht="9.9" customHeight="1" x14ac:dyDescent="0.2">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0"/>
    </row>
    <row r="9" spans="1:54" ht="15" customHeight="1" x14ac:dyDescent="0.2">
      <c r="E9" s="327" t="s">
        <v>625</v>
      </c>
      <c r="F9" s="327"/>
      <c r="G9" s="327"/>
      <c r="H9" s="327"/>
      <c r="I9" s="327"/>
      <c r="J9" s="327"/>
      <c r="K9" s="327"/>
      <c r="L9" s="27"/>
      <c r="M9" s="27"/>
      <c r="N9" s="328"/>
      <c r="O9" s="328"/>
      <c r="P9" s="328"/>
      <c r="Q9" s="328"/>
      <c r="R9" s="22" t="s">
        <v>116</v>
      </c>
      <c r="S9" s="328"/>
      <c r="T9" s="328"/>
      <c r="U9" s="328"/>
      <c r="V9" s="328"/>
      <c r="W9" s="27"/>
      <c r="X9" s="27"/>
      <c r="Y9" s="27"/>
      <c r="Z9" s="27"/>
      <c r="AA9" s="27"/>
      <c r="AB9" s="27"/>
      <c r="AC9" s="27"/>
      <c r="AD9" s="27"/>
      <c r="AE9" s="27"/>
      <c r="AF9" s="27"/>
      <c r="AG9" s="27"/>
      <c r="AH9" s="27"/>
      <c r="AI9" s="27"/>
      <c r="AJ9" s="27"/>
      <c r="AK9" s="27"/>
      <c r="AL9" s="20"/>
    </row>
    <row r="10" spans="1:54" ht="15" customHeight="1" x14ac:dyDescent="0.2">
      <c r="E10" s="21"/>
      <c r="F10" s="21"/>
      <c r="G10" s="21"/>
      <c r="H10" s="21"/>
      <c r="I10" s="21"/>
      <c r="J10" s="21"/>
      <c r="K10" s="21"/>
      <c r="N10" s="122" t="s">
        <v>611</v>
      </c>
      <c r="R10" s="122" t="s">
        <v>622</v>
      </c>
      <c r="AS10" s="412" t="s">
        <v>1</v>
      </c>
      <c r="AT10" s="413"/>
      <c r="AU10" s="413"/>
      <c r="AV10" s="413"/>
      <c r="AW10" s="413"/>
      <c r="AX10" s="413"/>
      <c r="AY10" s="413"/>
      <c r="AZ10" s="413"/>
      <c r="BA10" s="414"/>
    </row>
    <row r="11" spans="1:54" ht="15" customHeight="1" x14ac:dyDescent="0.2">
      <c r="E11" s="424" t="s">
        <v>4</v>
      </c>
      <c r="F11" s="424"/>
      <c r="G11" s="424"/>
      <c r="H11" s="424"/>
      <c r="I11" s="424"/>
      <c r="J11" s="424"/>
      <c r="K11" s="424"/>
      <c r="M11" s="22"/>
      <c r="N11" s="431"/>
      <c r="O11" s="432"/>
      <c r="P11" s="432"/>
      <c r="Q11" s="432"/>
      <c r="R11" s="432"/>
      <c r="S11" s="432"/>
      <c r="T11" s="432"/>
      <c r="U11" s="432"/>
      <c r="V11" s="432"/>
      <c r="W11" s="432"/>
      <c r="X11" s="432"/>
      <c r="Y11" s="432"/>
      <c r="Z11" s="432"/>
      <c r="AA11" s="432"/>
      <c r="AB11" s="432"/>
      <c r="AC11" s="432"/>
      <c r="AD11" s="432"/>
      <c r="AE11" s="432"/>
      <c r="AF11" s="432"/>
      <c r="AG11" s="432"/>
      <c r="AH11" s="432"/>
      <c r="AI11" s="432"/>
      <c r="AJ11" s="432"/>
      <c r="AK11" s="432"/>
      <c r="AL11" s="436"/>
      <c r="AS11" s="415"/>
      <c r="AT11" s="388"/>
      <c r="AU11" s="388"/>
      <c r="AV11" s="388"/>
      <c r="AW11" s="388"/>
      <c r="AX11" s="388"/>
      <c r="AY11" s="388"/>
      <c r="AZ11" s="388"/>
      <c r="BA11" s="416"/>
    </row>
    <row r="12" spans="1:54" ht="15" customHeight="1" x14ac:dyDescent="0.2">
      <c r="E12" s="424"/>
      <c r="F12" s="424"/>
      <c r="G12" s="424"/>
      <c r="H12" s="424"/>
      <c r="I12" s="424"/>
      <c r="J12" s="424"/>
      <c r="K12" s="424"/>
      <c r="M12" s="22"/>
      <c r="N12" s="433"/>
      <c r="O12" s="434"/>
      <c r="P12" s="434"/>
      <c r="Q12" s="434"/>
      <c r="R12" s="434"/>
      <c r="S12" s="434"/>
      <c r="T12" s="434"/>
      <c r="U12" s="434"/>
      <c r="V12" s="434"/>
      <c r="W12" s="434"/>
      <c r="X12" s="434"/>
      <c r="Y12" s="434"/>
      <c r="Z12" s="434"/>
      <c r="AA12" s="434"/>
      <c r="AB12" s="434"/>
      <c r="AC12" s="434"/>
      <c r="AD12" s="434"/>
      <c r="AE12" s="434"/>
      <c r="AF12" s="434"/>
      <c r="AG12" s="434"/>
      <c r="AH12" s="434"/>
      <c r="AI12" s="434"/>
      <c r="AJ12" s="434"/>
      <c r="AK12" s="434"/>
      <c r="AL12" s="435"/>
      <c r="AS12" s="167"/>
      <c r="AT12" s="168"/>
      <c r="AU12" s="168"/>
      <c r="AV12" s="168"/>
      <c r="AW12" s="168"/>
      <c r="AX12" s="168"/>
      <c r="AY12" s="168"/>
      <c r="AZ12" s="168"/>
      <c r="BA12" s="169"/>
    </row>
    <row r="13" spans="1:54" ht="15" customHeight="1" x14ac:dyDescent="0.2">
      <c r="E13" s="21"/>
      <c r="F13" s="21"/>
      <c r="G13" s="21"/>
      <c r="H13" s="21"/>
      <c r="I13" s="21"/>
      <c r="J13" s="21"/>
      <c r="K13" s="21"/>
      <c r="M13" s="23"/>
      <c r="N13" s="123" t="s">
        <v>608</v>
      </c>
      <c r="O13" s="23"/>
      <c r="P13" s="23"/>
      <c r="Q13" s="23"/>
      <c r="R13" s="23"/>
      <c r="S13" s="23"/>
      <c r="T13" s="23"/>
      <c r="U13" s="23"/>
      <c r="V13" s="23"/>
      <c r="W13" s="23"/>
      <c r="X13" s="23"/>
      <c r="Y13" s="23"/>
      <c r="Z13" s="23"/>
      <c r="AA13" s="23"/>
      <c r="AB13" s="23"/>
      <c r="AC13" s="23"/>
      <c r="AD13" s="23"/>
      <c r="AE13" s="23"/>
      <c r="AF13" s="23"/>
      <c r="AG13" s="23"/>
      <c r="AH13" s="23"/>
      <c r="AI13" s="23"/>
      <c r="AJ13" s="23"/>
      <c r="AK13" s="24"/>
      <c r="AL13" s="24"/>
      <c r="AS13" s="417"/>
      <c r="AT13" s="285"/>
      <c r="AU13" s="285"/>
      <c r="AV13" s="285"/>
      <c r="AW13" s="285"/>
      <c r="AX13" s="285"/>
      <c r="AY13" s="285"/>
      <c r="AZ13" s="285"/>
      <c r="BA13" s="267"/>
    </row>
    <row r="14" spans="1:54" ht="15" customHeight="1" x14ac:dyDescent="0.2">
      <c r="E14" s="422" t="s">
        <v>550</v>
      </c>
      <c r="F14" s="422"/>
      <c r="G14" s="422"/>
      <c r="H14" s="422"/>
      <c r="I14" s="422"/>
      <c r="J14" s="422"/>
      <c r="K14" s="422"/>
      <c r="M14" s="23"/>
      <c r="N14" s="423"/>
      <c r="O14" s="423"/>
      <c r="P14" s="423"/>
      <c r="Q14" s="423"/>
      <c r="R14" s="423"/>
      <c r="S14" s="423"/>
      <c r="T14" s="423"/>
      <c r="U14" s="423"/>
      <c r="V14" s="423"/>
      <c r="W14" s="423"/>
      <c r="X14" s="423"/>
      <c r="Y14" s="423"/>
      <c r="Z14" s="423"/>
      <c r="AA14" s="423"/>
      <c r="AB14" s="423"/>
      <c r="AC14" s="423"/>
      <c r="AD14" s="423"/>
      <c r="AE14" s="423"/>
      <c r="AF14" s="423"/>
      <c r="AG14" s="423"/>
      <c r="AH14" s="423"/>
      <c r="AI14" s="423"/>
      <c r="AJ14" s="423"/>
      <c r="AK14" s="423"/>
      <c r="AL14" s="423"/>
      <c r="AS14" s="417"/>
      <c r="AT14" s="285"/>
      <c r="AU14" s="285"/>
      <c r="AV14" s="285"/>
      <c r="AW14" s="285"/>
      <c r="AX14" s="285"/>
      <c r="AY14" s="285"/>
      <c r="AZ14" s="285"/>
      <c r="BA14" s="267"/>
    </row>
    <row r="15" spans="1:54" ht="15" customHeight="1" x14ac:dyDescent="0.2">
      <c r="E15" s="424" t="s">
        <v>2</v>
      </c>
      <c r="F15" s="424"/>
      <c r="G15" s="424"/>
      <c r="H15" s="424"/>
      <c r="I15" s="424"/>
      <c r="J15" s="424"/>
      <c r="K15" s="424"/>
      <c r="M15" s="22"/>
      <c r="N15" s="423"/>
      <c r="O15" s="423"/>
      <c r="P15" s="423"/>
      <c r="Q15" s="423"/>
      <c r="R15" s="423"/>
      <c r="S15" s="423"/>
      <c r="T15" s="423"/>
      <c r="U15" s="423"/>
      <c r="V15" s="423"/>
      <c r="W15" s="423"/>
      <c r="X15" s="423"/>
      <c r="Y15" s="423"/>
      <c r="Z15" s="423"/>
      <c r="AA15" s="423"/>
      <c r="AB15" s="423"/>
      <c r="AC15" s="423"/>
      <c r="AD15" s="423"/>
      <c r="AE15" s="423"/>
      <c r="AF15" s="423"/>
      <c r="AG15" s="423"/>
      <c r="AH15" s="423"/>
      <c r="AI15" s="423"/>
      <c r="AJ15" s="423"/>
      <c r="AK15" s="423"/>
      <c r="AL15" s="423"/>
      <c r="AS15" s="417"/>
      <c r="AT15" s="285"/>
      <c r="AU15" s="285"/>
      <c r="AV15" s="285"/>
      <c r="AW15" s="285"/>
      <c r="AX15" s="285"/>
      <c r="AY15" s="285"/>
      <c r="AZ15" s="285"/>
      <c r="BA15" s="267"/>
    </row>
    <row r="16" spans="1:54" ht="15" customHeight="1" x14ac:dyDescent="0.2">
      <c r="E16" s="424"/>
      <c r="F16" s="424"/>
      <c r="G16" s="424"/>
      <c r="H16" s="424"/>
      <c r="I16" s="424"/>
      <c r="J16" s="424"/>
      <c r="K16" s="424"/>
      <c r="M16" s="22"/>
      <c r="N16" s="423"/>
      <c r="O16" s="423"/>
      <c r="P16" s="423"/>
      <c r="Q16" s="423"/>
      <c r="R16" s="423"/>
      <c r="S16" s="423"/>
      <c r="T16" s="423"/>
      <c r="U16" s="423"/>
      <c r="V16" s="423"/>
      <c r="W16" s="423"/>
      <c r="X16" s="423"/>
      <c r="Y16" s="423"/>
      <c r="Z16" s="423"/>
      <c r="AA16" s="423"/>
      <c r="AB16" s="423"/>
      <c r="AC16" s="423"/>
      <c r="AD16" s="423"/>
      <c r="AE16" s="423"/>
      <c r="AF16" s="423"/>
      <c r="AG16" s="423"/>
      <c r="AH16" s="423"/>
      <c r="AI16" s="423"/>
      <c r="AJ16" s="423"/>
      <c r="AK16" s="423"/>
      <c r="AL16" s="423"/>
      <c r="AS16" s="417"/>
      <c r="AT16" s="285"/>
      <c r="AU16" s="285"/>
      <c r="AV16" s="285"/>
      <c r="AW16" s="285"/>
      <c r="AX16" s="285"/>
      <c r="AY16" s="285"/>
      <c r="AZ16" s="285"/>
      <c r="BA16" s="267"/>
    </row>
    <row r="17" spans="2:53" ht="15" customHeight="1" x14ac:dyDescent="0.2">
      <c r="E17" s="25"/>
      <c r="F17" s="25"/>
      <c r="G17" s="25"/>
      <c r="H17" s="25"/>
      <c r="I17" s="25"/>
      <c r="J17" s="25"/>
      <c r="K17" s="21"/>
      <c r="M17" s="23"/>
      <c r="N17" s="123" t="s">
        <v>609</v>
      </c>
      <c r="O17" s="23"/>
      <c r="P17" s="23"/>
      <c r="Q17" s="23"/>
      <c r="R17" s="23"/>
      <c r="S17" s="23"/>
      <c r="T17" s="23"/>
      <c r="U17" s="23"/>
      <c r="V17" s="23"/>
      <c r="W17" s="23"/>
      <c r="X17" s="23"/>
      <c r="Y17" s="123" t="s">
        <v>610</v>
      </c>
      <c r="Z17" s="23"/>
      <c r="AA17" s="23"/>
      <c r="AB17" s="23"/>
      <c r="AC17" s="23"/>
      <c r="AD17" s="23"/>
      <c r="AE17" s="23"/>
      <c r="AF17" s="23"/>
      <c r="AG17" s="23"/>
      <c r="AH17" s="23"/>
      <c r="AI17" s="23"/>
      <c r="AJ17" s="23"/>
      <c r="AK17" s="24"/>
      <c r="AL17" s="24"/>
      <c r="AS17" s="417"/>
      <c r="AT17" s="285"/>
      <c r="AU17" s="285"/>
      <c r="AV17" s="285"/>
      <c r="AW17" s="285"/>
      <c r="AX17" s="285"/>
      <c r="AY17" s="285"/>
      <c r="AZ17" s="285"/>
      <c r="BA17" s="267"/>
    </row>
    <row r="18" spans="2:53" ht="15" customHeight="1" x14ac:dyDescent="0.2">
      <c r="E18" s="424" t="s">
        <v>3</v>
      </c>
      <c r="F18" s="424"/>
      <c r="G18" s="424"/>
      <c r="H18" s="424"/>
      <c r="I18" s="424"/>
      <c r="J18" s="424"/>
      <c r="K18" s="424"/>
      <c r="M18" s="22"/>
      <c r="N18" s="428"/>
      <c r="O18" s="429"/>
      <c r="P18" s="429"/>
      <c r="Q18" s="429"/>
      <c r="R18" s="429"/>
      <c r="S18" s="429"/>
      <c r="T18" s="429"/>
      <c r="U18" s="429"/>
      <c r="V18" s="429"/>
      <c r="W18" s="429"/>
      <c r="X18" s="429"/>
      <c r="Y18" s="429"/>
      <c r="Z18" s="429"/>
      <c r="AA18" s="429"/>
      <c r="AB18" s="429"/>
      <c r="AC18" s="429"/>
      <c r="AD18" s="429"/>
      <c r="AE18" s="429"/>
      <c r="AF18" s="429"/>
      <c r="AG18" s="429"/>
      <c r="AH18" s="429"/>
      <c r="AI18" s="430"/>
      <c r="AJ18" s="373"/>
      <c r="AK18" s="373"/>
      <c r="AL18" s="373"/>
      <c r="AS18" s="417"/>
      <c r="AT18" s="285"/>
      <c r="AU18" s="285"/>
      <c r="AV18" s="285"/>
      <c r="AW18" s="285"/>
      <c r="AX18" s="285"/>
      <c r="AY18" s="285"/>
      <c r="AZ18" s="285"/>
      <c r="BA18" s="267"/>
    </row>
    <row r="19" spans="2:53" ht="15" customHeight="1" x14ac:dyDescent="0.2">
      <c r="E19" s="424"/>
      <c r="F19" s="424"/>
      <c r="G19" s="424"/>
      <c r="H19" s="424"/>
      <c r="I19" s="424"/>
      <c r="J19" s="424"/>
      <c r="K19" s="424"/>
      <c r="M19" s="22"/>
      <c r="N19" s="428"/>
      <c r="O19" s="429"/>
      <c r="P19" s="429"/>
      <c r="Q19" s="429"/>
      <c r="R19" s="429"/>
      <c r="S19" s="429"/>
      <c r="T19" s="429"/>
      <c r="U19" s="429"/>
      <c r="V19" s="429"/>
      <c r="W19" s="429"/>
      <c r="X19" s="429"/>
      <c r="Y19" s="429"/>
      <c r="Z19" s="429"/>
      <c r="AA19" s="429"/>
      <c r="AB19" s="429"/>
      <c r="AC19" s="429"/>
      <c r="AD19" s="429"/>
      <c r="AE19" s="429"/>
      <c r="AF19" s="429"/>
      <c r="AG19" s="429"/>
      <c r="AH19" s="429"/>
      <c r="AI19" s="430"/>
      <c r="AJ19" s="373"/>
      <c r="AK19" s="373"/>
      <c r="AL19" s="373"/>
      <c r="AS19" s="170"/>
      <c r="AT19" s="171"/>
      <c r="AU19" s="171"/>
      <c r="AV19" s="171"/>
      <c r="AW19" s="171"/>
      <c r="AX19" s="171"/>
      <c r="AY19" s="171"/>
      <c r="AZ19" s="171"/>
      <c r="BA19" s="172"/>
    </row>
    <row r="20" spans="2:53" ht="15" customHeight="1" x14ac:dyDescent="0.2">
      <c r="E20" s="422" t="s">
        <v>80</v>
      </c>
      <c r="F20" s="422"/>
      <c r="G20" s="422"/>
      <c r="H20" s="422"/>
      <c r="I20" s="422"/>
      <c r="J20" s="422"/>
      <c r="K20" s="422"/>
      <c r="M20" s="22"/>
      <c r="N20" s="400"/>
      <c r="O20" s="400"/>
      <c r="P20" s="400"/>
      <c r="Q20" s="400"/>
      <c r="R20" s="22" t="s">
        <v>116</v>
      </c>
      <c r="S20" s="400"/>
      <c r="T20" s="400"/>
      <c r="U20" s="400"/>
      <c r="V20" s="400"/>
      <c r="W20" s="22" t="s">
        <v>116</v>
      </c>
      <c r="X20" s="400"/>
      <c r="Y20" s="400"/>
      <c r="Z20" s="400"/>
      <c r="AA20" s="400"/>
      <c r="AB20" s="400"/>
      <c r="AC20" s="18" t="s">
        <v>76</v>
      </c>
      <c r="AD20" s="22"/>
      <c r="AE20" s="22"/>
      <c r="AF20" s="22"/>
      <c r="AG20" s="22"/>
      <c r="AH20" s="22"/>
      <c r="AI20" s="22"/>
      <c r="AJ20" s="22"/>
      <c r="AK20" s="22"/>
      <c r="AL20" s="22"/>
    </row>
    <row r="21" spans="2:53" ht="9.9" customHeight="1" x14ac:dyDescent="0.2">
      <c r="E21" s="26"/>
      <c r="F21" s="26"/>
      <c r="G21" s="26"/>
      <c r="H21" s="26"/>
      <c r="I21" s="26"/>
      <c r="J21" s="26"/>
      <c r="K21" s="26"/>
      <c r="L21" s="26"/>
      <c r="M21" s="26"/>
      <c r="N21" s="399"/>
      <c r="O21" s="399"/>
      <c r="P21" s="399"/>
      <c r="Q21" s="399"/>
      <c r="R21" s="399"/>
      <c r="S21" s="399"/>
      <c r="T21" s="399"/>
      <c r="U21" s="399"/>
      <c r="V21" s="399"/>
      <c r="W21" s="399"/>
      <c r="X21" s="399"/>
      <c r="Y21" s="399"/>
      <c r="Z21" s="399"/>
      <c r="AA21" s="399"/>
      <c r="AB21" s="399"/>
      <c r="AC21" s="399"/>
      <c r="AD21" s="399"/>
      <c r="AE21" s="399"/>
      <c r="AF21" s="399"/>
      <c r="AG21" s="399"/>
      <c r="AH21" s="399"/>
      <c r="AI21" s="399"/>
      <c r="AJ21" s="399"/>
      <c r="AK21" s="399"/>
      <c r="AL21" s="399"/>
    </row>
    <row r="22" spans="2:53" ht="15" customHeight="1" x14ac:dyDescent="0.2">
      <c r="B22" s="421" t="s">
        <v>145</v>
      </c>
      <c r="C22" s="421"/>
      <c r="D22" s="421"/>
      <c r="E22" s="421"/>
      <c r="F22" s="421"/>
      <c r="G22" s="421"/>
      <c r="H22" s="421"/>
      <c r="I22" s="421"/>
      <c r="J22" s="421"/>
      <c r="K22" s="421"/>
      <c r="L22" s="421"/>
      <c r="M22" s="421"/>
      <c r="N22" s="421"/>
      <c r="O22" s="421"/>
      <c r="P22" s="421"/>
      <c r="Q22" s="421"/>
      <c r="R22" s="421"/>
      <c r="S22" s="421"/>
      <c r="T22" s="421"/>
      <c r="U22" s="421"/>
      <c r="V22" s="421"/>
      <c r="W22" s="421"/>
      <c r="X22" s="421"/>
      <c r="Y22" s="421"/>
      <c r="Z22" s="421"/>
      <c r="AA22" s="421"/>
      <c r="AB22" s="421"/>
      <c r="AC22" s="421"/>
      <c r="AD22" s="421"/>
      <c r="AE22" s="421"/>
      <c r="AF22" s="421"/>
      <c r="AG22" s="421"/>
      <c r="AH22" s="421"/>
      <c r="AI22" s="421"/>
      <c r="AJ22" s="421"/>
      <c r="AK22" s="421"/>
      <c r="AL22" s="421"/>
      <c r="AM22" s="421"/>
      <c r="AN22" s="421"/>
      <c r="AO22" s="421"/>
      <c r="AP22" s="421"/>
      <c r="AQ22" s="421"/>
      <c r="AR22" s="421"/>
      <c r="AS22" s="421"/>
      <c r="AT22" s="421"/>
      <c r="AU22" s="421"/>
      <c r="AV22" s="421"/>
      <c r="AW22" s="421"/>
      <c r="AX22" s="421"/>
      <c r="AY22" s="421"/>
      <c r="AZ22" s="421"/>
      <c r="BA22" s="421"/>
    </row>
    <row r="23" spans="2:53" ht="15" customHeight="1" x14ac:dyDescent="0.2">
      <c r="B23" s="420" t="s">
        <v>356</v>
      </c>
      <c r="C23" s="420"/>
      <c r="D23" s="420"/>
      <c r="E23" s="420"/>
      <c r="F23" s="420"/>
      <c r="G23" s="420"/>
      <c r="H23" s="420"/>
      <c r="I23" s="420"/>
      <c r="J23" s="420"/>
      <c r="K23" s="420"/>
      <c r="L23" s="420"/>
      <c r="M23" s="420"/>
      <c r="N23" s="420"/>
      <c r="O23" s="420"/>
      <c r="P23" s="420"/>
      <c r="Q23" s="420"/>
      <c r="R23" s="420"/>
      <c r="S23" s="420"/>
      <c r="T23" s="420"/>
      <c r="U23" s="420"/>
      <c r="V23" s="420"/>
      <c r="W23" s="420"/>
      <c r="X23" s="420"/>
      <c r="Y23" s="420"/>
      <c r="Z23" s="420"/>
      <c r="AA23" s="420"/>
      <c r="AB23" s="420"/>
      <c r="AC23" s="420"/>
      <c r="AD23" s="420"/>
      <c r="AE23" s="420"/>
      <c r="AF23" s="420"/>
      <c r="AG23" s="420"/>
      <c r="AH23" s="420"/>
      <c r="AI23" s="420"/>
      <c r="AJ23" s="420"/>
      <c r="AK23" s="420"/>
      <c r="AL23" s="420"/>
      <c r="AM23" s="420"/>
      <c r="AN23" s="420"/>
      <c r="AO23" s="420"/>
      <c r="AP23" s="420"/>
      <c r="AQ23" s="420"/>
      <c r="AR23" s="420"/>
      <c r="AS23" s="420"/>
      <c r="AT23" s="420"/>
      <c r="AU23" s="420"/>
      <c r="AV23" s="420"/>
      <c r="AW23" s="420"/>
      <c r="AX23" s="420"/>
      <c r="AY23" s="420"/>
      <c r="AZ23" s="420"/>
      <c r="BA23" s="420"/>
    </row>
    <row r="24" spans="2:53" ht="15" customHeight="1" x14ac:dyDescent="0.2">
      <c r="B24" s="420"/>
      <c r="C24" s="420"/>
      <c r="D24" s="420"/>
      <c r="E24" s="420"/>
      <c r="F24" s="420"/>
      <c r="G24" s="420"/>
      <c r="H24" s="420"/>
      <c r="I24" s="420"/>
      <c r="J24" s="420"/>
      <c r="K24" s="420"/>
      <c r="L24" s="420"/>
      <c r="M24" s="420"/>
      <c r="N24" s="420"/>
      <c r="O24" s="420"/>
      <c r="P24" s="420"/>
      <c r="Q24" s="420"/>
      <c r="R24" s="420"/>
      <c r="S24" s="420"/>
      <c r="T24" s="420"/>
      <c r="U24" s="420"/>
      <c r="V24" s="420"/>
      <c r="W24" s="420"/>
      <c r="X24" s="420"/>
      <c r="Y24" s="420"/>
      <c r="Z24" s="420"/>
      <c r="AA24" s="420"/>
      <c r="AB24" s="420"/>
      <c r="AC24" s="420"/>
      <c r="AD24" s="420"/>
      <c r="AE24" s="420"/>
      <c r="AF24" s="420"/>
      <c r="AG24" s="420"/>
      <c r="AH24" s="420"/>
      <c r="AI24" s="420"/>
      <c r="AJ24" s="420"/>
      <c r="AK24" s="420"/>
      <c r="AL24" s="420"/>
      <c r="AM24" s="420"/>
      <c r="AN24" s="420"/>
      <c r="AO24" s="420"/>
      <c r="AP24" s="420"/>
      <c r="AQ24" s="420"/>
      <c r="AR24" s="420"/>
      <c r="AS24" s="420"/>
      <c r="AT24" s="420"/>
      <c r="AU24" s="420"/>
      <c r="AV24" s="420"/>
      <c r="AW24" s="420"/>
      <c r="AX24" s="420"/>
      <c r="AY24" s="420"/>
      <c r="AZ24" s="420"/>
      <c r="BA24" s="420"/>
    </row>
    <row r="25" spans="2:53" ht="9.9" customHeight="1" x14ac:dyDescent="0.2"/>
    <row r="26" spans="2:53" ht="15" customHeight="1" thickBot="1" x14ac:dyDescent="0.25">
      <c r="B26" s="427" t="s">
        <v>5</v>
      </c>
      <c r="C26" s="427"/>
      <c r="D26" s="427"/>
      <c r="E26" s="427"/>
      <c r="F26" s="427"/>
      <c r="G26" s="427"/>
      <c r="H26" s="427"/>
      <c r="I26" s="427"/>
      <c r="J26" s="427"/>
      <c r="K26" s="427"/>
      <c r="L26" s="427"/>
      <c r="M26" s="427"/>
      <c r="N26" s="427"/>
      <c r="O26" s="427"/>
      <c r="P26" s="427"/>
      <c r="Q26" s="427"/>
      <c r="R26" s="427"/>
      <c r="S26" s="427"/>
      <c r="T26" s="427"/>
      <c r="U26" s="427"/>
      <c r="V26" s="427"/>
      <c r="W26" s="427"/>
      <c r="X26" s="427"/>
      <c r="Y26" s="427"/>
      <c r="Z26" s="427"/>
      <c r="AA26" s="427"/>
      <c r="AB26" s="427"/>
      <c r="AC26" s="427"/>
      <c r="AD26" s="427"/>
      <c r="AE26" s="427"/>
      <c r="AF26" s="427"/>
      <c r="AG26" s="427"/>
      <c r="AH26" s="427"/>
      <c r="AI26" s="427"/>
      <c r="AJ26" s="427"/>
      <c r="AK26" s="427"/>
      <c r="AL26" s="427"/>
      <c r="AM26" s="427"/>
      <c r="AN26" s="427"/>
      <c r="AO26" s="427"/>
      <c r="AP26" s="427"/>
      <c r="AQ26" s="427"/>
      <c r="AR26" s="427"/>
      <c r="AS26" s="427"/>
      <c r="AT26" s="427"/>
      <c r="AU26" s="427"/>
      <c r="AV26" s="427"/>
      <c r="AW26" s="427"/>
      <c r="AX26" s="427"/>
      <c r="AY26" s="427"/>
      <c r="AZ26" s="427"/>
    </row>
    <row r="27" spans="2:53" ht="12.9" customHeight="1" thickTop="1" x14ac:dyDescent="0.2">
      <c r="B27" s="336" t="s">
        <v>6</v>
      </c>
      <c r="C27" s="337"/>
      <c r="D27" s="337"/>
      <c r="E27" s="337"/>
      <c r="F27" s="340" t="s">
        <v>7</v>
      </c>
      <c r="G27" s="337"/>
      <c r="H27" s="337"/>
      <c r="I27" s="337"/>
      <c r="J27" s="337"/>
      <c r="K27" s="337"/>
      <c r="L27" s="337"/>
      <c r="M27" s="337"/>
      <c r="N27" s="337"/>
      <c r="O27" s="336" t="s">
        <v>6</v>
      </c>
      <c r="P27" s="337"/>
      <c r="Q27" s="337"/>
      <c r="R27" s="337"/>
      <c r="S27" s="340" t="s">
        <v>7</v>
      </c>
      <c r="T27" s="337"/>
      <c r="U27" s="337"/>
      <c r="V27" s="337"/>
      <c r="W27" s="337"/>
      <c r="X27" s="337"/>
      <c r="Y27" s="337"/>
      <c r="Z27" s="337"/>
      <c r="AA27" s="341"/>
      <c r="AB27" s="337" t="s">
        <v>6</v>
      </c>
      <c r="AC27" s="337"/>
      <c r="AD27" s="337"/>
      <c r="AE27" s="337"/>
      <c r="AF27" s="340" t="s">
        <v>7</v>
      </c>
      <c r="AG27" s="337"/>
      <c r="AH27" s="337"/>
      <c r="AI27" s="337"/>
      <c r="AJ27" s="337"/>
      <c r="AK27" s="337"/>
      <c r="AL27" s="337"/>
      <c r="AM27" s="337"/>
      <c r="AN27" s="337"/>
      <c r="AO27" s="336" t="s">
        <v>6</v>
      </c>
      <c r="AP27" s="337"/>
      <c r="AQ27" s="337"/>
      <c r="AR27" s="337"/>
      <c r="AS27" s="340" t="s">
        <v>7</v>
      </c>
      <c r="AT27" s="337"/>
      <c r="AU27" s="337"/>
      <c r="AV27" s="337"/>
      <c r="AW27" s="337"/>
      <c r="AX27" s="337"/>
      <c r="AY27" s="337"/>
      <c r="AZ27" s="337"/>
      <c r="BA27" s="341"/>
    </row>
    <row r="28" spans="2:53" ht="12.9" customHeight="1" x14ac:dyDescent="0.2">
      <c r="B28" s="338"/>
      <c r="C28" s="339"/>
      <c r="D28" s="339"/>
      <c r="E28" s="339"/>
      <c r="F28" s="342"/>
      <c r="G28" s="339"/>
      <c r="H28" s="339"/>
      <c r="I28" s="339"/>
      <c r="J28" s="339"/>
      <c r="K28" s="339"/>
      <c r="L28" s="339"/>
      <c r="M28" s="339"/>
      <c r="N28" s="339"/>
      <c r="O28" s="338"/>
      <c r="P28" s="339"/>
      <c r="Q28" s="339"/>
      <c r="R28" s="339"/>
      <c r="S28" s="342"/>
      <c r="T28" s="339"/>
      <c r="U28" s="339"/>
      <c r="V28" s="339"/>
      <c r="W28" s="339"/>
      <c r="X28" s="339"/>
      <c r="Y28" s="339"/>
      <c r="Z28" s="339"/>
      <c r="AA28" s="343"/>
      <c r="AB28" s="339"/>
      <c r="AC28" s="339"/>
      <c r="AD28" s="339"/>
      <c r="AE28" s="339"/>
      <c r="AF28" s="342"/>
      <c r="AG28" s="339"/>
      <c r="AH28" s="339"/>
      <c r="AI28" s="339"/>
      <c r="AJ28" s="339"/>
      <c r="AK28" s="339"/>
      <c r="AL28" s="339"/>
      <c r="AM28" s="339"/>
      <c r="AN28" s="339"/>
      <c r="AO28" s="338"/>
      <c r="AP28" s="339"/>
      <c r="AQ28" s="339"/>
      <c r="AR28" s="339"/>
      <c r="AS28" s="342"/>
      <c r="AT28" s="339"/>
      <c r="AU28" s="339"/>
      <c r="AV28" s="339"/>
      <c r="AW28" s="339"/>
      <c r="AX28" s="339"/>
      <c r="AY28" s="339"/>
      <c r="AZ28" s="339"/>
      <c r="BA28" s="343"/>
    </row>
    <row r="29" spans="2:53" ht="20.100000000000001" customHeight="1" x14ac:dyDescent="0.2">
      <c r="B29" s="344"/>
      <c r="C29" s="345"/>
      <c r="D29" s="345"/>
      <c r="E29" s="346"/>
      <c r="F29" s="323" t="s">
        <v>81</v>
      </c>
      <c r="G29" s="324"/>
      <c r="H29" s="359" t="s">
        <v>82</v>
      </c>
      <c r="I29" s="359"/>
      <c r="J29" s="359"/>
      <c r="K29" s="359"/>
      <c r="L29" s="359"/>
      <c r="M29" s="359"/>
      <c r="N29" s="359"/>
      <c r="O29" s="344"/>
      <c r="P29" s="345"/>
      <c r="Q29" s="345"/>
      <c r="R29" s="346"/>
      <c r="S29" s="323" t="s">
        <v>135</v>
      </c>
      <c r="T29" s="324"/>
      <c r="U29" s="359" t="s">
        <v>144</v>
      </c>
      <c r="V29" s="359"/>
      <c r="W29" s="359"/>
      <c r="X29" s="359"/>
      <c r="Y29" s="359"/>
      <c r="Z29" s="359"/>
      <c r="AA29" s="360"/>
      <c r="AB29" s="345"/>
      <c r="AC29" s="345"/>
      <c r="AD29" s="345"/>
      <c r="AE29" s="346"/>
      <c r="AF29" s="323" t="s">
        <v>137</v>
      </c>
      <c r="AG29" s="324"/>
      <c r="AH29" s="359" t="s">
        <v>122</v>
      </c>
      <c r="AI29" s="359"/>
      <c r="AJ29" s="359"/>
      <c r="AK29" s="359"/>
      <c r="AL29" s="359"/>
      <c r="AM29" s="359"/>
      <c r="AN29" s="359"/>
      <c r="AO29" s="344"/>
      <c r="AP29" s="345"/>
      <c r="AQ29" s="345"/>
      <c r="AR29" s="346"/>
      <c r="AS29" s="323" t="s">
        <v>139</v>
      </c>
      <c r="AT29" s="324"/>
      <c r="AU29" s="359" t="s">
        <v>130</v>
      </c>
      <c r="AV29" s="359"/>
      <c r="AW29" s="359"/>
      <c r="AX29" s="359"/>
      <c r="AY29" s="359"/>
      <c r="AZ29" s="359"/>
      <c r="BA29" s="360"/>
    </row>
    <row r="30" spans="2:53" ht="20.100000000000001" customHeight="1" x14ac:dyDescent="0.2">
      <c r="B30" s="344"/>
      <c r="C30" s="345"/>
      <c r="D30" s="345"/>
      <c r="E30" s="346"/>
      <c r="F30" s="323" t="s">
        <v>42</v>
      </c>
      <c r="G30" s="324"/>
      <c r="H30" s="370" t="s">
        <v>83</v>
      </c>
      <c r="I30" s="370"/>
      <c r="J30" s="370"/>
      <c r="K30" s="370"/>
      <c r="L30" s="370"/>
      <c r="M30" s="370"/>
      <c r="N30" s="370"/>
      <c r="O30" s="344"/>
      <c r="P30" s="345"/>
      <c r="Q30" s="345"/>
      <c r="R30" s="346"/>
      <c r="S30" s="323" t="s">
        <v>136</v>
      </c>
      <c r="T30" s="324"/>
      <c r="U30" s="359" t="s">
        <v>89</v>
      </c>
      <c r="V30" s="359"/>
      <c r="W30" s="359"/>
      <c r="X30" s="359"/>
      <c r="Y30" s="359"/>
      <c r="Z30" s="359"/>
      <c r="AA30" s="360"/>
      <c r="AB30" s="345"/>
      <c r="AC30" s="345"/>
      <c r="AD30" s="345"/>
      <c r="AE30" s="346"/>
      <c r="AF30" s="323" t="s">
        <v>138</v>
      </c>
      <c r="AG30" s="324"/>
      <c r="AH30" s="359" t="s">
        <v>123</v>
      </c>
      <c r="AI30" s="359"/>
      <c r="AJ30" s="359"/>
      <c r="AK30" s="359"/>
      <c r="AL30" s="359"/>
      <c r="AM30" s="359"/>
      <c r="AN30" s="359"/>
      <c r="AO30" s="344"/>
      <c r="AP30" s="345"/>
      <c r="AQ30" s="345"/>
      <c r="AR30" s="346"/>
      <c r="AS30" s="323" t="s">
        <v>140</v>
      </c>
      <c r="AT30" s="324"/>
      <c r="AU30" s="359" t="s">
        <v>131</v>
      </c>
      <c r="AV30" s="359"/>
      <c r="AW30" s="359"/>
      <c r="AX30" s="359"/>
      <c r="AY30" s="359"/>
      <c r="AZ30" s="359"/>
      <c r="BA30" s="360"/>
    </row>
    <row r="31" spans="2:53" ht="20.100000000000001" customHeight="1" x14ac:dyDescent="0.2">
      <c r="B31" s="344"/>
      <c r="C31" s="345"/>
      <c r="D31" s="345"/>
      <c r="E31" s="346"/>
      <c r="F31" s="323" t="s">
        <v>43</v>
      </c>
      <c r="G31" s="324"/>
      <c r="H31" s="359" t="s">
        <v>84</v>
      </c>
      <c r="I31" s="359"/>
      <c r="J31" s="359"/>
      <c r="K31" s="359"/>
      <c r="L31" s="359"/>
      <c r="M31" s="359"/>
      <c r="N31" s="359"/>
      <c r="O31" s="394"/>
      <c r="P31" s="395"/>
      <c r="Q31" s="395"/>
      <c r="R31" s="396"/>
      <c r="S31" s="323" t="s">
        <v>51</v>
      </c>
      <c r="T31" s="324"/>
      <c r="U31" s="359" t="s">
        <v>90</v>
      </c>
      <c r="V31" s="359"/>
      <c r="W31" s="359"/>
      <c r="X31" s="359"/>
      <c r="Y31" s="359"/>
      <c r="Z31" s="359"/>
      <c r="AA31" s="360"/>
      <c r="AB31" s="345"/>
      <c r="AC31" s="345"/>
      <c r="AD31" s="345"/>
      <c r="AE31" s="346"/>
      <c r="AF31" s="323" t="s">
        <v>59</v>
      </c>
      <c r="AG31" s="324"/>
      <c r="AH31" s="359" t="s">
        <v>124</v>
      </c>
      <c r="AI31" s="359"/>
      <c r="AJ31" s="359"/>
      <c r="AK31" s="359"/>
      <c r="AL31" s="359"/>
      <c r="AM31" s="359"/>
      <c r="AN31" s="359"/>
      <c r="AO31" s="344"/>
      <c r="AP31" s="345"/>
      <c r="AQ31" s="345"/>
      <c r="AR31" s="346"/>
      <c r="AS31" s="323" t="s">
        <v>67</v>
      </c>
      <c r="AT31" s="324"/>
      <c r="AU31" s="359" t="s">
        <v>132</v>
      </c>
      <c r="AV31" s="359"/>
      <c r="AW31" s="359"/>
      <c r="AX31" s="359"/>
      <c r="AY31" s="359"/>
      <c r="AZ31" s="359"/>
      <c r="BA31" s="360"/>
    </row>
    <row r="32" spans="2:53" ht="20.100000000000001" customHeight="1" thickBot="1" x14ac:dyDescent="0.25">
      <c r="B32" s="344"/>
      <c r="C32" s="345"/>
      <c r="D32" s="345"/>
      <c r="E32" s="346"/>
      <c r="F32" s="361" t="s">
        <v>44</v>
      </c>
      <c r="G32" s="362"/>
      <c r="H32" s="334" t="s">
        <v>85</v>
      </c>
      <c r="I32" s="334"/>
      <c r="J32" s="334"/>
      <c r="K32" s="334"/>
      <c r="L32" s="334"/>
      <c r="M32" s="334"/>
      <c r="N32" s="334"/>
      <c r="O32" s="381"/>
      <c r="P32" s="382"/>
      <c r="Q32" s="382"/>
      <c r="R32" s="383"/>
      <c r="S32" s="402" t="s">
        <v>52</v>
      </c>
      <c r="T32" s="403"/>
      <c r="U32" s="404" t="s">
        <v>91</v>
      </c>
      <c r="V32" s="404"/>
      <c r="W32" s="404"/>
      <c r="X32" s="404"/>
      <c r="Y32" s="404"/>
      <c r="Z32" s="404"/>
      <c r="AA32" s="405"/>
      <c r="AB32" s="345"/>
      <c r="AC32" s="345"/>
      <c r="AD32" s="345"/>
      <c r="AE32" s="346"/>
      <c r="AF32" s="323" t="s">
        <v>60</v>
      </c>
      <c r="AG32" s="324"/>
      <c r="AH32" s="359" t="s">
        <v>125</v>
      </c>
      <c r="AI32" s="359"/>
      <c r="AJ32" s="359"/>
      <c r="AK32" s="359"/>
      <c r="AL32" s="359"/>
      <c r="AM32" s="359"/>
      <c r="AN32" s="359"/>
      <c r="AO32" s="344"/>
      <c r="AP32" s="345"/>
      <c r="AQ32" s="345"/>
      <c r="AR32" s="346"/>
      <c r="AS32" s="323" t="s">
        <v>68</v>
      </c>
      <c r="AT32" s="324"/>
      <c r="AU32" s="359" t="s">
        <v>133</v>
      </c>
      <c r="AV32" s="359"/>
      <c r="AW32" s="359"/>
      <c r="AX32" s="359"/>
      <c r="AY32" s="359"/>
      <c r="AZ32" s="359"/>
      <c r="BA32" s="360"/>
    </row>
    <row r="33" spans="2:53" ht="20.100000000000001" customHeight="1" thickBot="1" x14ac:dyDescent="0.25">
      <c r="B33" s="376"/>
      <c r="C33" s="377"/>
      <c r="D33" s="377"/>
      <c r="E33" s="378"/>
      <c r="F33" s="325" t="s">
        <v>45</v>
      </c>
      <c r="G33" s="326"/>
      <c r="H33" s="379" t="s">
        <v>117</v>
      </c>
      <c r="I33" s="379"/>
      <c r="J33" s="379"/>
      <c r="K33" s="379"/>
      <c r="L33" s="379"/>
      <c r="M33" s="379"/>
      <c r="N33" s="380"/>
      <c r="O33" s="367"/>
      <c r="P33" s="368"/>
      <c r="Q33" s="368"/>
      <c r="R33" s="369"/>
      <c r="S33" s="357" t="s">
        <v>53</v>
      </c>
      <c r="T33" s="358"/>
      <c r="U33" s="355" t="s">
        <v>118</v>
      </c>
      <c r="V33" s="355"/>
      <c r="W33" s="355"/>
      <c r="X33" s="355"/>
      <c r="Y33" s="355"/>
      <c r="Z33" s="355"/>
      <c r="AA33" s="356"/>
      <c r="AB33" s="345"/>
      <c r="AC33" s="345"/>
      <c r="AD33" s="345"/>
      <c r="AE33" s="346"/>
      <c r="AF33" s="323" t="s">
        <v>61</v>
      </c>
      <c r="AG33" s="324"/>
      <c r="AH33" s="359" t="s">
        <v>126</v>
      </c>
      <c r="AI33" s="359"/>
      <c r="AJ33" s="359"/>
      <c r="AK33" s="359"/>
      <c r="AL33" s="359"/>
      <c r="AM33" s="359"/>
      <c r="AN33" s="359"/>
      <c r="AO33" s="394"/>
      <c r="AP33" s="395"/>
      <c r="AQ33" s="395"/>
      <c r="AR33" s="396"/>
      <c r="AS33" s="361" t="s">
        <v>141</v>
      </c>
      <c r="AT33" s="362"/>
      <c r="AU33" s="334" t="s">
        <v>134</v>
      </c>
      <c r="AV33" s="334"/>
      <c r="AW33" s="334"/>
      <c r="AX33" s="334"/>
      <c r="AY33" s="334"/>
      <c r="AZ33" s="334"/>
      <c r="BA33" s="418"/>
    </row>
    <row r="34" spans="2:53" ht="20.100000000000001" customHeight="1" thickTop="1" x14ac:dyDescent="0.2">
      <c r="B34" s="347"/>
      <c r="C34" s="348"/>
      <c r="D34" s="348"/>
      <c r="E34" s="349"/>
      <c r="F34" s="361" t="s">
        <v>46</v>
      </c>
      <c r="G34" s="362"/>
      <c r="H34" s="335" t="s">
        <v>86</v>
      </c>
      <c r="I34" s="335"/>
      <c r="J34" s="335"/>
      <c r="K34" s="335"/>
      <c r="L34" s="335"/>
      <c r="M34" s="335"/>
      <c r="N34" s="335"/>
      <c r="O34" s="367"/>
      <c r="P34" s="368"/>
      <c r="Q34" s="368"/>
      <c r="R34" s="369"/>
      <c r="S34" s="323" t="s">
        <v>54</v>
      </c>
      <c r="T34" s="324"/>
      <c r="U34" s="370" t="s">
        <v>119</v>
      </c>
      <c r="V34" s="370"/>
      <c r="W34" s="370"/>
      <c r="X34" s="370"/>
      <c r="Y34" s="370"/>
      <c r="Z34" s="370"/>
      <c r="AA34" s="371"/>
      <c r="AB34" s="345"/>
      <c r="AC34" s="345"/>
      <c r="AD34" s="345"/>
      <c r="AE34" s="346"/>
      <c r="AF34" s="323" t="s">
        <v>62</v>
      </c>
      <c r="AG34" s="324"/>
      <c r="AH34" s="359" t="s">
        <v>127</v>
      </c>
      <c r="AI34" s="359"/>
      <c r="AJ34" s="359"/>
      <c r="AK34" s="359"/>
      <c r="AL34" s="359"/>
      <c r="AM34" s="359"/>
      <c r="AN34" s="359"/>
      <c r="AO34" s="374"/>
      <c r="AP34" s="375"/>
      <c r="AQ34" s="375"/>
      <c r="AR34" s="375"/>
      <c r="AS34" s="425"/>
      <c r="AT34" s="425"/>
      <c r="AU34" s="426"/>
      <c r="AV34" s="426"/>
      <c r="AW34" s="426"/>
      <c r="AX34" s="426"/>
      <c r="AY34" s="426"/>
      <c r="AZ34" s="426"/>
      <c r="BA34" s="426"/>
    </row>
    <row r="35" spans="2:53" ht="20.100000000000001" customHeight="1" x14ac:dyDescent="0.2">
      <c r="B35" s="344"/>
      <c r="C35" s="345"/>
      <c r="D35" s="345"/>
      <c r="E35" s="346"/>
      <c r="F35" s="323" t="s">
        <v>47</v>
      </c>
      <c r="G35" s="324"/>
      <c r="H35" s="359" t="s">
        <v>87</v>
      </c>
      <c r="I35" s="359"/>
      <c r="J35" s="359"/>
      <c r="K35" s="359"/>
      <c r="L35" s="359"/>
      <c r="M35" s="359"/>
      <c r="N35" s="359"/>
      <c r="O35" s="344"/>
      <c r="P35" s="345"/>
      <c r="Q35" s="345"/>
      <c r="R35" s="346"/>
      <c r="S35" s="323" t="s">
        <v>55</v>
      </c>
      <c r="T35" s="324"/>
      <c r="U35" s="370" t="s">
        <v>120</v>
      </c>
      <c r="V35" s="370"/>
      <c r="W35" s="370"/>
      <c r="X35" s="370"/>
      <c r="Y35" s="370"/>
      <c r="Z35" s="370"/>
      <c r="AA35" s="371"/>
      <c r="AB35" s="345"/>
      <c r="AC35" s="345"/>
      <c r="AD35" s="345"/>
      <c r="AE35" s="346"/>
      <c r="AF35" s="323" t="s">
        <v>63</v>
      </c>
      <c r="AG35" s="324"/>
      <c r="AH35" s="359" t="s">
        <v>128</v>
      </c>
      <c r="AI35" s="359"/>
      <c r="AJ35" s="359"/>
      <c r="AK35" s="359"/>
      <c r="AL35" s="359"/>
      <c r="AM35" s="359"/>
      <c r="AN35" s="359"/>
      <c r="AO35" s="372"/>
      <c r="AP35" s="373"/>
      <c r="AQ35" s="373"/>
      <c r="AR35" s="373"/>
      <c r="AS35" s="419"/>
      <c r="AT35" s="419"/>
      <c r="AU35" s="401"/>
      <c r="AV35" s="401"/>
      <c r="AW35" s="401"/>
      <c r="AX35" s="401"/>
      <c r="AY35" s="401"/>
      <c r="AZ35" s="401"/>
      <c r="BA35" s="401"/>
    </row>
    <row r="36" spans="2:53" ht="20.100000000000001" customHeight="1" thickBot="1" x14ac:dyDescent="0.2">
      <c r="B36" s="350"/>
      <c r="C36" s="351"/>
      <c r="D36" s="351"/>
      <c r="E36" s="352"/>
      <c r="F36" s="353" t="s">
        <v>48</v>
      </c>
      <c r="G36" s="354"/>
      <c r="H36" s="365" t="s">
        <v>88</v>
      </c>
      <c r="I36" s="365"/>
      <c r="J36" s="365"/>
      <c r="K36" s="365"/>
      <c r="L36" s="365"/>
      <c r="M36" s="365"/>
      <c r="N36" s="365"/>
      <c r="O36" s="350"/>
      <c r="P36" s="351"/>
      <c r="Q36" s="351"/>
      <c r="R36" s="352"/>
      <c r="S36" s="363" t="s">
        <v>56</v>
      </c>
      <c r="T36" s="364"/>
      <c r="U36" s="365" t="s">
        <v>121</v>
      </c>
      <c r="V36" s="365"/>
      <c r="W36" s="365"/>
      <c r="X36" s="365"/>
      <c r="Y36" s="365"/>
      <c r="Z36" s="365"/>
      <c r="AA36" s="366"/>
      <c r="AB36" s="351"/>
      <c r="AC36" s="351"/>
      <c r="AD36" s="351"/>
      <c r="AE36" s="352"/>
      <c r="AF36" s="363" t="s">
        <v>64</v>
      </c>
      <c r="AG36" s="364"/>
      <c r="AH36" s="365" t="s">
        <v>129</v>
      </c>
      <c r="AI36" s="365"/>
      <c r="AJ36" s="365"/>
      <c r="AK36" s="365"/>
      <c r="AL36" s="365"/>
      <c r="AM36" s="365"/>
      <c r="AN36" s="365"/>
      <c r="AO36" s="129"/>
      <c r="AP36" s="329" t="s">
        <v>329</v>
      </c>
      <c r="AQ36" s="329"/>
      <c r="AR36" s="329"/>
      <c r="AS36" s="329"/>
      <c r="AT36" s="329"/>
      <c r="AU36" s="329"/>
      <c r="AV36" s="329"/>
      <c r="AW36" s="329"/>
      <c r="AX36" s="329"/>
      <c r="AY36" s="329"/>
      <c r="AZ36" s="329"/>
      <c r="BA36" s="329"/>
    </row>
    <row r="37" spans="2:53" ht="15" customHeight="1" thickTop="1" x14ac:dyDescent="0.2">
      <c r="AP37" s="406"/>
      <c r="AQ37" s="406"/>
      <c r="AR37" s="406"/>
      <c r="AS37" s="406"/>
      <c r="AT37" s="406"/>
      <c r="AU37" s="406"/>
      <c r="AV37" s="406"/>
      <c r="AW37" s="406"/>
      <c r="AX37" s="406"/>
      <c r="AY37" s="406"/>
      <c r="AZ37" s="406"/>
      <c r="BA37" s="406"/>
    </row>
  </sheetData>
  <sheetProtection password="CC81" sheet="1" objects="1" scenarios="1"/>
  <mergeCells count="152">
    <mergeCell ref="E11:K12"/>
    <mergeCell ref="AO32:AR32"/>
    <mergeCell ref="N18:X19"/>
    <mergeCell ref="Y18:AI19"/>
    <mergeCell ref="B27:E28"/>
    <mergeCell ref="N11:Q11"/>
    <mergeCell ref="N12:AL12"/>
    <mergeCell ref="R11:X11"/>
    <mergeCell ref="Y11:AE11"/>
    <mergeCell ref="AF11:AL11"/>
    <mergeCell ref="AP37:BA37"/>
    <mergeCell ref="AS5:AT6"/>
    <mergeCell ref="AU5:AY6"/>
    <mergeCell ref="AZ5:BA6"/>
    <mergeCell ref="AS10:BA11"/>
    <mergeCell ref="AS12:BA19"/>
    <mergeCell ref="AO33:AR33"/>
    <mergeCell ref="AS33:AT33"/>
    <mergeCell ref="AU33:BA33"/>
    <mergeCell ref="AS35:AT35"/>
    <mergeCell ref="B23:BA24"/>
    <mergeCell ref="B22:BA22"/>
    <mergeCell ref="E20:K20"/>
    <mergeCell ref="AJ6:AK7"/>
    <mergeCell ref="N15:AL16"/>
    <mergeCell ref="E18:K19"/>
    <mergeCell ref="N14:AL14"/>
    <mergeCell ref="E15:K16"/>
    <mergeCell ref="E14:K14"/>
    <mergeCell ref="AU32:BA32"/>
    <mergeCell ref="AS34:AT34"/>
    <mergeCell ref="AU34:BA34"/>
    <mergeCell ref="B26:AZ26"/>
    <mergeCell ref="AS29:AT29"/>
    <mergeCell ref="A3:I4"/>
    <mergeCell ref="AS27:BA28"/>
    <mergeCell ref="AO29:AR29"/>
    <mergeCell ref="AU31:BA31"/>
    <mergeCell ref="AO27:AR28"/>
    <mergeCell ref="AB33:AE33"/>
    <mergeCell ref="AO30:AR30"/>
    <mergeCell ref="AB35:AE35"/>
    <mergeCell ref="AF32:AG32"/>
    <mergeCell ref="AP4:AQ4"/>
    <mergeCell ref="AJ18:AL19"/>
    <mergeCell ref="AH4:AI4"/>
    <mergeCell ref="AJ4:AK4"/>
    <mergeCell ref="N21:AL21"/>
    <mergeCell ref="N20:Q20"/>
    <mergeCell ref="S20:V20"/>
    <mergeCell ref="X20:AB20"/>
    <mergeCell ref="Y6:Z7"/>
    <mergeCell ref="AO31:AR31"/>
    <mergeCell ref="AU35:BA35"/>
    <mergeCell ref="H29:N29"/>
    <mergeCell ref="H30:N30"/>
    <mergeCell ref="S32:T32"/>
    <mergeCell ref="U32:AA32"/>
    <mergeCell ref="AU29:BA29"/>
    <mergeCell ref="AS30:AT30"/>
    <mergeCell ref="AU30:BA30"/>
    <mergeCell ref="B32:E32"/>
    <mergeCell ref="AS32:AT32"/>
    <mergeCell ref="H31:N31"/>
    <mergeCell ref="AB32:AE32"/>
    <mergeCell ref="AB31:AE31"/>
    <mergeCell ref="F27:N28"/>
    <mergeCell ref="B29:E29"/>
    <mergeCell ref="AS31:AT31"/>
    <mergeCell ref="B30:E30"/>
    <mergeCell ref="B31:E31"/>
    <mergeCell ref="O31:R31"/>
    <mergeCell ref="AS3:BA4"/>
    <mergeCell ref="N6:P7"/>
    <mergeCell ref="Q6:R7"/>
    <mergeCell ref="S6:T7"/>
    <mergeCell ref="U6:V7"/>
    <mergeCell ref="W6:X7"/>
    <mergeCell ref="AM4:AN4"/>
    <mergeCell ref="AA6:AB7"/>
    <mergeCell ref="AC6:AI7"/>
    <mergeCell ref="B33:E33"/>
    <mergeCell ref="S30:T30"/>
    <mergeCell ref="U30:AA30"/>
    <mergeCell ref="S31:T31"/>
    <mergeCell ref="AB27:AE28"/>
    <mergeCell ref="AF27:AN28"/>
    <mergeCell ref="AB29:AE29"/>
    <mergeCell ref="AF29:AG29"/>
    <mergeCell ref="AH29:AN29"/>
    <mergeCell ref="AH32:AN32"/>
    <mergeCell ref="H33:N33"/>
    <mergeCell ref="AF31:AG31"/>
    <mergeCell ref="AH31:AN31"/>
    <mergeCell ref="AF30:AG30"/>
    <mergeCell ref="AH30:AN30"/>
    <mergeCell ref="F31:G31"/>
    <mergeCell ref="F32:G32"/>
    <mergeCell ref="AH33:AN33"/>
    <mergeCell ref="AB30:AE30"/>
    <mergeCell ref="U31:AA31"/>
    <mergeCell ref="O32:R32"/>
    <mergeCell ref="F29:G29"/>
    <mergeCell ref="F30:G30"/>
    <mergeCell ref="O33:R33"/>
    <mergeCell ref="S34:T34"/>
    <mergeCell ref="F34:G34"/>
    <mergeCell ref="F35:G35"/>
    <mergeCell ref="S36:T36"/>
    <mergeCell ref="U36:AA36"/>
    <mergeCell ref="O34:R34"/>
    <mergeCell ref="U34:AA34"/>
    <mergeCell ref="AB36:AE36"/>
    <mergeCell ref="AO35:AR35"/>
    <mergeCell ref="AF35:AG35"/>
    <mergeCell ref="S35:T35"/>
    <mergeCell ref="U35:AA35"/>
    <mergeCell ref="H35:N35"/>
    <mergeCell ref="H36:N36"/>
    <mergeCell ref="O35:R35"/>
    <mergeCell ref="AF36:AG36"/>
    <mergeCell ref="AH36:AN36"/>
    <mergeCell ref="AF34:AG34"/>
    <mergeCell ref="AB34:AE34"/>
    <mergeCell ref="O36:R36"/>
    <mergeCell ref="AH34:AN34"/>
    <mergeCell ref="AH35:AN35"/>
    <mergeCell ref="AO34:AR34"/>
    <mergeCell ref="AF33:AG33"/>
    <mergeCell ref="F33:G33"/>
    <mergeCell ref="E9:K9"/>
    <mergeCell ref="N9:Q9"/>
    <mergeCell ref="S9:V9"/>
    <mergeCell ref="AP36:BA36"/>
    <mergeCell ref="E6:K7"/>
    <mergeCell ref="D1:AY2"/>
    <mergeCell ref="A1:C1"/>
    <mergeCell ref="AZ1:BB1"/>
    <mergeCell ref="H32:N32"/>
    <mergeCell ref="H34:N34"/>
    <mergeCell ref="O27:R28"/>
    <mergeCell ref="S27:AA28"/>
    <mergeCell ref="O29:R29"/>
    <mergeCell ref="S29:T29"/>
    <mergeCell ref="B34:E34"/>
    <mergeCell ref="B35:E35"/>
    <mergeCell ref="B36:E36"/>
    <mergeCell ref="F36:G36"/>
    <mergeCell ref="U33:AA33"/>
    <mergeCell ref="S33:T33"/>
    <mergeCell ref="U29:AA29"/>
    <mergeCell ref="O30:R30"/>
  </mergeCells>
  <phoneticPr fontId="5"/>
  <conditionalFormatting sqref="B29:E33">
    <cfRule type="expression" dxfId="13" priority="8" stopIfTrue="1">
      <formula>COUNTIF($B$29:$B$33,"")=5</formula>
    </cfRule>
    <cfRule type="expression" dxfId="12" priority="10">
      <formula>OR(COUNTIF($B$29:$E$33,"●")&gt;1,COUNTIF($B$29:$E$33,"●")=0)</formula>
    </cfRule>
  </conditionalFormatting>
  <conditionalFormatting sqref="B34:E36">
    <cfRule type="expression" dxfId="11" priority="7" stopIfTrue="1">
      <formula>COUNTIF($B$34:$B$36,"")=3</formula>
    </cfRule>
    <cfRule type="expression" dxfId="10" priority="9">
      <formula>OR(COUNTIF($B$34:$B$36,"●")&gt;1,COUNTIF($B$34:$B$36,"●")=0)</formula>
    </cfRule>
  </conditionalFormatting>
  <conditionalFormatting sqref="AJ4">
    <cfRule type="expression" dxfId="9" priority="5" stopIfTrue="1">
      <formula>OR($AJ$4="",$AM$4="",$AP$4="")</formula>
    </cfRule>
    <cfRule type="expression" dxfId="8" priority="6">
      <formula>IF(ISERROR(VALUE(TEXT(DATEVALUE($AH$4&amp;$AJ$4&amp;"年"&amp;$AM$4&amp;"月"&amp;$AP$4&amp;"日"),"yyyy/mm/dd"))),FALSE,TRUE)=FALSE</formula>
    </cfRule>
  </conditionalFormatting>
  <conditionalFormatting sqref="AM4">
    <cfRule type="expression" dxfId="7" priority="2" stopIfTrue="1">
      <formula>OR($AJ$4="",$AM$4="",$AP$4="")</formula>
    </cfRule>
    <cfRule type="expression" dxfId="6" priority="4">
      <formula>IF(ISERROR(VALUE(TEXT(DATEVALUE($AH$4&amp;$AJ$4&amp;"年"&amp;$AM$4&amp;"月"&amp;$AP$4&amp;"日"),"yyyy/mm/dd"))),FALSE,TRUE)=FALSE</formula>
    </cfRule>
  </conditionalFormatting>
  <conditionalFormatting sqref="AP4">
    <cfRule type="expression" dxfId="5" priority="1" stopIfTrue="1">
      <formula>OR($AJ$4="",$AM$4="",$AP$4="")</formula>
    </cfRule>
    <cfRule type="expression" dxfId="4" priority="3">
      <formula>IF(ISERROR(VALUE(TEXT(DATEVALUE($AH$4&amp;$AJ$4&amp;"年"&amp;$AM$4&amp;"月"&amp;$AP$4&amp;"日"),"yyyy/mm/dd"))),FALSE,TRUE)=FALSE</formula>
    </cfRule>
  </conditionalFormatting>
  <dataValidations count="8">
    <dataValidation type="textLength" imeMode="disabled" allowBlank="1" showInputMessage="1" showErrorMessage="1" sqref="AC6:AI7" xr:uid="{423AFA39-EDB3-4F3E-B11C-7732C412EA36}">
      <formula1>1</formula1>
      <formula2>6</formula2>
    </dataValidation>
    <dataValidation type="whole" imeMode="disabled" allowBlank="1" showInputMessage="1" showErrorMessage="1" errorTitle="入力エラー" error="日付（和暦）を入力してください。" sqref="AM4:AN4" xr:uid="{1EC34DCE-4926-4971-A048-0D3A4C4E4CE6}">
      <formula1>1</formula1>
      <formula2>12</formula2>
    </dataValidation>
    <dataValidation type="whole" imeMode="disabled" allowBlank="1" showInputMessage="1" showErrorMessage="1" errorTitle="入力エラー" error="日付（和暦）を入力してください。" sqref="AP4:AQ4" xr:uid="{6592B575-D620-4969-80DF-354CB3428EE7}">
      <formula1>1</formula1>
      <formula2>31</formula2>
    </dataValidation>
    <dataValidation imeMode="on" allowBlank="1" showInputMessage="1" showErrorMessage="1" sqref="Y18 N15:AL16 N18 Y11 R11 AF11 N12" xr:uid="{19483A61-2ED8-4DA7-B375-672A5DC83C12}"/>
    <dataValidation imeMode="fullKatakana" allowBlank="1" showInputMessage="1" showErrorMessage="1" sqref="N14:AL14" xr:uid="{B0EE2280-6C2C-4D2F-BD35-E9C8FC4A7208}"/>
    <dataValidation imeMode="disabled" allowBlank="1" showInputMessage="1" showErrorMessage="1" sqref="N20:Q20 S20:V20 X20:AB20" xr:uid="{699B2039-433D-41BA-9BA4-0B9E26C06D72}"/>
    <dataValidation type="textLength" imeMode="disabled" operator="equal" allowBlank="1" showInputMessage="1" showErrorMessage="1" sqref="N9:Q9" xr:uid="{F09472EF-4DF2-453C-A3AB-D0082585251B}">
      <formula1>3</formula1>
    </dataValidation>
    <dataValidation type="textLength" imeMode="disabled" operator="equal" allowBlank="1" showInputMessage="1" showErrorMessage="1" sqref="S9:V9" xr:uid="{A5CB8CF7-5076-4CC4-A03D-A715BB85D30A}">
      <formula1>4</formula1>
    </dataValidation>
  </dataValidations>
  <printOptions horizontalCentered="1"/>
  <pageMargins left="0.39370078740157483" right="0.39370078740157483" top="0.78740157480314965" bottom="0.59055118110236227" header="0.59055118110236227" footer="0.39370078740157483"/>
  <pageSetup paperSize="9" scale="94" orientation="landscape" r:id="rId1"/>
  <headerFooter alignWithMargins="0"/>
  <drawing r:id="rId2"/>
  <extLst>
    <ext xmlns:x14="http://schemas.microsoft.com/office/spreadsheetml/2009/9/main" uri="{CCE6A557-97BC-4b89-ADB6-D9C93CAAB3DF}">
      <x14:dataValidations xmlns:xm="http://schemas.microsoft.com/office/excel/2006/main" count="7">
        <x14:dataValidation type="list" imeMode="on" allowBlank="1" showInputMessage="1" showErrorMessage="1" xr:uid="{BC60AB2E-8F11-4D04-B3F4-BD62D7498FF5}">
          <x14:formula1>
            <xm:f>初期設定!$W$3:$W$5</xm:f>
          </x14:formula1>
          <xm:sqref>S6:T7</xm:sqref>
        </x14:dataValidation>
        <x14:dataValidation type="list" imeMode="on" allowBlank="1" showInputMessage="1" showErrorMessage="1" xr:uid="{B3C141B8-6B4D-41D2-9FAE-8765E82F3698}">
          <x14:formula1>
            <xm:f>初期設定!$P$3:$P$50</xm:f>
          </x14:formula1>
          <xm:sqref>E6:K7</xm:sqref>
        </x14:dataValidation>
        <x14:dataValidation type="list" imeMode="disabled" allowBlank="1" showInputMessage="1" showErrorMessage="1" xr:uid="{0AC39F03-A3FA-4FF8-AE6A-3ED554CAEECE}">
          <x14:formula1>
            <xm:f>初期設定!$Z$3:$Z$11</xm:f>
          </x14:formula1>
          <xm:sqref>W6:X7</xm:sqref>
        </x14:dataValidation>
        <x14:dataValidation type="whole" imeMode="disabled" allowBlank="1" showInputMessage="1" showErrorMessage="1" xr:uid="{50F89168-2331-4E91-87BC-69FACB28ED87}">
          <x14:formula1>
            <xm:f>1</xm:f>
          </x14:formula1>
          <x14:formula2>
            <xm:f>初期設定!$N$4</xm:f>
          </x14:formula2>
          <xm:sqref>AJ4:AK4</xm:sqref>
        </x14:dataValidation>
        <x14:dataValidation type="list" imeMode="on" allowBlank="1" showInputMessage="1" showErrorMessage="1" xr:uid="{47892788-F877-463A-AE1C-11F63CAA4C1D}">
          <x14:formula1>
            <xm:f>初期設定!$AC$3:$AC$4</xm:f>
          </x14:formula1>
          <xm:sqref>B29:E36</xm:sqref>
        </x14:dataValidation>
        <x14:dataValidation type="list" imeMode="on" allowBlank="1" showInputMessage="1" showErrorMessage="1" xr:uid="{23FDA0EF-59D9-4287-957B-7291B5501BFC}">
          <x14:formula1>
            <xm:f>初期設定!$AF$3</xm:f>
          </x14:formula1>
          <xm:sqref>O29:R36 AB29:AE36 AO29:AR33</xm:sqref>
        </x14:dataValidation>
        <x14:dataValidation type="list" imeMode="on" allowBlank="1" showInputMessage="1" showErrorMessage="1" xr:uid="{538499AA-020D-4E0F-969C-EB1A9A1932DA}">
          <x14:formula1>
            <xm:f>初期設定!$S$3:$S$49</xm:f>
          </x14:formula1>
          <xm:sqref>N11:Q11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D31"/>
  <sheetViews>
    <sheetView view="pageBreakPreview" zoomScaleNormal="100" zoomScaleSheetLayoutView="100" workbookViewId="0">
      <selection activeCell="CF11" sqref="CF11"/>
    </sheetView>
  </sheetViews>
  <sheetFormatPr defaultColWidth="2.6640625" defaultRowHeight="15" customHeight="1" x14ac:dyDescent="0.2"/>
  <cols>
    <col min="1" max="16384" width="2.6640625" style="18"/>
  </cols>
  <sheetData>
    <row r="1" spans="1:53" ht="15" customHeight="1" x14ac:dyDescent="0.2">
      <c r="A1" s="18" t="s">
        <v>72</v>
      </c>
      <c r="AY1" s="185" t="s">
        <v>262</v>
      </c>
      <c r="AZ1" s="186"/>
      <c r="BA1" s="186"/>
    </row>
    <row r="2" spans="1:53" ht="15" customHeight="1" x14ac:dyDescent="0.2">
      <c r="A2" s="390" t="s">
        <v>230</v>
      </c>
      <c r="B2" s="390"/>
      <c r="C2" s="390"/>
      <c r="D2" s="390"/>
      <c r="E2" s="390"/>
      <c r="F2" s="390"/>
      <c r="G2" s="390"/>
      <c r="H2" s="390"/>
      <c r="I2" s="390"/>
      <c r="J2" s="390"/>
      <c r="K2" s="390"/>
      <c r="L2" s="390"/>
      <c r="M2" s="390"/>
      <c r="N2" s="390"/>
      <c r="O2" s="390"/>
      <c r="P2" s="390"/>
      <c r="Q2" s="390"/>
      <c r="R2" s="390"/>
      <c r="S2" s="390"/>
      <c r="T2" s="390"/>
      <c r="U2" s="390"/>
      <c r="V2" s="390"/>
      <c r="W2" s="390"/>
      <c r="X2" s="390"/>
      <c r="Y2" s="390"/>
      <c r="Z2" s="390"/>
      <c r="AA2" s="390"/>
      <c r="AB2" s="390"/>
      <c r="AC2" s="390"/>
      <c r="AD2" s="390"/>
      <c r="AE2" s="390"/>
      <c r="AF2" s="390"/>
      <c r="AG2" s="390"/>
      <c r="AH2" s="390"/>
      <c r="AI2" s="390"/>
      <c r="AJ2" s="390"/>
      <c r="AK2" s="390"/>
      <c r="AL2" s="390"/>
      <c r="AM2" s="390"/>
      <c r="AN2" s="390"/>
      <c r="AO2" s="390"/>
      <c r="AP2" s="390"/>
      <c r="AQ2" s="390"/>
      <c r="AR2" s="390"/>
      <c r="AS2" s="390"/>
      <c r="AT2" s="390"/>
      <c r="AU2" s="390"/>
      <c r="AV2" s="390"/>
      <c r="AW2" s="390"/>
      <c r="AX2" s="390"/>
      <c r="AY2" s="390"/>
      <c r="AZ2" s="390"/>
      <c r="BA2" s="390"/>
    </row>
    <row r="3" spans="1:53" ht="15" customHeight="1" x14ac:dyDescent="0.2">
      <c r="A3" s="390"/>
      <c r="B3" s="390"/>
      <c r="C3" s="390"/>
      <c r="D3" s="390"/>
      <c r="E3" s="390"/>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0"/>
      <c r="AG3" s="390"/>
      <c r="AH3" s="390"/>
      <c r="AI3" s="390"/>
      <c r="AJ3" s="390"/>
      <c r="AK3" s="390"/>
      <c r="AL3" s="390"/>
      <c r="AM3" s="390"/>
      <c r="AN3" s="390"/>
      <c r="AO3" s="390"/>
      <c r="AP3" s="390"/>
      <c r="AQ3" s="390"/>
      <c r="AR3" s="390"/>
      <c r="AS3" s="390"/>
      <c r="AT3" s="390"/>
      <c r="AU3" s="390"/>
      <c r="AV3" s="390"/>
      <c r="AW3" s="390"/>
      <c r="AX3" s="390"/>
      <c r="AY3" s="390"/>
      <c r="AZ3" s="390"/>
      <c r="BA3" s="390"/>
    </row>
    <row r="4" spans="1:53" ht="15" customHeight="1" x14ac:dyDescent="0.2">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row>
    <row r="5" spans="1:53" ht="15" customHeight="1" x14ac:dyDescent="0.2">
      <c r="AN5" s="482" t="s">
        <v>231</v>
      </c>
      <c r="AO5" s="482"/>
      <c r="AP5" s="482"/>
      <c r="AQ5" s="482"/>
      <c r="AR5" s="482"/>
      <c r="AS5" s="482"/>
      <c r="AT5" s="482"/>
      <c r="AU5" s="482"/>
      <c r="AV5" s="482"/>
      <c r="AW5" s="482"/>
      <c r="AX5" s="482"/>
      <c r="AY5" s="482"/>
      <c r="AZ5" s="482"/>
      <c r="BA5" s="482"/>
    </row>
    <row r="6" spans="1:53" ht="15" customHeight="1" x14ac:dyDescent="0.2">
      <c r="AN6" s="28"/>
      <c r="AO6" s="28"/>
      <c r="AP6" s="28"/>
      <c r="AQ6" s="28"/>
      <c r="AR6" s="28"/>
      <c r="AS6" s="28"/>
      <c r="AT6" s="28"/>
      <c r="AU6" s="28"/>
      <c r="AV6" s="28"/>
      <c r="AW6" s="28"/>
      <c r="AX6" s="28"/>
      <c r="AY6" s="28"/>
      <c r="AZ6" s="28"/>
      <c r="BA6" s="28"/>
    </row>
    <row r="7" spans="1:53" ht="15" customHeight="1" x14ac:dyDescent="0.2">
      <c r="AN7" s="28"/>
      <c r="AO7" s="28"/>
      <c r="AP7" s="28"/>
      <c r="AQ7" s="28"/>
      <c r="AR7" s="28"/>
      <c r="AS7" s="28"/>
      <c r="AT7" s="28"/>
      <c r="AU7" s="28"/>
      <c r="AV7" s="28"/>
      <c r="AW7" s="28"/>
      <c r="AX7" s="28"/>
      <c r="AY7" s="28"/>
      <c r="AZ7" s="28"/>
      <c r="BA7" s="28"/>
    </row>
    <row r="8" spans="1:53" ht="15" customHeight="1" x14ac:dyDescent="0.2">
      <c r="B8" s="18" t="s">
        <v>232</v>
      </c>
    </row>
    <row r="9" spans="1:53" ht="15" customHeight="1" x14ac:dyDescent="0.2">
      <c r="B9" s="18" t="s">
        <v>233</v>
      </c>
      <c r="C9" s="483"/>
      <c r="D9" s="483"/>
      <c r="E9" s="18" t="s">
        <v>234</v>
      </c>
      <c r="F9" s="18" t="s">
        <v>235</v>
      </c>
      <c r="Q9" s="22"/>
      <c r="R9" s="22"/>
      <c r="S9" s="22"/>
      <c r="T9" s="22"/>
      <c r="U9" s="22"/>
      <c r="V9" s="22"/>
      <c r="W9" s="22"/>
      <c r="X9" s="22"/>
      <c r="Y9" s="22"/>
      <c r="Z9" s="22"/>
      <c r="AA9" s="22"/>
      <c r="AB9" s="22"/>
      <c r="AC9" s="22"/>
      <c r="AD9" s="427" t="s">
        <v>236</v>
      </c>
      <c r="AE9" s="427"/>
      <c r="AF9" s="427"/>
      <c r="AG9" s="427"/>
      <c r="AH9" s="427"/>
      <c r="AI9" s="427"/>
      <c r="AJ9" s="427"/>
      <c r="AK9" s="427"/>
      <c r="AL9" s="427"/>
      <c r="AM9" s="427"/>
      <c r="AN9" s="427"/>
      <c r="AO9" s="427"/>
      <c r="AP9" s="427"/>
      <c r="AQ9" s="427"/>
      <c r="AR9" s="427"/>
      <c r="AS9" s="427"/>
      <c r="AT9" s="427"/>
      <c r="AU9" s="427"/>
      <c r="AV9" s="427"/>
      <c r="AW9" s="427"/>
      <c r="AX9" s="29"/>
      <c r="AY9" s="29"/>
      <c r="AZ9" s="29"/>
    </row>
    <row r="10" spans="1:53" ht="15" customHeight="1" x14ac:dyDescent="0.2">
      <c r="B10" s="18" t="s">
        <v>237</v>
      </c>
      <c r="C10" s="483"/>
      <c r="D10" s="483"/>
      <c r="E10" s="18" t="s">
        <v>238</v>
      </c>
      <c r="F10" s="18" t="s">
        <v>239</v>
      </c>
      <c r="Q10" s="22"/>
      <c r="S10" s="18" t="s">
        <v>240</v>
      </c>
      <c r="AC10" s="22"/>
      <c r="AD10" s="427"/>
      <c r="AE10" s="427"/>
      <c r="AF10" s="427"/>
      <c r="AG10" s="427"/>
      <c r="AH10" s="427"/>
      <c r="AI10" s="427"/>
      <c r="AJ10" s="427"/>
      <c r="AK10" s="427"/>
      <c r="AL10" s="427"/>
      <c r="AM10" s="427"/>
      <c r="AN10" s="427"/>
      <c r="AO10" s="427"/>
      <c r="AP10" s="427"/>
      <c r="AQ10" s="427"/>
      <c r="AR10" s="427"/>
      <c r="AS10" s="427"/>
      <c r="AT10" s="427"/>
      <c r="AU10" s="427"/>
      <c r="AV10" s="427"/>
      <c r="AW10" s="427"/>
      <c r="AX10" s="29"/>
      <c r="AY10" s="29"/>
      <c r="AZ10" s="29"/>
    </row>
    <row r="11" spans="1:53" ht="15" customHeight="1" x14ac:dyDescent="0.2">
      <c r="B11" s="18" t="s">
        <v>237</v>
      </c>
      <c r="C11" s="483"/>
      <c r="D11" s="483"/>
      <c r="E11" s="18" t="s">
        <v>234</v>
      </c>
      <c r="F11" s="18" t="s">
        <v>241</v>
      </c>
      <c r="Q11" s="23"/>
      <c r="S11" s="18" t="s">
        <v>240</v>
      </c>
    </row>
    <row r="15" spans="1:53" ht="15" customHeight="1" thickBot="1" x14ac:dyDescent="0.25">
      <c r="B15" s="18" t="s">
        <v>242</v>
      </c>
      <c r="AC15" s="18" t="s">
        <v>243</v>
      </c>
    </row>
    <row r="16" spans="1:53" ht="20.100000000000001" customHeight="1" thickTop="1" x14ac:dyDescent="0.2">
      <c r="B16" s="484" t="s">
        <v>41</v>
      </c>
      <c r="C16" s="485"/>
      <c r="D16" s="486" t="s">
        <v>245</v>
      </c>
      <c r="E16" s="487"/>
      <c r="F16" s="487"/>
      <c r="G16" s="487"/>
      <c r="H16" s="487"/>
      <c r="I16" s="487"/>
      <c r="J16" s="488"/>
      <c r="K16" s="489"/>
      <c r="L16" s="490"/>
      <c r="M16" s="490"/>
      <c r="N16" s="490"/>
      <c r="O16" s="490"/>
      <c r="P16" s="490"/>
      <c r="Q16" s="490"/>
      <c r="R16" s="490"/>
      <c r="S16" s="490"/>
      <c r="T16" s="490"/>
      <c r="U16" s="490"/>
      <c r="V16" s="490"/>
      <c r="W16" s="491"/>
      <c r="X16" s="30"/>
      <c r="Y16" s="30"/>
      <c r="Z16" s="30"/>
      <c r="AC16" s="484" t="s">
        <v>41</v>
      </c>
      <c r="AD16" s="485"/>
      <c r="AE16" s="486" t="s">
        <v>244</v>
      </c>
      <c r="AF16" s="487"/>
      <c r="AG16" s="487"/>
      <c r="AH16" s="487"/>
      <c r="AI16" s="487"/>
      <c r="AJ16" s="487"/>
      <c r="AK16" s="488"/>
      <c r="AL16" s="489"/>
      <c r="AM16" s="490"/>
      <c r="AN16" s="490"/>
      <c r="AO16" s="490"/>
      <c r="AP16" s="490"/>
      <c r="AQ16" s="490"/>
      <c r="AR16" s="490"/>
      <c r="AS16" s="490"/>
      <c r="AT16" s="490"/>
      <c r="AU16" s="490"/>
      <c r="AV16" s="490"/>
      <c r="AW16" s="490"/>
      <c r="AX16" s="491"/>
      <c r="AY16" s="30"/>
      <c r="AZ16" s="30"/>
      <c r="BA16" s="30"/>
    </row>
    <row r="17" spans="2:56" ht="20.100000000000001" customHeight="1" x14ac:dyDescent="0.2">
      <c r="B17" s="492"/>
      <c r="C17" s="493"/>
      <c r="D17" s="506" t="s">
        <v>545</v>
      </c>
      <c r="E17" s="506"/>
      <c r="F17" s="506"/>
      <c r="G17" s="506"/>
      <c r="H17" s="506"/>
      <c r="I17" s="506"/>
      <c r="J17" s="507"/>
      <c r="K17" s="496"/>
      <c r="L17" s="497"/>
      <c r="M17" s="497"/>
      <c r="N17" s="497"/>
      <c r="O17" s="497"/>
      <c r="P17" s="497"/>
      <c r="Q17" s="497"/>
      <c r="R17" s="497"/>
      <c r="S17" s="497"/>
      <c r="T17" s="497"/>
      <c r="U17" s="497"/>
      <c r="V17" s="497"/>
      <c r="W17" s="498"/>
      <c r="X17" s="30"/>
      <c r="Y17" s="30"/>
      <c r="Z17" s="30"/>
      <c r="AC17" s="492"/>
      <c r="AD17" s="493"/>
      <c r="AE17" s="494" t="s">
        <v>547</v>
      </c>
      <c r="AF17" s="494"/>
      <c r="AG17" s="494"/>
      <c r="AH17" s="494"/>
      <c r="AI17" s="494"/>
      <c r="AJ17" s="494"/>
      <c r="AK17" s="495"/>
      <c r="AL17" s="496"/>
      <c r="AM17" s="497"/>
      <c r="AN17" s="497"/>
      <c r="AO17" s="497"/>
      <c r="AP17" s="497"/>
      <c r="AQ17" s="497"/>
      <c r="AR17" s="497"/>
      <c r="AS17" s="497"/>
      <c r="AT17" s="497"/>
      <c r="AU17" s="497"/>
      <c r="AV17" s="497"/>
      <c r="AW17" s="497"/>
      <c r="AX17" s="498"/>
      <c r="AY17" s="30"/>
      <c r="AZ17" s="30"/>
      <c r="BA17" s="30"/>
    </row>
    <row r="18" spans="2:56" ht="20.100000000000001" customHeight="1" thickBot="1" x14ac:dyDescent="0.25">
      <c r="B18" s="476" t="s">
        <v>42</v>
      </c>
      <c r="C18" s="477"/>
      <c r="D18" s="453" t="s">
        <v>246</v>
      </c>
      <c r="E18" s="454"/>
      <c r="F18" s="454"/>
      <c r="G18" s="454"/>
      <c r="H18" s="454"/>
      <c r="I18" s="454"/>
      <c r="J18" s="455"/>
      <c r="K18" s="124" t="s">
        <v>607</v>
      </c>
      <c r="L18" s="499"/>
      <c r="M18" s="499"/>
      <c r="N18" s="499"/>
      <c r="O18" s="499"/>
      <c r="P18" s="499"/>
      <c r="Q18" s="125" t="s">
        <v>546</v>
      </c>
      <c r="R18" s="499"/>
      <c r="S18" s="499"/>
      <c r="T18" s="499"/>
      <c r="U18" s="499"/>
      <c r="V18" s="499"/>
      <c r="W18" s="500"/>
      <c r="X18" s="31"/>
      <c r="Y18" s="32"/>
      <c r="Z18" s="32"/>
      <c r="AC18" s="476" t="s">
        <v>42</v>
      </c>
      <c r="AD18" s="477"/>
      <c r="AE18" s="453" t="s">
        <v>246</v>
      </c>
      <c r="AF18" s="454"/>
      <c r="AG18" s="454"/>
      <c r="AH18" s="454"/>
      <c r="AI18" s="454"/>
      <c r="AJ18" s="454"/>
      <c r="AK18" s="455"/>
      <c r="AL18" s="126" t="s">
        <v>548</v>
      </c>
      <c r="AM18" s="499"/>
      <c r="AN18" s="499"/>
      <c r="AO18" s="499"/>
      <c r="AP18" s="499"/>
      <c r="AQ18" s="499"/>
      <c r="AR18" s="125" t="s">
        <v>549</v>
      </c>
      <c r="AS18" s="499"/>
      <c r="AT18" s="499"/>
      <c r="AU18" s="499"/>
      <c r="AV18" s="499"/>
      <c r="AW18" s="499"/>
      <c r="AX18" s="500"/>
      <c r="AY18" s="31"/>
      <c r="AZ18" s="32"/>
      <c r="BA18" s="32"/>
    </row>
    <row r="19" spans="2:56" ht="20.100000000000001" customHeight="1" thickTop="1" x14ac:dyDescent="0.2">
      <c r="B19" s="476" t="s">
        <v>43</v>
      </c>
      <c r="C19" s="477"/>
      <c r="D19" s="453" t="s">
        <v>247</v>
      </c>
      <c r="E19" s="454"/>
      <c r="F19" s="454"/>
      <c r="G19" s="454"/>
      <c r="H19" s="454"/>
      <c r="I19" s="454"/>
      <c r="J19" s="455"/>
      <c r="K19" s="471"/>
      <c r="L19" s="472"/>
      <c r="M19" s="472"/>
      <c r="N19" s="324" t="s">
        <v>116</v>
      </c>
      <c r="O19" s="324"/>
      <c r="P19" s="472"/>
      <c r="Q19" s="472"/>
      <c r="R19" s="472"/>
      <c r="S19" s="324" t="s">
        <v>116</v>
      </c>
      <c r="T19" s="324"/>
      <c r="U19" s="472"/>
      <c r="V19" s="472"/>
      <c r="W19" s="472"/>
      <c r="X19" s="504"/>
      <c r="Y19" s="504"/>
      <c r="Z19" s="505"/>
      <c r="AC19" s="476" t="s">
        <v>43</v>
      </c>
      <c r="AD19" s="477"/>
      <c r="AE19" s="453" t="s">
        <v>248</v>
      </c>
      <c r="AF19" s="454"/>
      <c r="AG19" s="454"/>
      <c r="AH19" s="454"/>
      <c r="AI19" s="454"/>
      <c r="AJ19" s="454"/>
      <c r="AK19" s="455"/>
      <c r="AL19" s="471"/>
      <c r="AM19" s="472"/>
      <c r="AN19" s="472"/>
      <c r="AO19" s="473" t="s">
        <v>249</v>
      </c>
      <c r="AP19" s="473"/>
      <c r="AQ19" s="472"/>
      <c r="AR19" s="472"/>
      <c r="AS19" s="472"/>
      <c r="AT19" s="473" t="s">
        <v>116</v>
      </c>
      <c r="AU19" s="473"/>
      <c r="AV19" s="472"/>
      <c r="AW19" s="472"/>
      <c r="AX19" s="472"/>
      <c r="AY19" s="474"/>
      <c r="AZ19" s="474"/>
      <c r="BA19" s="475"/>
    </row>
    <row r="20" spans="2:56" ht="20.100000000000001" customHeight="1" x14ac:dyDescent="0.2">
      <c r="B20" s="476" t="s">
        <v>44</v>
      </c>
      <c r="C20" s="477"/>
      <c r="D20" s="453" t="s">
        <v>250</v>
      </c>
      <c r="E20" s="454"/>
      <c r="F20" s="454"/>
      <c r="G20" s="454"/>
      <c r="H20" s="454"/>
      <c r="I20" s="454"/>
      <c r="J20" s="455"/>
      <c r="K20" s="471"/>
      <c r="L20" s="472"/>
      <c r="M20" s="472"/>
      <c r="N20" s="324" t="s">
        <v>249</v>
      </c>
      <c r="O20" s="324"/>
      <c r="P20" s="472"/>
      <c r="Q20" s="472"/>
      <c r="R20" s="472"/>
      <c r="S20" s="478"/>
      <c r="T20" s="478"/>
      <c r="U20" s="478"/>
      <c r="V20" s="478"/>
      <c r="W20" s="478"/>
      <c r="X20" s="478"/>
      <c r="Y20" s="478"/>
      <c r="Z20" s="479"/>
      <c r="AC20" s="476" t="s">
        <v>44</v>
      </c>
      <c r="AD20" s="477"/>
      <c r="AE20" s="453" t="s">
        <v>250</v>
      </c>
      <c r="AF20" s="454"/>
      <c r="AG20" s="454"/>
      <c r="AH20" s="454"/>
      <c r="AI20" s="454"/>
      <c r="AJ20" s="454"/>
      <c r="AK20" s="455"/>
      <c r="AL20" s="471"/>
      <c r="AM20" s="472"/>
      <c r="AN20" s="472"/>
      <c r="AO20" s="473" t="s">
        <v>116</v>
      </c>
      <c r="AP20" s="473"/>
      <c r="AQ20" s="472"/>
      <c r="AR20" s="472"/>
      <c r="AS20" s="472"/>
      <c r="AT20" s="480"/>
      <c r="AU20" s="480"/>
      <c r="AV20" s="480"/>
      <c r="AW20" s="480"/>
      <c r="AX20" s="480"/>
      <c r="AY20" s="480"/>
      <c r="AZ20" s="480"/>
      <c r="BA20" s="481"/>
    </row>
    <row r="21" spans="2:56" ht="20.100000000000001" customHeight="1" x14ac:dyDescent="0.2">
      <c r="B21" s="451" t="s">
        <v>45</v>
      </c>
      <c r="C21" s="452"/>
      <c r="D21" s="453" t="s">
        <v>251</v>
      </c>
      <c r="E21" s="454"/>
      <c r="F21" s="454"/>
      <c r="G21" s="454"/>
      <c r="H21" s="454"/>
      <c r="I21" s="454"/>
      <c r="J21" s="455"/>
      <c r="K21" s="456"/>
      <c r="L21" s="457"/>
      <c r="M21" s="457"/>
      <c r="N21" s="457"/>
      <c r="O21" s="457"/>
      <c r="P21" s="457"/>
      <c r="Q21" s="457"/>
      <c r="R21" s="457"/>
      <c r="S21" s="457"/>
      <c r="T21" s="457"/>
      <c r="U21" s="457"/>
      <c r="V21" s="457"/>
      <c r="W21" s="457"/>
      <c r="X21" s="457"/>
      <c r="Y21" s="457"/>
      <c r="Z21" s="458"/>
      <c r="AC21" s="451" t="s">
        <v>45</v>
      </c>
      <c r="AD21" s="452"/>
      <c r="AE21" s="453" t="s">
        <v>251</v>
      </c>
      <c r="AF21" s="454"/>
      <c r="AG21" s="454"/>
      <c r="AH21" s="454"/>
      <c r="AI21" s="454"/>
      <c r="AJ21" s="454"/>
      <c r="AK21" s="455"/>
      <c r="AL21" s="459"/>
      <c r="AM21" s="460"/>
      <c r="AN21" s="460"/>
      <c r="AO21" s="460"/>
      <c r="AP21" s="460"/>
      <c r="AQ21" s="460"/>
      <c r="AR21" s="460"/>
      <c r="AS21" s="460"/>
      <c r="AT21" s="460"/>
      <c r="AU21" s="460"/>
      <c r="AV21" s="460"/>
      <c r="AW21" s="460"/>
      <c r="AX21" s="460"/>
      <c r="AY21" s="460"/>
      <c r="AZ21" s="460"/>
      <c r="BA21" s="461"/>
    </row>
    <row r="22" spans="2:56" ht="20.100000000000001" customHeight="1" thickBot="1" x14ac:dyDescent="0.25">
      <c r="B22" s="441" t="s">
        <v>69</v>
      </c>
      <c r="C22" s="442"/>
      <c r="D22" s="462" t="s">
        <v>252</v>
      </c>
      <c r="E22" s="463"/>
      <c r="F22" s="463"/>
      <c r="G22" s="463"/>
      <c r="H22" s="463"/>
      <c r="I22" s="463"/>
      <c r="J22" s="464"/>
      <c r="K22" s="465"/>
      <c r="L22" s="466"/>
      <c r="M22" s="466"/>
      <c r="N22" s="466"/>
      <c r="O22" s="466"/>
      <c r="P22" s="466"/>
      <c r="Q22" s="466"/>
      <c r="R22" s="466"/>
      <c r="S22" s="466"/>
      <c r="T22" s="466"/>
      <c r="U22" s="466"/>
      <c r="V22" s="466"/>
      <c r="W22" s="466"/>
      <c r="X22" s="466"/>
      <c r="Y22" s="466"/>
      <c r="Z22" s="467"/>
      <c r="AC22" s="441" t="s">
        <v>253</v>
      </c>
      <c r="AD22" s="442"/>
      <c r="AE22" s="462" t="s">
        <v>254</v>
      </c>
      <c r="AF22" s="463"/>
      <c r="AG22" s="463"/>
      <c r="AH22" s="463"/>
      <c r="AI22" s="463"/>
      <c r="AJ22" s="463"/>
      <c r="AK22" s="464"/>
      <c r="AL22" s="468"/>
      <c r="AM22" s="469"/>
      <c r="AN22" s="469"/>
      <c r="AO22" s="469"/>
      <c r="AP22" s="469"/>
      <c r="AQ22" s="469"/>
      <c r="AR22" s="469"/>
      <c r="AS22" s="469"/>
      <c r="AT22" s="469"/>
      <c r="AU22" s="469"/>
      <c r="AV22" s="469"/>
      <c r="AW22" s="469"/>
      <c r="AX22" s="469"/>
      <c r="AY22" s="469"/>
      <c r="AZ22" s="469"/>
      <c r="BA22" s="470"/>
    </row>
    <row r="23" spans="2:56" ht="20.100000000000001" customHeight="1" thickBot="1" x14ac:dyDescent="0.25">
      <c r="B23" s="441" t="s">
        <v>255</v>
      </c>
      <c r="C23" s="442"/>
      <c r="D23" s="443" t="s">
        <v>256</v>
      </c>
      <c r="E23" s="444"/>
      <c r="F23" s="444"/>
      <c r="G23" s="444"/>
      <c r="H23" s="444"/>
      <c r="I23" s="444"/>
      <c r="J23" s="445"/>
      <c r="K23" s="501"/>
      <c r="L23" s="502"/>
      <c r="M23" s="502"/>
      <c r="N23" s="502"/>
      <c r="O23" s="502"/>
      <c r="P23" s="502"/>
      <c r="Q23" s="502"/>
      <c r="R23" s="502"/>
      <c r="S23" s="502"/>
      <c r="T23" s="502"/>
      <c r="U23" s="502"/>
      <c r="V23" s="502"/>
      <c r="W23" s="502"/>
      <c r="X23" s="502"/>
      <c r="Y23" s="502"/>
      <c r="Z23" s="503"/>
      <c r="AC23" s="441" t="s">
        <v>70</v>
      </c>
      <c r="AD23" s="442"/>
      <c r="AE23" s="443" t="s">
        <v>257</v>
      </c>
      <c r="AF23" s="444"/>
      <c r="AG23" s="444"/>
      <c r="AH23" s="444"/>
      <c r="AI23" s="444"/>
      <c r="AJ23" s="444"/>
      <c r="AK23" s="445"/>
      <c r="AL23" s="501"/>
      <c r="AM23" s="502"/>
      <c r="AN23" s="502"/>
      <c r="AO23" s="502"/>
      <c r="AP23" s="502"/>
      <c r="AQ23" s="502"/>
      <c r="AR23" s="502"/>
      <c r="AS23" s="502"/>
      <c r="AT23" s="502"/>
      <c r="AU23" s="502"/>
      <c r="AV23" s="502"/>
      <c r="AW23" s="502"/>
      <c r="AX23" s="502"/>
      <c r="AY23" s="502"/>
      <c r="AZ23" s="502"/>
      <c r="BA23" s="503"/>
    </row>
    <row r="24" spans="2:56" ht="20.100000000000001" customHeight="1" thickBot="1" x14ac:dyDescent="0.25">
      <c r="B24" s="446" t="s">
        <v>71</v>
      </c>
      <c r="C24" s="447"/>
      <c r="D24" s="448" t="s">
        <v>259</v>
      </c>
      <c r="E24" s="449"/>
      <c r="F24" s="449"/>
      <c r="G24" s="449"/>
      <c r="H24" s="449"/>
      <c r="I24" s="449"/>
      <c r="J24" s="450"/>
      <c r="K24" s="437"/>
      <c r="L24" s="438"/>
      <c r="M24" s="438"/>
      <c r="N24" s="438"/>
      <c r="O24" s="438"/>
      <c r="P24" s="438"/>
      <c r="Q24" s="438"/>
      <c r="R24" s="438"/>
      <c r="S24" s="438"/>
      <c r="T24" s="438"/>
      <c r="U24" s="438"/>
      <c r="V24" s="438"/>
      <c r="W24" s="438"/>
      <c r="X24" s="438"/>
      <c r="Y24" s="438"/>
      <c r="Z24" s="439"/>
      <c r="AC24" s="446" t="s">
        <v>260</v>
      </c>
      <c r="AD24" s="447"/>
      <c r="AE24" s="448" t="s">
        <v>258</v>
      </c>
      <c r="AF24" s="449"/>
      <c r="AG24" s="449"/>
      <c r="AH24" s="449"/>
      <c r="AI24" s="449"/>
      <c r="AJ24" s="449"/>
      <c r="AK24" s="450"/>
      <c r="AL24" s="437"/>
      <c r="AM24" s="438"/>
      <c r="AN24" s="438"/>
      <c r="AO24" s="438"/>
      <c r="AP24" s="438"/>
      <c r="AQ24" s="438"/>
      <c r="AR24" s="438"/>
      <c r="AS24" s="438"/>
      <c r="AT24" s="438"/>
      <c r="AU24" s="438"/>
      <c r="AV24" s="438"/>
      <c r="AW24" s="438"/>
      <c r="AX24" s="438"/>
      <c r="AY24" s="438"/>
      <c r="AZ24" s="438"/>
      <c r="BA24" s="439"/>
    </row>
    <row r="25" spans="2:56" ht="15" customHeight="1" thickTop="1" x14ac:dyDescent="0.2"/>
    <row r="26" spans="2:56" ht="15" customHeight="1" x14ac:dyDescent="0.2">
      <c r="B26" s="427"/>
      <c r="C26" s="427"/>
      <c r="D26" s="427"/>
      <c r="E26" s="427"/>
      <c r="F26" s="427"/>
      <c r="G26" s="427"/>
      <c r="H26" s="427"/>
      <c r="I26" s="427"/>
      <c r="J26" s="427"/>
      <c r="K26" s="427"/>
      <c r="L26" s="427"/>
      <c r="M26" s="427"/>
      <c r="N26" s="427"/>
      <c r="O26" s="427"/>
      <c r="P26" s="427"/>
      <c r="Q26" s="427"/>
      <c r="R26" s="427"/>
      <c r="S26" s="427"/>
      <c r="T26" s="427"/>
      <c r="U26" s="427"/>
      <c r="V26" s="427"/>
      <c r="W26" s="427"/>
      <c r="X26" s="427"/>
      <c r="Y26" s="427"/>
      <c r="Z26" s="427"/>
      <c r="AA26" s="427"/>
      <c r="AB26" s="427"/>
      <c r="AC26" s="427"/>
      <c r="AD26" s="427"/>
      <c r="AE26" s="427"/>
      <c r="AF26" s="427"/>
      <c r="AG26" s="427"/>
      <c r="AH26" s="427"/>
      <c r="AI26" s="427"/>
      <c r="AJ26" s="427"/>
      <c r="AK26" s="427"/>
      <c r="AL26" s="427"/>
      <c r="AM26" s="427"/>
      <c r="AN26" s="427"/>
      <c r="AO26" s="427"/>
      <c r="AP26" s="427"/>
      <c r="AQ26" s="427"/>
      <c r="AR26" s="427"/>
      <c r="AS26" s="427"/>
      <c r="AT26" s="427"/>
      <c r="AU26" s="427"/>
      <c r="AV26" s="427"/>
      <c r="AW26" s="427"/>
      <c r="AX26" s="427"/>
      <c r="AY26" s="427"/>
      <c r="AZ26" s="427"/>
    </row>
    <row r="27" spans="2:56" ht="15" customHeight="1" x14ac:dyDescent="0.2">
      <c r="B27" s="440"/>
      <c r="C27" s="440"/>
      <c r="D27" s="440"/>
      <c r="E27" s="440"/>
      <c r="F27" s="440"/>
      <c r="G27" s="440"/>
      <c r="H27" s="440"/>
      <c r="I27" s="440"/>
      <c r="J27" s="440"/>
      <c r="K27" s="440"/>
      <c r="L27" s="440"/>
      <c r="M27" s="440"/>
      <c r="N27" s="440"/>
      <c r="O27" s="440"/>
      <c r="P27" s="440"/>
      <c r="Q27" s="440"/>
      <c r="R27" s="440"/>
      <c r="S27" s="440"/>
      <c r="T27" s="440"/>
      <c r="U27" s="440"/>
      <c r="V27" s="440"/>
      <c r="W27" s="440"/>
      <c r="X27" s="440"/>
      <c r="Y27" s="440"/>
      <c r="Z27" s="440"/>
      <c r="AA27" s="440"/>
      <c r="AB27" s="440"/>
      <c r="AC27" s="440"/>
      <c r="AD27" s="440"/>
      <c r="AE27" s="440"/>
      <c r="AF27" s="440"/>
      <c r="AG27" s="440"/>
      <c r="AH27" s="440"/>
      <c r="AI27" s="440"/>
      <c r="AJ27" s="440"/>
      <c r="AK27" s="440"/>
      <c r="AL27" s="440"/>
      <c r="AM27" s="440"/>
      <c r="AN27" s="440"/>
      <c r="AO27" s="440"/>
      <c r="AP27" s="440"/>
      <c r="AQ27" s="440"/>
      <c r="AR27" s="440"/>
      <c r="AS27" s="440"/>
      <c r="AT27" s="440"/>
      <c r="AU27" s="440"/>
      <c r="AV27" s="440"/>
      <c r="AW27" s="440"/>
      <c r="AX27" s="440"/>
      <c r="AY27" s="440"/>
      <c r="AZ27" s="440"/>
      <c r="BA27" s="440"/>
    </row>
    <row r="28" spans="2:56" ht="15" customHeight="1" x14ac:dyDescent="0.2">
      <c r="B28" s="440"/>
      <c r="C28" s="440"/>
      <c r="D28" s="440"/>
      <c r="E28" s="440"/>
      <c r="F28" s="440"/>
      <c r="G28" s="440"/>
      <c r="H28" s="440"/>
      <c r="I28" s="440"/>
      <c r="J28" s="440"/>
      <c r="K28" s="440"/>
      <c r="L28" s="440"/>
      <c r="M28" s="440"/>
      <c r="N28" s="440"/>
      <c r="O28" s="440"/>
      <c r="P28" s="440"/>
      <c r="Q28" s="440"/>
      <c r="R28" s="440"/>
      <c r="S28" s="440"/>
      <c r="T28" s="440"/>
      <c r="U28" s="440"/>
      <c r="V28" s="440"/>
      <c r="W28" s="440"/>
      <c r="X28" s="440"/>
      <c r="Y28" s="440"/>
      <c r="Z28" s="440"/>
      <c r="AA28" s="440"/>
      <c r="AB28" s="440"/>
      <c r="AC28" s="440"/>
      <c r="AD28" s="440"/>
      <c r="AE28" s="440"/>
      <c r="AF28" s="440"/>
      <c r="AG28" s="440"/>
      <c r="AH28" s="440"/>
      <c r="AI28" s="440"/>
      <c r="AJ28" s="440"/>
      <c r="AK28" s="440"/>
      <c r="AL28" s="440"/>
      <c r="AM28" s="440"/>
      <c r="AN28" s="440"/>
      <c r="AO28" s="440"/>
      <c r="AP28" s="440"/>
      <c r="AQ28" s="440"/>
      <c r="AR28" s="440"/>
      <c r="AS28" s="440"/>
      <c r="AT28" s="440"/>
      <c r="AU28" s="440"/>
      <c r="AV28" s="440"/>
      <c r="AW28" s="440"/>
      <c r="AX28" s="440"/>
      <c r="AY28" s="440"/>
      <c r="AZ28" s="440"/>
      <c r="BA28" s="440"/>
    </row>
    <row r="29" spans="2:56" ht="20.100000000000001" customHeight="1" x14ac:dyDescent="0.2">
      <c r="B29" s="373"/>
      <c r="C29" s="373"/>
      <c r="D29" s="373"/>
      <c r="E29" s="373"/>
      <c r="F29" s="419"/>
      <c r="G29" s="419"/>
      <c r="H29" s="401"/>
      <c r="I29" s="401"/>
      <c r="J29" s="401"/>
      <c r="K29" s="401"/>
      <c r="L29" s="401"/>
      <c r="M29" s="401"/>
      <c r="N29" s="401"/>
      <c r="O29" s="373"/>
      <c r="P29" s="373"/>
      <c r="Q29" s="373"/>
      <c r="R29" s="373"/>
      <c r="S29" s="419"/>
      <c r="T29" s="419"/>
      <c r="U29" s="401"/>
      <c r="V29" s="401"/>
      <c r="W29" s="401"/>
      <c r="X29" s="401"/>
      <c r="Y29" s="401"/>
      <c r="Z29" s="401"/>
      <c r="AA29" s="401"/>
      <c r="AB29" s="373"/>
      <c r="AC29" s="373"/>
      <c r="AD29" s="373"/>
      <c r="AE29" s="373"/>
      <c r="AF29" s="419"/>
      <c r="AG29" s="419"/>
      <c r="AH29" s="401"/>
      <c r="AI29" s="401"/>
      <c r="AJ29" s="401"/>
      <c r="AK29" s="401"/>
      <c r="AL29" s="401"/>
      <c r="AM29" s="401"/>
      <c r="AN29" s="401"/>
      <c r="AO29" s="373"/>
      <c r="AP29" s="373"/>
      <c r="AQ29" s="373"/>
      <c r="AR29" s="373"/>
      <c r="AS29" s="419"/>
      <c r="AT29" s="419"/>
      <c r="AU29" s="401"/>
      <c r="AV29" s="401"/>
      <c r="AW29" s="401"/>
      <c r="AX29" s="401"/>
      <c r="AY29" s="401"/>
      <c r="AZ29" s="401"/>
      <c r="BA29" s="401"/>
    </row>
    <row r="30" spans="2:56" ht="20.100000000000001" customHeight="1" x14ac:dyDescent="0.2">
      <c r="B30" s="373"/>
      <c r="C30" s="373"/>
      <c r="D30" s="373"/>
      <c r="E30" s="373"/>
      <c r="F30" s="419"/>
      <c r="G30" s="419"/>
      <c r="H30" s="401"/>
      <c r="I30" s="401"/>
      <c r="J30" s="401"/>
      <c r="K30" s="401"/>
      <c r="L30" s="401"/>
      <c r="M30" s="401"/>
      <c r="N30" s="401"/>
      <c r="O30" s="373"/>
      <c r="P30" s="373"/>
      <c r="Q30" s="373"/>
      <c r="R30" s="373"/>
      <c r="S30" s="419"/>
      <c r="T30" s="419"/>
      <c r="U30" s="401"/>
      <c r="V30" s="401"/>
      <c r="W30" s="401"/>
      <c r="X30" s="401"/>
      <c r="Y30" s="401"/>
      <c r="Z30" s="401"/>
      <c r="AA30" s="401"/>
      <c r="AB30" s="373"/>
      <c r="AC30" s="373"/>
      <c r="AD30" s="373"/>
      <c r="AE30" s="373"/>
      <c r="AF30" s="419"/>
      <c r="AG30" s="419"/>
      <c r="AH30" s="30"/>
      <c r="AI30" s="30"/>
      <c r="AJ30" s="30"/>
      <c r="AK30" s="30"/>
      <c r="AL30" s="30"/>
      <c r="AM30" s="30"/>
      <c r="AN30" s="30"/>
      <c r="AO30" s="22"/>
      <c r="AP30" s="22"/>
      <c r="AQ30" s="22"/>
      <c r="AR30" s="22"/>
      <c r="AS30" s="33"/>
      <c r="AT30" s="33"/>
      <c r="AU30" s="30"/>
      <c r="AV30" s="30"/>
      <c r="AW30" s="30"/>
      <c r="AX30" s="30"/>
      <c r="AY30" s="30"/>
      <c r="AZ30" s="30"/>
      <c r="BA30" s="30"/>
    </row>
    <row r="31" spans="2:56" ht="20.100000000000001" customHeight="1" x14ac:dyDescent="0.2">
      <c r="B31" s="373"/>
      <c r="C31" s="373"/>
      <c r="D31" s="373"/>
      <c r="E31" s="373"/>
      <c r="F31" s="419"/>
      <c r="G31" s="419"/>
      <c r="H31" s="401"/>
      <c r="I31" s="401"/>
      <c r="J31" s="401"/>
      <c r="K31" s="401"/>
      <c r="L31" s="401"/>
      <c r="M31" s="401"/>
      <c r="N31" s="401"/>
      <c r="O31" s="373"/>
      <c r="P31" s="373"/>
      <c r="Q31" s="373"/>
      <c r="R31" s="373"/>
      <c r="S31" s="419"/>
      <c r="T31" s="419"/>
      <c r="U31" s="401"/>
      <c r="V31" s="401"/>
      <c r="W31" s="401"/>
      <c r="X31" s="401"/>
      <c r="Y31" s="401"/>
      <c r="Z31" s="401"/>
      <c r="AA31" s="401"/>
      <c r="AB31" s="373"/>
      <c r="AC31" s="373"/>
      <c r="AD31" s="373"/>
      <c r="AE31" s="373"/>
      <c r="AF31" s="419"/>
      <c r="AG31" s="419"/>
      <c r="AH31" s="30"/>
      <c r="AI31" s="30"/>
      <c r="AJ31" s="30"/>
      <c r="AK31" s="30"/>
      <c r="AL31" s="406" t="s">
        <v>330</v>
      </c>
      <c r="AM31" s="406"/>
      <c r="AN31" s="406"/>
      <c r="AO31" s="406"/>
      <c r="AP31" s="406"/>
      <c r="AQ31" s="406"/>
      <c r="AR31" s="406"/>
      <c r="AS31" s="406"/>
      <c r="AT31" s="406"/>
      <c r="AU31" s="406"/>
      <c r="AV31" s="406"/>
      <c r="AW31" s="406"/>
      <c r="AX31" s="406"/>
      <c r="AY31" s="406"/>
      <c r="AZ31" s="30"/>
      <c r="BA31" s="30"/>
      <c r="BB31" s="30"/>
      <c r="BC31" s="30"/>
      <c r="BD31" s="30"/>
    </row>
  </sheetData>
  <sheetProtection password="CC81" sheet="1" objects="1" scenarios="1"/>
  <mergeCells count="121">
    <mergeCell ref="AE18:AK18"/>
    <mergeCell ref="B17:C17"/>
    <mergeCell ref="AC17:AD17"/>
    <mergeCell ref="AE17:AK17"/>
    <mergeCell ref="AL17:AX17"/>
    <mergeCell ref="R18:W18"/>
    <mergeCell ref="L18:P18"/>
    <mergeCell ref="K23:O23"/>
    <mergeCell ref="P23:T23"/>
    <mergeCell ref="U23:Z23"/>
    <mergeCell ref="AM18:AQ18"/>
    <mergeCell ref="AS18:AX18"/>
    <mergeCell ref="AL23:AP23"/>
    <mergeCell ref="AQ23:AU23"/>
    <mergeCell ref="AV23:BA23"/>
    <mergeCell ref="S19:T19"/>
    <mergeCell ref="U19:W19"/>
    <mergeCell ref="X19:Z19"/>
    <mergeCell ref="AC19:AD19"/>
    <mergeCell ref="D17:J17"/>
    <mergeCell ref="K17:W17"/>
    <mergeCell ref="B18:C18"/>
    <mergeCell ref="D18:J18"/>
    <mergeCell ref="AC18:AD18"/>
    <mergeCell ref="AY1:BA1"/>
    <mergeCell ref="A2:BA3"/>
    <mergeCell ref="AN5:BA5"/>
    <mergeCell ref="C9:D9"/>
    <mergeCell ref="AD9:AW10"/>
    <mergeCell ref="C10:D10"/>
    <mergeCell ref="C11:D11"/>
    <mergeCell ref="B16:C16"/>
    <mergeCell ref="D16:J16"/>
    <mergeCell ref="K16:W16"/>
    <mergeCell ref="AC16:AD16"/>
    <mergeCell ref="AE16:AK16"/>
    <mergeCell ref="AL16:AX16"/>
    <mergeCell ref="AE19:AK19"/>
    <mergeCell ref="AL19:AN19"/>
    <mergeCell ref="AO19:AP19"/>
    <mergeCell ref="AQ19:AS19"/>
    <mergeCell ref="AT19:AU19"/>
    <mergeCell ref="AV19:AX19"/>
    <mergeCell ref="AY19:BA19"/>
    <mergeCell ref="B20:C20"/>
    <mergeCell ref="D20:J20"/>
    <mergeCell ref="K20:M20"/>
    <mergeCell ref="N20:O20"/>
    <mergeCell ref="P20:R20"/>
    <mergeCell ref="S20:Z20"/>
    <mergeCell ref="AC20:AD20"/>
    <mergeCell ref="AE20:AK20"/>
    <mergeCell ref="AL20:AN20"/>
    <mergeCell ref="AO20:AP20"/>
    <mergeCell ref="AQ20:AS20"/>
    <mergeCell ref="AT20:BA20"/>
    <mergeCell ref="B19:C19"/>
    <mergeCell ref="D19:J19"/>
    <mergeCell ref="K19:M19"/>
    <mergeCell ref="N19:O19"/>
    <mergeCell ref="P19:R19"/>
    <mergeCell ref="B21:C21"/>
    <mergeCell ref="D21:J21"/>
    <mergeCell ref="K21:Z21"/>
    <mergeCell ref="AC21:AD21"/>
    <mergeCell ref="AE21:AK21"/>
    <mergeCell ref="AL21:BA21"/>
    <mergeCell ref="B22:C22"/>
    <mergeCell ref="D22:J22"/>
    <mergeCell ref="K22:Z22"/>
    <mergeCell ref="AC22:AD22"/>
    <mergeCell ref="AE22:AK22"/>
    <mergeCell ref="AL22:BA22"/>
    <mergeCell ref="B23:C23"/>
    <mergeCell ref="D23:J23"/>
    <mergeCell ref="AC23:AD23"/>
    <mergeCell ref="AE23:AK23"/>
    <mergeCell ref="B24:C24"/>
    <mergeCell ref="D24:J24"/>
    <mergeCell ref="K24:Z24"/>
    <mergeCell ref="AC24:AD24"/>
    <mergeCell ref="AE24:AK24"/>
    <mergeCell ref="AL24:BA24"/>
    <mergeCell ref="B26:AZ26"/>
    <mergeCell ref="B27:E28"/>
    <mergeCell ref="F27:N28"/>
    <mergeCell ref="O27:R28"/>
    <mergeCell ref="S27:AA28"/>
    <mergeCell ref="AB27:AE28"/>
    <mergeCell ref="AF27:AN28"/>
    <mergeCell ref="AO27:AR28"/>
    <mergeCell ref="AS27:BA28"/>
    <mergeCell ref="AO29:AR29"/>
    <mergeCell ref="AS29:AT29"/>
    <mergeCell ref="AU29:BA29"/>
    <mergeCell ref="B29:E29"/>
    <mergeCell ref="F29:G29"/>
    <mergeCell ref="H29:N29"/>
    <mergeCell ref="O29:R29"/>
    <mergeCell ref="S29:T29"/>
    <mergeCell ref="U29:AA29"/>
    <mergeCell ref="AB29:AE29"/>
    <mergeCell ref="AF29:AG29"/>
    <mergeCell ref="AH29:AN29"/>
    <mergeCell ref="AB30:AE30"/>
    <mergeCell ref="AF30:AG30"/>
    <mergeCell ref="B30:E30"/>
    <mergeCell ref="F30:G30"/>
    <mergeCell ref="H30:N30"/>
    <mergeCell ref="O30:R30"/>
    <mergeCell ref="S30:T30"/>
    <mergeCell ref="U30:AA30"/>
    <mergeCell ref="AL31:AY31"/>
    <mergeCell ref="AB31:AE31"/>
    <mergeCell ref="AF31:AG31"/>
    <mergeCell ref="B31:E31"/>
    <mergeCell ref="F31:G31"/>
    <mergeCell ref="H31:N31"/>
    <mergeCell ref="O31:R31"/>
    <mergeCell ref="S31:T31"/>
    <mergeCell ref="U31:AA31"/>
  </mergeCells>
  <phoneticPr fontId="5"/>
  <conditionalFormatting sqref="C9:C11">
    <cfRule type="expression" dxfId="3" priority="3" stopIfTrue="1">
      <formula>COUNTIF($C$9:$C$11,"")=3</formula>
    </cfRule>
    <cfRule type="expression" dxfId="2" priority="4">
      <formula>COUNTIF($C$9:$C$11,"○")&gt;1</formula>
    </cfRule>
  </conditionalFormatting>
  <conditionalFormatting sqref="K16:K17 L18 R18 U19 P19:P20 K19:K24 P23 U23">
    <cfRule type="expression" dxfId="1" priority="2">
      <formula>$C$9="○"</formula>
    </cfRule>
  </conditionalFormatting>
  <conditionalFormatting sqref="AL16:AL17 AM18 AS18 AV19 AQ19:AQ20 AL19:AL24 AQ23 AV23">
    <cfRule type="expression" dxfId="0" priority="1">
      <formula>$C$11="○"</formula>
    </cfRule>
  </conditionalFormatting>
  <dataValidations count="4">
    <dataValidation imeMode="on" allowBlank="1" showInputMessage="1" showErrorMessage="1" sqref="K16:W16 K17:W17 L18:P18 R18:W18 AL24:BA24 AQ23:AU23 K23:O23 P23:T23 U23:Z23 K24:Z24 AL16:AX16 AL17:AX17 AM18:AQ18 AS18:AX18 AV23:BA23 AL23:AP23" xr:uid="{43F1BA40-80CF-4E2A-9832-A7D428EE76EE}"/>
    <dataValidation imeMode="disabled" allowBlank="1" showInputMessage="1" showErrorMessage="1" sqref="AQ19:AS19 AV19:AX19 AL19:AN19 U19:W19 K19:M19 P19:R19" xr:uid="{DD6DDFE9-5E71-4863-B616-3F9EC500D7FD}"/>
    <dataValidation type="textLength" imeMode="disabled" operator="equal" allowBlank="1" showInputMessage="1" showErrorMessage="1" sqref="K20:M20 AL20:AN20" xr:uid="{7861B3AC-09FB-46DE-B0B6-622650F31A65}">
      <formula1>3</formula1>
    </dataValidation>
    <dataValidation type="textLength" imeMode="disabled" operator="equal" allowBlank="1" showInputMessage="1" showErrorMessage="1" sqref="P20:R20 AQ20:AS20" xr:uid="{3FCD1F69-21C8-4336-B576-7D1BAC56BF8C}">
      <formula1>4</formula1>
    </dataValidation>
  </dataValidations>
  <printOptions horizontalCentered="1"/>
  <pageMargins left="0.39370078740157483" right="0.39370078740157483" top="0.78740157480314965" bottom="0.59055118110236227" header="0.59055118110236227" footer="0.39370078740157483"/>
  <pageSetup paperSize="9" scale="98" orientation="landscape" horizontalDpi="300" verticalDpi="300" r:id="rId1"/>
  <headerFooter alignWithMargins="0"/>
  <drawing r:id="rId2"/>
  <extLst>
    <ext xmlns:x14="http://schemas.microsoft.com/office/spreadsheetml/2009/9/main" uri="{CCE6A557-97BC-4b89-ADB6-D9C93CAAB3DF}">
      <x14:dataValidations xmlns:xm="http://schemas.microsoft.com/office/excel/2006/main" count="3">
        <x14:dataValidation type="list" imeMode="on" allowBlank="1" showInputMessage="1" showErrorMessage="1" xr:uid="{623E1999-8EC2-4B45-8FD8-288314338889}">
          <x14:formula1>
            <xm:f>初期設定!$AF$3</xm:f>
          </x14:formula1>
          <xm:sqref>C9:D11</xm:sqref>
        </x14:dataValidation>
        <x14:dataValidation type="list" imeMode="on" allowBlank="1" showInputMessage="1" showErrorMessage="1" xr:uid="{AB5E560C-791F-4BC8-913F-7DEB1D79E8C3}">
          <x14:formula1>
            <xm:f>初期設定!$S$3:$S$49</xm:f>
          </x14:formula1>
          <xm:sqref>K22:Z22</xm:sqref>
        </x14:dataValidation>
        <x14:dataValidation type="list" imeMode="on" allowBlank="1" showInputMessage="1" showErrorMessage="1" xr:uid="{27181E44-8FB4-4879-9AD5-2475B25974FC}">
          <x14:formula1>
            <xm:f>初期設定!$S$48</xm:f>
          </x14:formula1>
          <xm:sqref>AL22:BA22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B35"/>
  <sheetViews>
    <sheetView view="pageBreakPreview" zoomScaleNormal="100" zoomScaleSheetLayoutView="100" workbookViewId="0">
      <selection activeCell="Z11" sqref="Z11:AM12"/>
    </sheetView>
  </sheetViews>
  <sheetFormatPr defaultColWidth="2.6640625" defaultRowHeight="15" customHeight="1" x14ac:dyDescent="0.2"/>
  <cols>
    <col min="1" max="16384" width="2.6640625" style="18"/>
  </cols>
  <sheetData>
    <row r="1" spans="1:54" ht="15" customHeight="1" x14ac:dyDescent="0.2">
      <c r="A1" s="18" t="s">
        <v>8</v>
      </c>
      <c r="AZ1" s="185" t="s">
        <v>280</v>
      </c>
      <c r="BA1" s="186"/>
      <c r="BB1" s="186"/>
    </row>
    <row r="2" spans="1:54" ht="15" customHeight="1" x14ac:dyDescent="0.2">
      <c r="A2" s="512" t="s">
        <v>264</v>
      </c>
      <c r="B2" s="512"/>
      <c r="C2" s="512"/>
      <c r="D2" s="512"/>
      <c r="E2" s="512"/>
      <c r="F2" s="512"/>
      <c r="G2" s="512"/>
      <c r="H2" s="512"/>
      <c r="I2" s="512"/>
      <c r="J2" s="512"/>
      <c r="K2" s="512"/>
      <c r="L2" s="512"/>
      <c r="M2" s="512"/>
      <c r="N2" s="512"/>
      <c r="O2" s="512"/>
      <c r="P2" s="512"/>
      <c r="Q2" s="512"/>
      <c r="R2" s="512"/>
      <c r="S2" s="512"/>
      <c r="T2" s="512"/>
      <c r="U2" s="512"/>
      <c r="V2" s="512"/>
      <c r="W2" s="512"/>
      <c r="X2" s="512"/>
      <c r="Y2" s="512"/>
      <c r="Z2" s="512"/>
      <c r="AA2" s="512"/>
      <c r="AB2" s="512"/>
      <c r="AC2" s="512"/>
      <c r="AD2" s="512"/>
      <c r="AE2" s="512"/>
      <c r="AF2" s="512"/>
      <c r="AG2" s="512"/>
      <c r="AH2" s="512"/>
      <c r="AI2" s="512"/>
      <c r="AJ2" s="512"/>
      <c r="AK2" s="512"/>
      <c r="AL2" s="512"/>
      <c r="AM2" s="512"/>
      <c r="AN2" s="512"/>
      <c r="AO2" s="512"/>
      <c r="AP2" s="512"/>
      <c r="AQ2" s="512"/>
      <c r="AR2" s="512"/>
      <c r="AS2" s="512"/>
      <c r="AT2" s="512"/>
      <c r="AU2" s="512"/>
      <c r="AV2" s="512"/>
      <c r="AW2" s="512"/>
      <c r="AX2" s="512"/>
      <c r="AY2" s="512"/>
    </row>
    <row r="3" spans="1:54" ht="15" customHeight="1" x14ac:dyDescent="0.2">
      <c r="A3" s="512"/>
      <c r="B3" s="512"/>
      <c r="C3" s="512"/>
      <c r="D3" s="512"/>
      <c r="E3" s="512"/>
      <c r="F3" s="512"/>
      <c r="G3" s="512"/>
      <c r="H3" s="512"/>
      <c r="I3" s="512"/>
      <c r="J3" s="512"/>
      <c r="K3" s="512"/>
      <c r="L3" s="512"/>
      <c r="M3" s="512"/>
      <c r="N3" s="512"/>
      <c r="O3" s="512"/>
      <c r="P3" s="512"/>
      <c r="Q3" s="512"/>
      <c r="R3" s="512"/>
      <c r="S3" s="512"/>
      <c r="T3" s="512"/>
      <c r="U3" s="512"/>
      <c r="V3" s="512"/>
      <c r="W3" s="512"/>
      <c r="X3" s="512"/>
      <c r="Y3" s="512"/>
      <c r="Z3" s="512"/>
      <c r="AA3" s="512"/>
      <c r="AB3" s="512"/>
      <c r="AC3" s="512"/>
      <c r="AD3" s="512"/>
      <c r="AE3" s="512"/>
      <c r="AF3" s="512"/>
      <c r="AG3" s="512"/>
      <c r="AH3" s="512"/>
      <c r="AI3" s="512"/>
      <c r="AJ3" s="512"/>
      <c r="AK3" s="512"/>
      <c r="AL3" s="512"/>
      <c r="AM3" s="512"/>
      <c r="AN3" s="512"/>
      <c r="AO3" s="512"/>
      <c r="AP3" s="512"/>
      <c r="AQ3" s="512"/>
      <c r="AR3" s="512"/>
      <c r="AS3" s="512"/>
      <c r="AT3" s="512"/>
      <c r="AU3" s="512"/>
      <c r="AV3" s="512"/>
      <c r="AW3" s="512"/>
      <c r="AX3" s="512"/>
      <c r="AY3" s="512"/>
    </row>
    <row r="4" spans="1:54" ht="15" customHeight="1" x14ac:dyDescent="0.2">
      <c r="AI4" s="82"/>
      <c r="AJ4" s="82"/>
      <c r="AO4" s="513" t="str">
        <f>'02申請書'!$AH$4 &amp; ""</f>
        <v>令和</v>
      </c>
      <c r="AP4" s="513"/>
      <c r="AQ4" s="514" t="str">
        <f>IF(OR(COUNTIF('03営業所'!$C$9:$C$11,"○")=0,'03営業所'!$C$9="○"),"",'02申請書'!$AJ$4 &amp; "")</f>
        <v/>
      </c>
      <c r="AR4" s="514"/>
      <c r="AS4" s="34" t="s">
        <v>73</v>
      </c>
      <c r="AT4" s="514" t="str">
        <f>IF(OR(COUNTIF('03営業所'!$C$9:$C$11,"○")=0,'03営業所'!$C$9="○"),"",'02申請書'!$AM$4 &amp; "")</f>
        <v/>
      </c>
      <c r="AU4" s="514"/>
      <c r="AV4" s="34" t="s">
        <v>74</v>
      </c>
      <c r="AW4" s="514" t="str">
        <f>IF(OR(COUNTIF('03営業所'!$C$9:$C$11,"○")=0,'03営業所'!$C$9="○"),"",'02申請書'!$AP$4 &amp; "")</f>
        <v/>
      </c>
      <c r="AX4" s="514"/>
      <c r="AY4" s="18" t="s">
        <v>75</v>
      </c>
    </row>
    <row r="6" spans="1:54" ht="15" customHeight="1" x14ac:dyDescent="0.2">
      <c r="A6" s="22" t="s">
        <v>265</v>
      </c>
      <c r="B6" s="22"/>
      <c r="C6" s="22"/>
      <c r="D6" s="22"/>
      <c r="E6" s="22"/>
      <c r="F6" s="22"/>
    </row>
    <row r="7" spans="1:54" ht="15" customHeight="1" x14ac:dyDescent="0.2">
      <c r="R7" s="401" t="s">
        <v>266</v>
      </c>
      <c r="S7" s="401"/>
      <c r="T7" s="401"/>
      <c r="U7" s="401"/>
      <c r="V7" s="401"/>
      <c r="W7" s="401"/>
      <c r="X7" s="401"/>
      <c r="Y7" s="59"/>
      <c r="Z7" s="510" t="str">
        <f>IF(OR(COUNTIF('03営業所'!$C$9:$C$11,初期設定!$AF$3)=0,'03営業所'!$C$9=初期設定!$AF$3),"",'02申請書'!$N$11 &amp; '02申請書'!$R$11 &amp; '02申請書'!$Y$11 &amp; '02申請書'!$AF$11 &amp; '02申請書'!$N$12)</f>
        <v/>
      </c>
      <c r="AA7" s="510"/>
      <c r="AB7" s="510"/>
      <c r="AC7" s="510"/>
      <c r="AD7" s="510"/>
      <c r="AE7" s="510"/>
      <c r="AF7" s="510"/>
      <c r="AG7" s="510"/>
      <c r="AH7" s="510"/>
      <c r="AI7" s="510"/>
      <c r="AJ7" s="510"/>
      <c r="AK7" s="510"/>
      <c r="AL7" s="510"/>
      <c r="AM7" s="510"/>
      <c r="AN7" s="510"/>
      <c r="AO7" s="510"/>
    </row>
    <row r="8" spans="1:54" ht="15" customHeight="1" x14ac:dyDescent="0.2">
      <c r="R8" s="401"/>
      <c r="S8" s="401"/>
      <c r="T8" s="401"/>
      <c r="U8" s="401"/>
      <c r="V8" s="401"/>
      <c r="W8" s="401"/>
      <c r="X8" s="401"/>
      <c r="Y8" s="59"/>
      <c r="Z8" s="510"/>
      <c r="AA8" s="510"/>
      <c r="AB8" s="510"/>
      <c r="AC8" s="510"/>
      <c r="AD8" s="510"/>
      <c r="AE8" s="510"/>
      <c r="AF8" s="510"/>
      <c r="AG8" s="510"/>
      <c r="AH8" s="510"/>
      <c r="AI8" s="510"/>
      <c r="AJ8" s="510"/>
      <c r="AK8" s="510"/>
      <c r="AL8" s="510"/>
      <c r="AM8" s="510"/>
      <c r="AN8" s="510"/>
      <c r="AO8" s="510"/>
    </row>
    <row r="9" spans="1:54" ht="15" customHeight="1" x14ac:dyDescent="0.2">
      <c r="R9" s="401" t="s">
        <v>267</v>
      </c>
      <c r="S9" s="401"/>
      <c r="T9" s="401"/>
      <c r="U9" s="401"/>
      <c r="V9" s="401"/>
      <c r="W9" s="401"/>
      <c r="X9" s="401"/>
      <c r="Y9" s="59"/>
      <c r="Z9" s="510" t="str">
        <f>IF(OR(COUNTIF('03営業所'!$C$9:$C$11,初期設定!$AF$3)=0,'03営業所'!$C$9=初期設定!$AF$3),"",'02申請書'!$N$15 &amp; "")</f>
        <v/>
      </c>
      <c r="AA9" s="510"/>
      <c r="AB9" s="510"/>
      <c r="AC9" s="510"/>
      <c r="AD9" s="510"/>
      <c r="AE9" s="510"/>
      <c r="AF9" s="510"/>
      <c r="AG9" s="510"/>
      <c r="AH9" s="510"/>
      <c r="AI9" s="510"/>
      <c r="AJ9" s="510"/>
      <c r="AK9" s="510"/>
      <c r="AL9" s="510"/>
      <c r="AM9" s="510"/>
      <c r="AN9" s="510"/>
      <c r="AO9" s="510"/>
    </row>
    <row r="10" spans="1:54" ht="15" customHeight="1" x14ac:dyDescent="0.2">
      <c r="R10" s="401"/>
      <c r="S10" s="401"/>
      <c r="T10" s="401"/>
      <c r="U10" s="401"/>
      <c r="V10" s="401"/>
      <c r="W10" s="401"/>
      <c r="X10" s="401"/>
      <c r="Y10" s="59"/>
      <c r="Z10" s="510"/>
      <c r="AA10" s="510"/>
      <c r="AB10" s="510"/>
      <c r="AC10" s="510"/>
      <c r="AD10" s="510"/>
      <c r="AE10" s="510"/>
      <c r="AF10" s="510"/>
      <c r="AG10" s="510"/>
      <c r="AH10" s="510"/>
      <c r="AI10" s="510"/>
      <c r="AJ10" s="510"/>
      <c r="AK10" s="510"/>
      <c r="AL10" s="510"/>
      <c r="AM10" s="510"/>
      <c r="AN10" s="510"/>
      <c r="AO10" s="510"/>
    </row>
    <row r="11" spans="1:54" ht="15" customHeight="1" x14ac:dyDescent="0.2">
      <c r="R11" s="401" t="s">
        <v>3</v>
      </c>
      <c r="S11" s="401"/>
      <c r="T11" s="401"/>
      <c r="U11" s="401"/>
      <c r="V11" s="401"/>
      <c r="W11" s="401"/>
      <c r="X11" s="401"/>
      <c r="Y11" s="59"/>
      <c r="Z11" s="510" t="str">
        <f>IF(OR(COUNTIF('03営業所'!$C$9:$C$11,初期設定!$AF$3)=0,'03営業所'!$C$9=初期設定!$AF$3),"",'02申請書'!$N$18 &amp; "　" &amp; '02申請書'!$Y$18)</f>
        <v/>
      </c>
      <c r="AA11" s="510"/>
      <c r="AB11" s="510"/>
      <c r="AC11" s="510"/>
      <c r="AD11" s="510"/>
      <c r="AE11" s="510"/>
      <c r="AF11" s="510"/>
      <c r="AG11" s="510"/>
      <c r="AH11" s="510"/>
      <c r="AI11" s="510"/>
      <c r="AJ11" s="510"/>
      <c r="AK11" s="510"/>
      <c r="AL11" s="510"/>
      <c r="AM11" s="510"/>
      <c r="AN11" s="511"/>
      <c r="AO11" s="511"/>
    </row>
    <row r="12" spans="1:54" ht="15" customHeight="1" x14ac:dyDescent="0.2">
      <c r="R12" s="401"/>
      <c r="S12" s="401"/>
      <c r="T12" s="401"/>
      <c r="U12" s="401"/>
      <c r="V12" s="401"/>
      <c r="W12" s="401"/>
      <c r="X12" s="401"/>
      <c r="Y12" s="59"/>
      <c r="Z12" s="510"/>
      <c r="AA12" s="510"/>
      <c r="AB12" s="510"/>
      <c r="AC12" s="510"/>
      <c r="AD12" s="510"/>
      <c r="AE12" s="510"/>
      <c r="AF12" s="510"/>
      <c r="AG12" s="510"/>
      <c r="AH12" s="510"/>
      <c r="AI12" s="510"/>
      <c r="AJ12" s="510"/>
      <c r="AK12" s="510"/>
      <c r="AL12" s="510"/>
      <c r="AM12" s="510"/>
      <c r="AN12" s="511"/>
      <c r="AO12" s="511"/>
    </row>
    <row r="14" spans="1:54" ht="15" customHeight="1" x14ac:dyDescent="0.2">
      <c r="B14" s="30" t="str">
        <f>"私は，下記の者に，鹿児島県が"&amp;初期設定!$J$5&amp;"以降に発注する建設工事に関する次の権限を委任します。"</f>
        <v>私は，下記の者に，鹿児島県が令和８年４月１日以降に発注する建設工事に関する次の権限を委任します。</v>
      </c>
    </row>
    <row r="15" spans="1:54" ht="15" customHeight="1" x14ac:dyDescent="0.2">
      <c r="B15" s="30" t="s">
        <v>268</v>
      </c>
    </row>
    <row r="17" spans="1:51" ht="15" customHeight="1" x14ac:dyDescent="0.2">
      <c r="A17" s="508" t="s">
        <v>269</v>
      </c>
      <c r="B17" s="508"/>
      <c r="C17" s="508"/>
      <c r="D17" s="508"/>
      <c r="E17" s="508"/>
      <c r="F17" s="508"/>
      <c r="G17" s="508"/>
      <c r="H17" s="508"/>
      <c r="I17" s="508"/>
      <c r="J17" s="508"/>
      <c r="K17" s="508"/>
      <c r="L17" s="508"/>
      <c r="M17" s="508"/>
      <c r="N17" s="508"/>
      <c r="O17" s="508"/>
      <c r="P17" s="508"/>
      <c r="Q17" s="508"/>
      <c r="R17" s="508"/>
      <c r="S17" s="508"/>
      <c r="T17" s="508"/>
      <c r="U17" s="508"/>
      <c r="V17" s="508"/>
      <c r="W17" s="508"/>
      <c r="X17" s="508"/>
      <c r="Y17" s="508"/>
      <c r="Z17" s="508"/>
      <c r="AA17" s="508"/>
      <c r="AB17" s="508"/>
      <c r="AC17" s="508"/>
      <c r="AD17" s="508"/>
      <c r="AE17" s="508"/>
      <c r="AF17" s="508"/>
      <c r="AG17" s="508"/>
      <c r="AH17" s="508"/>
      <c r="AI17" s="508"/>
      <c r="AJ17" s="508"/>
      <c r="AK17" s="508"/>
      <c r="AL17" s="508"/>
      <c r="AM17" s="508"/>
      <c r="AN17" s="508"/>
      <c r="AO17" s="508"/>
      <c r="AP17" s="508"/>
      <c r="AQ17" s="508"/>
      <c r="AR17" s="508"/>
      <c r="AS17" s="508"/>
      <c r="AT17" s="508"/>
      <c r="AU17" s="508"/>
      <c r="AV17" s="508"/>
      <c r="AW17" s="508"/>
      <c r="AX17" s="508"/>
      <c r="AY17" s="508"/>
    </row>
    <row r="19" spans="1:51" ht="15" customHeight="1" x14ac:dyDescent="0.2">
      <c r="L19" s="508" t="s">
        <v>270</v>
      </c>
      <c r="M19" s="508"/>
      <c r="N19" s="508"/>
      <c r="O19" s="508"/>
      <c r="P19" s="508"/>
      <c r="Q19" s="508"/>
      <c r="R19" s="401" t="s">
        <v>271</v>
      </c>
      <c r="S19" s="401"/>
      <c r="T19" s="401"/>
      <c r="U19" s="401"/>
      <c r="V19" s="401"/>
      <c r="W19" s="401"/>
      <c r="X19" s="401"/>
      <c r="Y19" s="59"/>
      <c r="Z19" s="509" t="str">
        <f>IFERROR(IF(COUNTIF('03営業所'!$C$9:$C$11,初期設定!$AF$3)=1,IF('03営業所'!$C$9=初期設定!$AF$3,"",IF('03営業所'!$C$10=初期設定!$AF$3,'03営業所'!$K$22&amp;'03営業所'!$K$23&amp;'03営業所'!$P$23&amp;'03営業所'!$U$23&amp;'03営業所'!$K$24,IF('03営業所'!$C$11=初期設定!$AF$3,'03営業所'!$K$22&amp;'03営業所'!$K$23&amp;'03営業所'!$P$23&amp;'03営業所'!$U$23&amp;'03営業所'!$K$24,""))),""),"")</f>
        <v/>
      </c>
      <c r="AA19" s="509"/>
      <c r="AB19" s="509"/>
      <c r="AC19" s="509"/>
      <c r="AD19" s="509"/>
      <c r="AE19" s="509"/>
      <c r="AF19" s="509"/>
      <c r="AG19" s="509"/>
      <c r="AH19" s="509"/>
      <c r="AI19" s="509"/>
      <c r="AJ19" s="509"/>
      <c r="AK19" s="509"/>
      <c r="AL19" s="509"/>
      <c r="AM19" s="509"/>
      <c r="AN19" s="509"/>
      <c r="AO19" s="509"/>
    </row>
    <row r="20" spans="1:51" ht="15" customHeight="1" x14ac:dyDescent="0.2">
      <c r="L20" s="508"/>
      <c r="M20" s="508"/>
      <c r="N20" s="508"/>
      <c r="O20" s="508"/>
      <c r="P20" s="508"/>
      <c r="Q20" s="508"/>
      <c r="R20" s="401"/>
      <c r="S20" s="401"/>
      <c r="T20" s="401"/>
      <c r="U20" s="401"/>
      <c r="V20" s="401"/>
      <c r="W20" s="401"/>
      <c r="X20" s="401"/>
      <c r="Y20" s="59"/>
      <c r="Z20" s="509"/>
      <c r="AA20" s="509"/>
      <c r="AB20" s="509"/>
      <c r="AC20" s="509"/>
      <c r="AD20" s="509"/>
      <c r="AE20" s="509"/>
      <c r="AF20" s="509"/>
      <c r="AG20" s="509"/>
      <c r="AH20" s="509"/>
      <c r="AI20" s="509"/>
      <c r="AJ20" s="509"/>
      <c r="AK20" s="509"/>
      <c r="AL20" s="509"/>
      <c r="AM20" s="509"/>
      <c r="AN20" s="509"/>
      <c r="AO20" s="509"/>
    </row>
    <row r="21" spans="1:51" ht="15" customHeight="1" x14ac:dyDescent="0.2">
      <c r="R21" s="401" t="s">
        <v>2</v>
      </c>
      <c r="S21" s="401"/>
      <c r="T21" s="401"/>
      <c r="U21" s="401"/>
      <c r="V21" s="401"/>
      <c r="W21" s="401"/>
      <c r="X21" s="401"/>
      <c r="Y21" s="59"/>
      <c r="Z21" s="509" t="str">
        <f>IFERROR(IF(COUNTIF('03営業所'!$C$9:$C$11,初期設定!$AF$3)=1,IF('03営業所'!$C$9=初期設定!$AF$3,"",IF('03営業所'!$C$10=初期設定!$AF$3,'03営業所'!$K$16 &amp; "",IF('03営業所'!$C$11=初期設定!$AF$3,'03営業所'!$K$16 &amp; "",""))),""),"")</f>
        <v/>
      </c>
      <c r="AA21" s="509"/>
      <c r="AB21" s="509"/>
      <c r="AC21" s="509"/>
      <c r="AD21" s="509"/>
      <c r="AE21" s="509"/>
      <c r="AF21" s="509"/>
      <c r="AG21" s="509"/>
      <c r="AH21" s="509"/>
      <c r="AI21" s="509"/>
      <c r="AJ21" s="509"/>
      <c r="AK21" s="509"/>
      <c r="AL21" s="509"/>
      <c r="AM21" s="509"/>
      <c r="AN21" s="509"/>
      <c r="AO21" s="509"/>
    </row>
    <row r="22" spans="1:51" ht="15" customHeight="1" x14ac:dyDescent="0.2">
      <c r="R22" s="401"/>
      <c r="S22" s="401"/>
      <c r="T22" s="401"/>
      <c r="U22" s="401"/>
      <c r="V22" s="401"/>
      <c r="W22" s="401"/>
      <c r="X22" s="401"/>
      <c r="Y22" s="59"/>
      <c r="Z22" s="509"/>
      <c r="AA22" s="509"/>
      <c r="AB22" s="509"/>
      <c r="AC22" s="509"/>
      <c r="AD22" s="509"/>
      <c r="AE22" s="509"/>
      <c r="AF22" s="509"/>
      <c r="AG22" s="509"/>
      <c r="AH22" s="509"/>
      <c r="AI22" s="509"/>
      <c r="AJ22" s="509"/>
      <c r="AK22" s="509"/>
      <c r="AL22" s="509"/>
      <c r="AM22" s="509"/>
      <c r="AN22" s="509"/>
      <c r="AO22" s="509"/>
      <c r="AR22" s="440"/>
      <c r="AS22" s="440"/>
      <c r="AT22" s="440"/>
      <c r="AU22" s="440"/>
      <c r="AV22" s="440"/>
      <c r="AW22" s="440"/>
      <c r="AX22" s="440"/>
      <c r="AY22" s="440"/>
    </row>
    <row r="23" spans="1:51" ht="15" customHeight="1" x14ac:dyDescent="0.2">
      <c r="R23" s="401" t="s">
        <v>544</v>
      </c>
      <c r="S23" s="401"/>
      <c r="T23" s="401"/>
      <c r="U23" s="401"/>
      <c r="V23" s="401"/>
      <c r="W23" s="401"/>
      <c r="X23" s="401"/>
      <c r="Y23" s="59"/>
      <c r="Z23" s="510" t="str">
        <f>IFERROR(IF(COUNTIF('03営業所'!$C$9:$C$11,初期設定!$AF$3)=1,IF('03営業所'!$C$9=初期設定!$AF$3,"",IF('03営業所'!$C$10=初期設定!$AF$3,'03営業所'!$K$17 &amp; "",IF('03営業所'!$C$11=初期設定!$AF$3,'03営業所'!$K$17 &amp; "",""))),""),"")</f>
        <v/>
      </c>
      <c r="AA23" s="510"/>
      <c r="AB23" s="510"/>
      <c r="AC23" s="510"/>
      <c r="AD23" s="510"/>
      <c r="AE23" s="510"/>
      <c r="AF23" s="510"/>
      <c r="AG23" s="510"/>
      <c r="AH23" s="510"/>
      <c r="AI23" s="510"/>
      <c r="AJ23" s="510"/>
      <c r="AK23" s="510"/>
      <c r="AL23" s="510"/>
      <c r="AM23" s="510"/>
      <c r="AN23" s="510"/>
      <c r="AO23" s="510"/>
      <c r="AR23" s="440"/>
      <c r="AS23" s="440"/>
      <c r="AT23" s="440"/>
      <c r="AU23" s="440"/>
      <c r="AV23" s="440"/>
      <c r="AW23" s="440"/>
      <c r="AX23" s="440"/>
      <c r="AY23" s="440"/>
    </row>
    <row r="24" spans="1:51" ht="15" customHeight="1" x14ac:dyDescent="0.2">
      <c r="R24" s="401"/>
      <c r="S24" s="401"/>
      <c r="T24" s="401"/>
      <c r="U24" s="401"/>
      <c r="V24" s="401"/>
      <c r="W24" s="401"/>
      <c r="X24" s="401"/>
      <c r="Y24" s="59"/>
      <c r="Z24" s="510"/>
      <c r="AA24" s="510"/>
      <c r="AB24" s="510"/>
      <c r="AC24" s="510"/>
      <c r="AD24" s="510"/>
      <c r="AE24" s="510"/>
      <c r="AF24" s="510"/>
      <c r="AG24" s="510"/>
      <c r="AH24" s="510"/>
      <c r="AI24" s="510"/>
      <c r="AJ24" s="510"/>
      <c r="AK24" s="510"/>
      <c r="AL24" s="510"/>
      <c r="AM24" s="510"/>
      <c r="AN24" s="510"/>
      <c r="AO24" s="510"/>
      <c r="AR24" s="440"/>
      <c r="AS24" s="440"/>
      <c r="AT24" s="440"/>
      <c r="AU24" s="440"/>
      <c r="AV24" s="440"/>
      <c r="AW24" s="440"/>
      <c r="AX24" s="440"/>
      <c r="AY24" s="440"/>
    </row>
    <row r="25" spans="1:51" ht="15" customHeight="1" x14ac:dyDescent="0.2">
      <c r="R25" s="401" t="s">
        <v>272</v>
      </c>
      <c r="S25" s="401"/>
      <c r="T25" s="401"/>
      <c r="U25" s="401"/>
      <c r="V25" s="401"/>
      <c r="W25" s="401"/>
      <c r="X25" s="401"/>
      <c r="Y25" s="59"/>
      <c r="Z25" s="509" t="str">
        <f>IFERROR(IF(COUNTIF('03営業所'!$C$9:$C$11,初期設定!$AF$3)=1,IF('03営業所'!$C$9=初期設定!$AF$3,"",IF('03営業所'!$C$10=初期設定!$AF$3,'03営業所'!$L$18&amp;"　"&amp;'03営業所'!$R$18,IF('03営業所'!$C$11=初期設定!$AF$3,'03営業所'!$L$18&amp;"　"&amp;'03営業所'!$R$18,""))),""),"")</f>
        <v/>
      </c>
      <c r="AA25" s="509"/>
      <c r="AB25" s="509"/>
      <c r="AC25" s="509"/>
      <c r="AD25" s="509"/>
      <c r="AE25" s="509"/>
      <c r="AF25" s="509"/>
      <c r="AG25" s="509"/>
      <c r="AH25" s="509"/>
      <c r="AI25" s="509"/>
      <c r="AJ25" s="509"/>
      <c r="AK25" s="509"/>
      <c r="AL25" s="509"/>
      <c r="AM25" s="509"/>
      <c r="AN25" s="509"/>
      <c r="AO25" s="509"/>
      <c r="AR25" s="440"/>
      <c r="AS25" s="440"/>
      <c r="AT25" s="440"/>
      <c r="AU25" s="440"/>
      <c r="AV25" s="440"/>
      <c r="AW25" s="440"/>
      <c r="AX25" s="440"/>
      <c r="AY25" s="440"/>
    </row>
    <row r="26" spans="1:51" ht="15" customHeight="1" x14ac:dyDescent="0.2">
      <c r="R26" s="401"/>
      <c r="S26" s="401"/>
      <c r="T26" s="401"/>
      <c r="U26" s="401"/>
      <c r="V26" s="401"/>
      <c r="W26" s="401"/>
      <c r="X26" s="401"/>
      <c r="Y26" s="59"/>
      <c r="Z26" s="509"/>
      <c r="AA26" s="509"/>
      <c r="AB26" s="509"/>
      <c r="AC26" s="509"/>
      <c r="AD26" s="509"/>
      <c r="AE26" s="509"/>
      <c r="AF26" s="509"/>
      <c r="AG26" s="509"/>
      <c r="AH26" s="509"/>
      <c r="AI26" s="509"/>
      <c r="AJ26" s="509"/>
      <c r="AK26" s="509"/>
      <c r="AL26" s="509"/>
      <c r="AM26" s="509"/>
      <c r="AN26" s="509"/>
      <c r="AO26" s="509"/>
    </row>
    <row r="28" spans="1:51" ht="15" customHeight="1" x14ac:dyDescent="0.2">
      <c r="B28" s="335" t="s">
        <v>273</v>
      </c>
      <c r="C28" s="335"/>
      <c r="D28" s="335"/>
      <c r="E28" s="335"/>
      <c r="F28" s="335"/>
    </row>
    <row r="29" spans="1:51" ht="15" customHeight="1" x14ac:dyDescent="0.2">
      <c r="B29" s="30"/>
      <c r="F29" s="82"/>
      <c r="G29" s="82"/>
      <c r="S29" s="82"/>
      <c r="T29" s="82"/>
      <c r="AG29" s="82"/>
      <c r="AH29" s="82"/>
    </row>
    <row r="30" spans="1:51" ht="15" customHeight="1" x14ac:dyDescent="0.2">
      <c r="B30" s="30" t="s">
        <v>274</v>
      </c>
      <c r="F30" s="82"/>
      <c r="G30" s="82"/>
      <c r="S30" s="82"/>
      <c r="T30" s="82"/>
      <c r="AG30" s="82"/>
      <c r="AH30" s="82"/>
    </row>
    <row r="31" spans="1:51" ht="15" customHeight="1" x14ac:dyDescent="0.2">
      <c r="B31" s="30" t="s">
        <v>275</v>
      </c>
      <c r="F31" s="82"/>
      <c r="G31" s="82"/>
      <c r="S31" s="82"/>
      <c r="T31" s="82"/>
      <c r="AG31" s="82"/>
      <c r="AH31" s="82"/>
    </row>
    <row r="32" spans="1:51" ht="15" customHeight="1" x14ac:dyDescent="0.2">
      <c r="B32" s="30" t="s">
        <v>276</v>
      </c>
      <c r="F32" s="82"/>
      <c r="G32" s="82"/>
      <c r="S32" s="82"/>
      <c r="T32" s="82"/>
      <c r="AG32" s="82"/>
      <c r="AH32" s="82"/>
    </row>
    <row r="33" spans="2:53" ht="15" customHeight="1" x14ac:dyDescent="0.2">
      <c r="B33" s="30" t="s">
        <v>277</v>
      </c>
    </row>
    <row r="34" spans="2:53" ht="15" customHeight="1" x14ac:dyDescent="0.2">
      <c r="B34" s="30" t="s">
        <v>278</v>
      </c>
    </row>
    <row r="35" spans="2:53" ht="15" customHeight="1" x14ac:dyDescent="0.2">
      <c r="B35" s="30" t="s">
        <v>279</v>
      </c>
      <c r="AN35" s="406" t="s">
        <v>331</v>
      </c>
      <c r="AO35" s="406"/>
      <c r="AP35" s="406"/>
      <c r="AQ35" s="406"/>
      <c r="AR35" s="406"/>
      <c r="AS35" s="406"/>
      <c r="AT35" s="406"/>
      <c r="AU35" s="406"/>
      <c r="AV35" s="406"/>
      <c r="AW35" s="406"/>
      <c r="AX35" s="406"/>
      <c r="AY35" s="406"/>
      <c r="AZ35" s="406"/>
      <c r="BA35" s="406"/>
    </row>
  </sheetData>
  <sheetProtection password="CC81" sheet="1" objects="1" scenarios="1"/>
  <mergeCells count="26">
    <mergeCell ref="AZ1:BB1"/>
    <mergeCell ref="A2:AY3"/>
    <mergeCell ref="AO4:AP4"/>
    <mergeCell ref="AQ4:AR4"/>
    <mergeCell ref="AT4:AU4"/>
    <mergeCell ref="AW4:AX4"/>
    <mergeCell ref="R7:X8"/>
    <mergeCell ref="Z7:AO8"/>
    <mergeCell ref="R9:X10"/>
    <mergeCell ref="Z9:AO10"/>
    <mergeCell ref="R11:X12"/>
    <mergeCell ref="Z11:AM12"/>
    <mergeCell ref="AN11:AO12"/>
    <mergeCell ref="AN35:BA35"/>
    <mergeCell ref="B28:F28"/>
    <mergeCell ref="A17:AY17"/>
    <mergeCell ref="L19:Q20"/>
    <mergeCell ref="R19:X20"/>
    <mergeCell ref="Z19:AO20"/>
    <mergeCell ref="R21:X22"/>
    <mergeCell ref="Z21:AO22"/>
    <mergeCell ref="AR22:AY25"/>
    <mergeCell ref="R25:X26"/>
    <mergeCell ref="Z25:AO26"/>
    <mergeCell ref="R23:X24"/>
    <mergeCell ref="Z23:AO24"/>
  </mergeCells>
  <phoneticPr fontId="5"/>
  <dataValidations count="1">
    <dataValidation imeMode="on" allowBlank="1" showInputMessage="1" showErrorMessage="1" sqref="Z23:AO24 Z21:AO22 Z25:AO26 Z19:AO20" xr:uid="{FA5611B5-3329-4349-BE1E-2E1F95725B2C}"/>
  </dataValidations>
  <printOptions horizontalCentered="1"/>
  <pageMargins left="0.39370078740157483" right="0.39370078740157483" top="0.78740157480314965" bottom="0.59055118110236227" header="0.59055118110236227" footer="0.39370078740157483"/>
  <pageSetup paperSize="9" scale="97"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95"/>
  <sheetViews>
    <sheetView view="pageBreakPreview" zoomScaleNormal="100" zoomScaleSheetLayoutView="100" workbookViewId="0">
      <selection activeCell="AH3" sqref="AH3"/>
    </sheetView>
  </sheetViews>
  <sheetFormatPr defaultColWidth="2.6640625" defaultRowHeight="15" customHeight="1" x14ac:dyDescent="0.2"/>
  <cols>
    <col min="1" max="6" width="2.6640625" style="15"/>
    <col min="7" max="7" width="2.44140625" style="15" customWidth="1"/>
    <col min="8" max="8" width="2.6640625" style="15"/>
    <col min="9" max="9" width="2.6640625" style="15" customWidth="1"/>
    <col min="10" max="27" width="2.6640625" style="15"/>
    <col min="28" max="28" width="2.6640625" style="15" customWidth="1"/>
    <col min="29" max="16384" width="2.6640625" style="15"/>
  </cols>
  <sheetData>
    <row r="1" spans="1:35" ht="9.75" customHeight="1" x14ac:dyDescent="0.2">
      <c r="AG1" s="284" t="s">
        <v>304</v>
      </c>
      <c r="AH1" s="285"/>
      <c r="AI1" s="285"/>
    </row>
    <row r="2" spans="1:35" ht="6" customHeight="1" x14ac:dyDescent="0.2"/>
    <row r="3" spans="1:35" ht="12.6" customHeight="1" x14ac:dyDescent="0.2">
      <c r="A3" s="15" t="s">
        <v>281</v>
      </c>
      <c r="V3" s="109" t="str">
        <f>'02申請書'!$AH$4 &amp; ""</f>
        <v>令和</v>
      </c>
      <c r="W3" s="110"/>
      <c r="X3" s="543" t="str">
        <f>'02申請書'!$AJ$4 &amp; ""</f>
        <v>7</v>
      </c>
      <c r="Y3" s="543"/>
      <c r="Z3" s="108" t="s">
        <v>73</v>
      </c>
      <c r="AA3" s="543" t="str">
        <f>'02申請書'!$AM$4 &amp; ""</f>
        <v/>
      </c>
      <c r="AB3" s="543"/>
      <c r="AC3" s="108" t="s">
        <v>74</v>
      </c>
      <c r="AD3" s="543" t="str">
        <f>'02申請書'!$AP$4 &amp; ""</f>
        <v/>
      </c>
      <c r="AE3" s="543"/>
      <c r="AF3" s="111" t="s">
        <v>92</v>
      </c>
    </row>
    <row r="4" spans="1:35" ht="12.6" customHeight="1" x14ac:dyDescent="0.2">
      <c r="V4" s="36"/>
      <c r="W4" s="36"/>
      <c r="X4" s="36"/>
      <c r="Y4" s="36"/>
      <c r="AA4" s="36"/>
      <c r="AB4" s="36"/>
      <c r="AD4" s="36"/>
      <c r="AE4" s="36"/>
      <c r="AF4" s="37"/>
      <c r="AG4" s="37"/>
      <c r="AH4" s="37"/>
    </row>
    <row r="5" spans="1:35" ht="12.6" customHeight="1" x14ac:dyDescent="0.2">
      <c r="A5" s="544" t="s">
        <v>282</v>
      </c>
      <c r="B5" s="544"/>
      <c r="C5" s="544"/>
      <c r="D5" s="544"/>
      <c r="E5" s="544"/>
      <c r="F5" s="544"/>
      <c r="G5" s="544"/>
      <c r="H5" s="544"/>
      <c r="I5" s="544"/>
      <c r="J5" s="544"/>
      <c r="K5" s="544"/>
      <c r="L5" s="544"/>
      <c r="M5" s="544"/>
      <c r="N5" s="544"/>
      <c r="O5" s="544"/>
      <c r="P5" s="544"/>
      <c r="Q5" s="544"/>
      <c r="R5" s="544"/>
      <c r="S5" s="544"/>
      <c r="T5" s="544"/>
      <c r="U5" s="544"/>
      <c r="V5" s="544"/>
      <c r="W5" s="544"/>
      <c r="X5" s="544"/>
      <c r="Y5" s="544"/>
      <c r="Z5" s="544"/>
      <c r="AA5" s="544"/>
      <c r="AB5" s="544"/>
      <c r="AC5" s="544"/>
      <c r="AD5" s="544"/>
      <c r="AE5" s="544"/>
      <c r="AF5" s="544"/>
      <c r="AG5" s="544"/>
      <c r="AH5" s="544"/>
    </row>
    <row r="6" spans="1:35" ht="12.6" customHeight="1" x14ac:dyDescent="0.2">
      <c r="A6" s="544"/>
      <c r="B6" s="544"/>
      <c r="C6" s="544"/>
      <c r="D6" s="544"/>
      <c r="E6" s="544"/>
      <c r="F6" s="544"/>
      <c r="G6" s="544"/>
      <c r="H6" s="544"/>
      <c r="I6" s="544"/>
      <c r="J6" s="544"/>
      <c r="K6" s="544"/>
      <c r="L6" s="544"/>
      <c r="M6" s="544"/>
      <c r="N6" s="544"/>
      <c r="O6" s="544"/>
      <c r="P6" s="544"/>
      <c r="Q6" s="544"/>
      <c r="R6" s="544"/>
      <c r="S6" s="544"/>
      <c r="T6" s="544"/>
      <c r="U6" s="544"/>
      <c r="V6" s="544"/>
      <c r="W6" s="544"/>
      <c r="X6" s="544"/>
      <c r="Y6" s="544"/>
      <c r="Z6" s="544"/>
      <c r="AA6" s="544"/>
      <c r="AB6" s="544"/>
      <c r="AC6" s="544"/>
      <c r="AD6" s="544"/>
      <c r="AE6" s="544"/>
      <c r="AF6" s="544"/>
      <c r="AG6" s="544"/>
      <c r="AH6" s="544"/>
    </row>
    <row r="7" spans="1:35" ht="12.6" customHeight="1" x14ac:dyDescent="0.2">
      <c r="A7" s="38"/>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row>
    <row r="8" spans="1:35" s="39" customFormat="1" ht="9.9" customHeight="1" x14ac:dyDescent="0.2">
      <c r="D8" s="545" t="s">
        <v>39</v>
      </c>
      <c r="E8" s="545"/>
      <c r="G8" s="39" t="s">
        <v>38</v>
      </c>
      <c r="L8" s="546" t="s">
        <v>40</v>
      </c>
      <c r="M8" s="546"/>
      <c r="N8" s="546"/>
      <c r="O8" s="546"/>
      <c r="P8" s="546"/>
      <c r="V8" s="545" t="s">
        <v>93</v>
      </c>
      <c r="W8" s="545"/>
      <c r="X8" s="545"/>
    </row>
    <row r="9" spans="1:35" s="40" customFormat="1" ht="15" customHeight="1" thickBot="1" x14ac:dyDescent="0.25">
      <c r="A9" s="547" t="s">
        <v>10</v>
      </c>
      <c r="B9" s="547"/>
      <c r="C9" s="547"/>
      <c r="G9" s="41">
        <v>3</v>
      </c>
      <c r="H9" s="41"/>
      <c r="I9" s="41"/>
      <c r="J9" s="41"/>
      <c r="K9" s="41">
        <v>5</v>
      </c>
      <c r="L9" s="41"/>
      <c r="M9" s="41"/>
      <c r="N9" s="41"/>
      <c r="O9" s="41"/>
      <c r="P9" s="41"/>
      <c r="Q9" s="41"/>
      <c r="R9" s="41"/>
      <c r="S9" s="41"/>
      <c r="T9" s="41"/>
      <c r="U9" s="41"/>
      <c r="V9" s="41"/>
      <c r="W9" s="41">
        <v>11</v>
      </c>
      <c r="X9" s="41"/>
      <c r="Y9" s="41"/>
      <c r="Z9" s="41"/>
      <c r="AA9" s="41"/>
      <c r="AB9" s="41"/>
      <c r="AC9" s="41"/>
      <c r="AD9" s="41"/>
      <c r="AE9" s="41"/>
      <c r="AF9" s="41"/>
      <c r="AG9" s="41"/>
      <c r="AH9" s="41"/>
    </row>
    <row r="10" spans="1:35" ht="11.1" customHeight="1" x14ac:dyDescent="0.2">
      <c r="A10" s="547"/>
      <c r="B10" s="547"/>
      <c r="C10" s="547"/>
      <c r="D10" s="524">
        <v>0</v>
      </c>
      <c r="E10" s="524">
        <v>1</v>
      </c>
      <c r="G10" s="549" t="str">
        <f>IFERROR(MID(VLOOKUP('02申請書'!$E$6,初期設定!$P$3:$Q$50,2,FALSE),1,1)," ")</f>
        <v xml:space="preserve"> </v>
      </c>
      <c r="H10" s="549" t="str">
        <f>IFERROR(MID(VLOOKUP('02申請書'!$E$6,初期設定!$P$3:$Q$50,2,FALSE),2,1)," ")</f>
        <v xml:space="preserve"> </v>
      </c>
      <c r="J10" s="267" t="s">
        <v>11</v>
      </c>
      <c r="K10" s="549" t="str">
        <f>IFERROR(MID(TEXT('02申請書'!$AC$6,"000000"),1,1)," ")</f>
        <v>0</v>
      </c>
      <c r="L10" s="549" t="str">
        <f>IFERROR(MID(TEXT('02申請書'!$AC$6,"000000"),2,1)," ")</f>
        <v>0</v>
      </c>
      <c r="M10" s="549" t="str">
        <f>IFERROR(MID(TEXT('02申請書'!$AC$6,"000000"),3,1)," ")</f>
        <v>0</v>
      </c>
      <c r="N10" s="549" t="str">
        <f>IFERROR(MID(TEXT('02申請書'!$AC$6,"000000"),4,1)," ")</f>
        <v>0</v>
      </c>
      <c r="O10" s="549" t="str">
        <f>IFERROR(MID(TEXT('02申請書'!$AC$6,"000000"),5,1)," ")</f>
        <v>0</v>
      </c>
      <c r="P10" s="549" t="str">
        <f>IFERROR(MID(TEXT('02申請書'!$AC$6,"000000"),6,1)," ")</f>
        <v>0</v>
      </c>
      <c r="Q10" s="417" t="s">
        <v>12</v>
      </c>
      <c r="W10" s="551"/>
      <c r="X10" s="39" t="s">
        <v>283</v>
      </c>
    </row>
    <row r="11" spans="1:35" ht="11.1" customHeight="1" thickBot="1" x14ac:dyDescent="0.25">
      <c r="A11" s="547"/>
      <c r="B11" s="547"/>
      <c r="C11" s="547"/>
      <c r="D11" s="548"/>
      <c r="E11" s="548"/>
      <c r="G11" s="550"/>
      <c r="H11" s="550"/>
      <c r="J11" s="267"/>
      <c r="K11" s="550"/>
      <c r="L11" s="550"/>
      <c r="M11" s="550"/>
      <c r="N11" s="550"/>
      <c r="O11" s="550"/>
      <c r="P11" s="550"/>
      <c r="Q11" s="417"/>
      <c r="W11" s="552"/>
      <c r="X11" s="39" t="s">
        <v>13</v>
      </c>
    </row>
    <row r="12" spans="1:35" ht="15" customHeight="1" thickBot="1" x14ac:dyDescent="0.25">
      <c r="A12" s="542" t="s">
        <v>284</v>
      </c>
      <c r="B12" s="542"/>
      <c r="C12" s="542"/>
      <c r="D12" s="40"/>
      <c r="E12" s="40"/>
      <c r="F12" s="40"/>
      <c r="G12" s="41">
        <v>3</v>
      </c>
      <c r="H12" s="40"/>
      <c r="I12" s="41">
        <v>4</v>
      </c>
      <c r="J12" s="40"/>
      <c r="K12" s="40"/>
      <c r="L12" s="41">
        <v>10</v>
      </c>
      <c r="M12" s="40"/>
      <c r="N12" s="40"/>
      <c r="O12" s="40"/>
      <c r="P12" s="41"/>
      <c r="Q12" s="41">
        <v>20</v>
      </c>
      <c r="R12" s="41"/>
      <c r="S12" s="41"/>
      <c r="T12" s="41"/>
      <c r="U12" s="41"/>
      <c r="V12" s="41">
        <v>30</v>
      </c>
      <c r="W12" s="40"/>
      <c r="X12" s="40"/>
      <c r="Y12" s="40"/>
      <c r="Z12" s="41">
        <v>38</v>
      </c>
      <c r="AA12" s="41"/>
      <c r="AB12" s="41">
        <v>40</v>
      </c>
      <c r="AC12" s="40"/>
      <c r="AD12" s="40"/>
    </row>
    <row r="13" spans="1:35" ht="11.1" customHeight="1" x14ac:dyDescent="0.2">
      <c r="A13" s="542"/>
      <c r="B13" s="542"/>
      <c r="C13" s="542"/>
      <c r="D13" s="524">
        <v>0</v>
      </c>
      <c r="E13" s="524">
        <v>2</v>
      </c>
      <c r="G13" s="540" t="str">
        <f>IFERROR(VLOOKUP(初期設定!$AF$3,会社名称変換!$A$2:$H$30,6,FALSE)," ")</f>
        <v xml:space="preserve"> </v>
      </c>
      <c r="H13" s="538"/>
      <c r="I13" s="515" t="str">
        <f>IFERROR(MID(会社名称変換!$G$1&amp;REPT("　",COLUMNS($I$13:$Z$13)),COLUMN()-COLUMN($I$13)+1,1),"　")</f>
        <v>　</v>
      </c>
      <c r="J13" s="515" t="str">
        <f>IFERROR(MID(会社名称変換!$G$1&amp;REPT("　",COLUMNS($I$13:$Z$13)),COLUMN()-COLUMN($I$13)+1,1),"　")</f>
        <v>　</v>
      </c>
      <c r="K13" s="515" t="str">
        <f>IFERROR(MID(会社名称変換!$G$1&amp;REPT("　",COLUMNS($I$13:$Z$13)),COLUMN()-COLUMN($I$13)+1,1),"　")</f>
        <v>　</v>
      </c>
      <c r="L13" s="515" t="str">
        <f>IFERROR(MID(会社名称変換!$G$1&amp;REPT("　",COLUMNS($I$13:$Z$13)),COLUMN()-COLUMN($I$13)+1,1),"　")</f>
        <v>　</v>
      </c>
      <c r="M13" s="515" t="str">
        <f>IFERROR(MID(会社名称変換!$G$1&amp;REPT("　",COLUMNS($I$13:$Z$13)),COLUMN()-COLUMN($I$13)+1,1),"　")</f>
        <v>　</v>
      </c>
      <c r="N13" s="515" t="str">
        <f>IFERROR(MID(会社名称変換!$G$1&amp;REPT("　",COLUMNS($I$13:$Z$13)),COLUMN()-COLUMN($I$13)+1,1),"　")</f>
        <v>　</v>
      </c>
      <c r="O13" s="515" t="str">
        <f>IFERROR(MID(会社名称変換!$G$1&amp;REPT("　",COLUMNS($I$13:$Z$13)),COLUMN()-COLUMN($I$13)+1,1),"　")</f>
        <v>　</v>
      </c>
      <c r="P13" s="515" t="str">
        <f>IFERROR(MID(会社名称変換!$G$1&amp;REPT("　",COLUMNS($I$13:$Z$13)),COLUMN()-COLUMN($I$13)+1,1),"　")</f>
        <v>　</v>
      </c>
      <c r="Q13" s="515" t="str">
        <f>IFERROR(MID(会社名称変換!$G$1&amp;REPT("　",COLUMNS($I$13:$Z$13)),COLUMN()-COLUMN($I$13)+1,1),"　")</f>
        <v>　</v>
      </c>
      <c r="R13" s="515" t="str">
        <f>IFERROR(MID(会社名称変換!$G$1&amp;REPT("　",COLUMNS($I$13:$Z$13)),COLUMN()-COLUMN($I$13)+1,1),"　")</f>
        <v>　</v>
      </c>
      <c r="S13" s="515" t="str">
        <f>IFERROR(MID(会社名称変換!$G$1&amp;REPT("　",COLUMNS($I$13:$Z$13)),COLUMN()-COLUMN($I$13)+1,1),"　")</f>
        <v>　</v>
      </c>
      <c r="T13" s="515" t="str">
        <f>IFERROR(MID(会社名称変換!$G$1&amp;REPT("　",COLUMNS($I$13:$Z$13)),COLUMN()-COLUMN($I$13)+1,1),"　")</f>
        <v>　</v>
      </c>
      <c r="U13" s="515" t="str">
        <f>IFERROR(MID(会社名称変換!$G$1&amp;REPT("　",COLUMNS($I$13:$Z$13)),COLUMN()-COLUMN($I$13)+1,1),"　")</f>
        <v>　</v>
      </c>
      <c r="V13" s="515" t="str">
        <f>IFERROR(MID(会社名称変換!$G$1&amp;REPT("　",COLUMNS($I$13:$Z$13)),COLUMN()-COLUMN($I$13)+1,1),"　")</f>
        <v>　</v>
      </c>
      <c r="W13" s="515" t="str">
        <f>IFERROR(MID(会社名称変換!$G$1&amp;REPT("　",COLUMNS($I$13:$Z$13)),COLUMN()-COLUMN($I$13)+1,1),"　")</f>
        <v>　</v>
      </c>
      <c r="X13" s="515" t="str">
        <f>IFERROR(MID(会社名称変換!$G$1&amp;REPT("　",COLUMNS($I$13:$Z$13)),COLUMN()-COLUMN($I$13)+1,1),"　")</f>
        <v>　</v>
      </c>
      <c r="Y13" s="515" t="str">
        <f>IFERROR(MID(会社名称変換!$G$1&amp;REPT("　",COLUMNS($I$13:$Z$13)),COLUMN()-COLUMN($I$13)+1,1),"　")</f>
        <v>　</v>
      </c>
      <c r="Z13" s="515" t="str">
        <f>IFERROR(MID(会社名称変換!$G$1&amp;REPT("　",COLUMNS($I$13:$Z$13)),COLUMN()-COLUMN($I$13)+1,1),"　")</f>
        <v>　</v>
      </c>
      <c r="AA13" s="538"/>
      <c r="AB13" s="540" t="str">
        <f>IFERROR(VLOOKUP(初期設定!$AF$3,会社名称変換!$B$2:$H$30,5,FALSE)," ")</f>
        <v xml:space="preserve"> </v>
      </c>
      <c r="AC13" s="42"/>
    </row>
    <row r="14" spans="1:35" ht="11.1" customHeight="1" thickBot="1" x14ac:dyDescent="0.25">
      <c r="A14" s="542"/>
      <c r="B14" s="542"/>
      <c r="C14" s="542"/>
      <c r="D14" s="203"/>
      <c r="E14" s="203"/>
      <c r="G14" s="541"/>
      <c r="H14" s="539"/>
      <c r="I14" s="516"/>
      <c r="J14" s="516"/>
      <c r="K14" s="516"/>
      <c r="L14" s="516"/>
      <c r="M14" s="516"/>
      <c r="N14" s="516"/>
      <c r="O14" s="516"/>
      <c r="P14" s="516"/>
      <c r="Q14" s="516"/>
      <c r="R14" s="516"/>
      <c r="S14" s="516"/>
      <c r="T14" s="516"/>
      <c r="U14" s="516"/>
      <c r="V14" s="516"/>
      <c r="W14" s="516"/>
      <c r="X14" s="516"/>
      <c r="Y14" s="516"/>
      <c r="Z14" s="516"/>
      <c r="AA14" s="539"/>
      <c r="AB14" s="541"/>
      <c r="AC14" s="42"/>
    </row>
    <row r="15" spans="1:35" ht="15" customHeight="1" x14ac:dyDescent="0.2">
      <c r="A15" s="43"/>
      <c r="B15" s="43"/>
      <c r="C15" s="43"/>
      <c r="D15" s="40"/>
      <c r="E15" s="40"/>
      <c r="F15" s="40"/>
      <c r="G15" s="41">
        <v>41</v>
      </c>
      <c r="H15" s="40"/>
      <c r="I15" s="41"/>
      <c r="J15" s="40"/>
      <c r="K15" s="40"/>
      <c r="L15" s="41"/>
      <c r="M15" s="40"/>
      <c r="N15" s="40"/>
      <c r="O15" s="40"/>
      <c r="P15" s="41"/>
      <c r="Q15" s="41"/>
      <c r="R15" s="41"/>
      <c r="S15" s="41"/>
      <c r="T15" s="41"/>
      <c r="U15" s="41"/>
      <c r="V15" s="41"/>
      <c r="W15" s="40"/>
      <c r="X15" s="40"/>
      <c r="Y15" s="40"/>
      <c r="Z15" s="41"/>
      <c r="AA15" s="41"/>
      <c r="AB15" s="41"/>
      <c r="AC15" s="40"/>
      <c r="AD15" s="40"/>
    </row>
    <row r="16" spans="1:35" ht="11.1" customHeight="1" x14ac:dyDescent="0.2">
      <c r="A16" s="43"/>
      <c r="B16" s="43"/>
      <c r="C16" s="521" t="s">
        <v>285</v>
      </c>
      <c r="D16" s="521"/>
      <c r="E16" s="521"/>
      <c r="F16" s="522"/>
      <c r="G16" s="536" t="str">
        <f>IFERROR(MID(会社名称変換!$H$1&amp;REPT(" ",COLUMNS($G$16:$AI$16)),COLUMN()-COLUMN($G$16)+1,1)," ")</f>
        <v xml:space="preserve"> </v>
      </c>
      <c r="H16" s="536" t="str">
        <f>IFERROR(MID(会社名称変換!$H$1&amp;REPT(" ",COLUMNS($G$16:$AI$16)),COLUMN()-COLUMN($G$16)+1,1)," ")</f>
        <v xml:space="preserve"> </v>
      </c>
      <c r="I16" s="536" t="str">
        <f>IFERROR(MID(会社名称変換!$H$1&amp;REPT(" ",COLUMNS($G$16:$AI$16)),COLUMN()-COLUMN($G$16)+1,1)," ")</f>
        <v xml:space="preserve"> </v>
      </c>
      <c r="J16" s="536" t="str">
        <f>IFERROR(MID(会社名称変換!$H$1&amp;REPT(" ",COLUMNS($G$16:$AI$16)),COLUMN()-COLUMN($G$16)+1,1)," ")</f>
        <v xml:space="preserve"> </v>
      </c>
      <c r="K16" s="536" t="str">
        <f>IFERROR(MID(会社名称変換!$H$1&amp;REPT(" ",COLUMNS($G$16:$AI$16)),COLUMN()-COLUMN($G$16)+1,1)," ")</f>
        <v xml:space="preserve"> </v>
      </c>
      <c r="L16" s="536" t="str">
        <f>IFERROR(MID(会社名称変換!$H$1&amp;REPT(" ",COLUMNS($G$16:$AI$16)),COLUMN()-COLUMN($G$16)+1,1)," ")</f>
        <v xml:space="preserve"> </v>
      </c>
      <c r="M16" s="536" t="str">
        <f>IFERROR(MID(会社名称変換!$H$1&amp;REPT(" ",COLUMNS($G$16:$AI$16)),COLUMN()-COLUMN($G$16)+1,1)," ")</f>
        <v xml:space="preserve"> </v>
      </c>
      <c r="N16" s="536" t="str">
        <f>IFERROR(MID(会社名称変換!$H$1&amp;REPT(" ",COLUMNS($G$16:$AI$16)),COLUMN()-COLUMN($G$16)+1,1)," ")</f>
        <v xml:space="preserve"> </v>
      </c>
      <c r="O16" s="536" t="str">
        <f>IFERROR(MID(会社名称変換!$H$1&amp;REPT(" ",COLUMNS($G$16:$AI$16)),COLUMN()-COLUMN($G$16)+1,1)," ")</f>
        <v xml:space="preserve"> </v>
      </c>
      <c r="P16" s="536" t="str">
        <f>IFERROR(MID(会社名称変換!$H$1&amp;REPT(" ",COLUMNS($G$16:$AI$16)),COLUMN()-COLUMN($G$16)+1,1)," ")</f>
        <v xml:space="preserve"> </v>
      </c>
      <c r="Q16" s="536" t="str">
        <f>IFERROR(MID(会社名称変換!$H$1&amp;REPT(" ",COLUMNS($G$16:$AI$16)),COLUMN()-COLUMN($G$16)+1,1)," ")</f>
        <v xml:space="preserve"> </v>
      </c>
      <c r="R16" s="536" t="str">
        <f>IFERROR(MID(会社名称変換!$H$1&amp;REPT(" ",COLUMNS($G$16:$AI$16)),COLUMN()-COLUMN($G$16)+1,1)," ")</f>
        <v xml:space="preserve"> </v>
      </c>
      <c r="S16" s="536" t="str">
        <f>IFERROR(MID(会社名称変換!$H$1&amp;REPT(" ",COLUMNS($G$16:$AI$16)),COLUMN()-COLUMN($G$16)+1,1)," ")</f>
        <v xml:space="preserve"> </v>
      </c>
      <c r="T16" s="536" t="str">
        <f>IFERROR(MID(会社名称変換!$H$1&amp;REPT(" ",COLUMNS($G$16:$AI$16)),COLUMN()-COLUMN($G$16)+1,1)," ")</f>
        <v xml:space="preserve"> </v>
      </c>
      <c r="U16" s="536" t="str">
        <f>IFERROR(MID(会社名称変換!$H$1&amp;REPT(" ",COLUMNS($G$16:$AI$16)),COLUMN()-COLUMN($G$16)+1,1)," ")</f>
        <v xml:space="preserve"> </v>
      </c>
      <c r="V16" s="536" t="str">
        <f>IFERROR(MID(会社名称変換!$H$1&amp;REPT(" ",COLUMNS($G$16:$AI$16)),COLUMN()-COLUMN($G$16)+1,1)," ")</f>
        <v xml:space="preserve"> </v>
      </c>
      <c r="W16" s="536" t="str">
        <f>IFERROR(MID(会社名称変換!$H$1&amp;REPT(" ",COLUMNS($G$16:$AI$16)),COLUMN()-COLUMN($G$16)+1,1)," ")</f>
        <v xml:space="preserve"> </v>
      </c>
      <c r="X16" s="536" t="str">
        <f>IFERROR(MID(会社名称変換!$H$1&amp;REPT(" ",COLUMNS($G$16:$AI$16)),COLUMN()-COLUMN($G$16)+1,1)," ")</f>
        <v xml:space="preserve"> </v>
      </c>
      <c r="Y16" s="536" t="str">
        <f>IFERROR(MID(会社名称変換!$H$1&amp;REPT(" ",COLUMNS($G$16:$AI$16)),COLUMN()-COLUMN($G$16)+1,1)," ")</f>
        <v xml:space="preserve"> </v>
      </c>
      <c r="Z16" s="536" t="str">
        <f>IFERROR(MID(会社名称変換!$H$1&amp;REPT(" ",COLUMNS($G$16:$AI$16)),COLUMN()-COLUMN($G$16)+1,1)," ")</f>
        <v xml:space="preserve"> </v>
      </c>
      <c r="AA16" s="536" t="str">
        <f>IFERROR(MID(会社名称変換!$H$1&amp;REPT(" ",COLUMNS($G$16:$AI$16)),COLUMN()-COLUMN($G$16)+1,1)," ")</f>
        <v xml:space="preserve"> </v>
      </c>
      <c r="AB16" s="536" t="str">
        <f>IFERROR(MID(会社名称変換!$H$1&amp;REPT(" ",COLUMNS($G$16:$AI$16)),COLUMN()-COLUMN($G$16)+1,1)," ")</f>
        <v xml:space="preserve"> </v>
      </c>
      <c r="AC16" s="536" t="str">
        <f>IFERROR(MID(会社名称変換!$H$1&amp;REPT(" ",COLUMNS($G$16:$AI$16)),COLUMN()-COLUMN($G$16)+1,1)," ")</f>
        <v xml:space="preserve"> </v>
      </c>
      <c r="AD16" s="536" t="str">
        <f>IFERROR(MID(会社名称変換!$H$1&amp;REPT(" ",COLUMNS($G$16:$AI$16)),COLUMN()-COLUMN($G$16)+1,1)," ")</f>
        <v xml:space="preserve"> </v>
      </c>
      <c r="AE16" s="536" t="str">
        <f>IFERROR(MID(会社名称変換!$H$1&amp;REPT(" ",COLUMNS($G$16:$AI$16)),COLUMN()-COLUMN($G$16)+1,1)," ")</f>
        <v xml:space="preserve"> </v>
      </c>
      <c r="AF16" s="536" t="str">
        <f>IFERROR(MID(会社名称変換!$H$1&amp;REPT(" ",COLUMNS($G$16:$AI$16)),COLUMN()-COLUMN($G$16)+1,1)," ")</f>
        <v xml:space="preserve"> </v>
      </c>
      <c r="AG16" s="536" t="str">
        <f>IFERROR(MID(会社名称変換!$H$1&amp;REPT(" ",COLUMNS($G$16:$AI$16)),COLUMN()-COLUMN($G$16)+1,1)," ")</f>
        <v xml:space="preserve"> </v>
      </c>
      <c r="AH16" s="536" t="str">
        <f>IFERROR(MID(会社名称変換!$H$1&amp;REPT(" ",COLUMNS($G$16:$AI$16)),COLUMN()-COLUMN($G$16)+1,1)," ")</f>
        <v xml:space="preserve"> </v>
      </c>
      <c r="AI16" s="536" t="str">
        <f>IFERROR(MID(会社名称変換!$H$1&amp;REPT(" ",COLUMNS($G$16:$AI$16)),COLUMN()-COLUMN($G$16)+1,1)," ")</f>
        <v xml:space="preserve"> </v>
      </c>
    </row>
    <row r="17" spans="1:35" ht="11.1" customHeight="1" x14ac:dyDescent="0.2">
      <c r="A17" s="43"/>
      <c r="B17" s="43"/>
      <c r="C17" s="521"/>
      <c r="D17" s="521"/>
      <c r="E17" s="521"/>
      <c r="F17" s="522"/>
      <c r="G17" s="537"/>
      <c r="H17" s="537"/>
      <c r="I17" s="537"/>
      <c r="J17" s="537"/>
      <c r="K17" s="537"/>
      <c r="L17" s="537"/>
      <c r="M17" s="537"/>
      <c r="N17" s="537"/>
      <c r="O17" s="537"/>
      <c r="P17" s="537"/>
      <c r="Q17" s="537"/>
      <c r="R17" s="537"/>
      <c r="S17" s="537"/>
      <c r="T17" s="537"/>
      <c r="U17" s="537"/>
      <c r="V17" s="537"/>
      <c r="W17" s="537"/>
      <c r="X17" s="537"/>
      <c r="Y17" s="537"/>
      <c r="Z17" s="537"/>
      <c r="AA17" s="537"/>
      <c r="AB17" s="537"/>
      <c r="AC17" s="537"/>
      <c r="AD17" s="537"/>
      <c r="AE17" s="537"/>
      <c r="AF17" s="537"/>
      <c r="AG17" s="537"/>
      <c r="AH17" s="537"/>
      <c r="AI17" s="537"/>
    </row>
    <row r="18" spans="1:35" ht="11.1" customHeight="1" x14ac:dyDescent="0.2">
      <c r="A18" s="44"/>
      <c r="B18" s="44"/>
      <c r="C18" s="44"/>
      <c r="G18" s="45" t="s">
        <v>14</v>
      </c>
      <c r="H18" s="45" t="s">
        <v>15</v>
      </c>
      <c r="I18" s="45" t="s">
        <v>16</v>
      </c>
      <c r="J18" s="45" t="s">
        <v>286</v>
      </c>
      <c r="K18" s="45" t="s">
        <v>143</v>
      </c>
      <c r="L18" s="45" t="s">
        <v>17</v>
      </c>
      <c r="M18" s="45" t="s">
        <v>18</v>
      </c>
      <c r="N18" s="45" t="s">
        <v>19</v>
      </c>
      <c r="O18" s="45" t="s">
        <v>142</v>
      </c>
      <c r="P18" s="45" t="s">
        <v>20</v>
      </c>
      <c r="Q18" s="45" t="s">
        <v>21</v>
      </c>
      <c r="R18" s="45" t="s">
        <v>22</v>
      </c>
      <c r="S18" s="45" t="s">
        <v>23</v>
      </c>
      <c r="T18" s="45" t="s">
        <v>287</v>
      </c>
      <c r="U18" s="45" t="s">
        <v>24</v>
      </c>
      <c r="V18" s="45" t="s">
        <v>25</v>
      </c>
      <c r="W18" s="45" t="s">
        <v>26</v>
      </c>
      <c r="X18" s="45" t="s">
        <v>288</v>
      </c>
      <c r="Y18" s="45" t="s">
        <v>27</v>
      </c>
      <c r="Z18" s="45" t="s">
        <v>28</v>
      </c>
      <c r="AA18" s="45" t="s">
        <v>29</v>
      </c>
      <c r="AB18" s="45" t="s">
        <v>30</v>
      </c>
      <c r="AC18" s="45" t="s">
        <v>31</v>
      </c>
      <c r="AD18" s="45" t="s">
        <v>32</v>
      </c>
      <c r="AE18" s="45" t="s">
        <v>33</v>
      </c>
      <c r="AF18" s="45" t="s">
        <v>34</v>
      </c>
      <c r="AG18" s="45" t="s">
        <v>35</v>
      </c>
      <c r="AH18" s="45" t="s">
        <v>36</v>
      </c>
      <c r="AI18" s="45" t="s">
        <v>37</v>
      </c>
    </row>
    <row r="19" spans="1:35" s="40" customFormat="1" ht="15" customHeight="1" x14ac:dyDescent="0.2">
      <c r="A19" s="523" t="s">
        <v>9</v>
      </c>
      <c r="B19" s="523"/>
      <c r="C19" s="523"/>
      <c r="G19" s="41">
        <v>3</v>
      </c>
      <c r="H19" s="41"/>
      <c r="I19" s="41"/>
      <c r="J19" s="41"/>
      <c r="K19" s="41">
        <v>7</v>
      </c>
      <c r="L19" s="41"/>
      <c r="M19" s="41"/>
      <c r="N19" s="41">
        <v>10</v>
      </c>
      <c r="O19" s="41"/>
      <c r="P19" s="41"/>
      <c r="Q19" s="41"/>
      <c r="R19" s="41">
        <v>14</v>
      </c>
      <c r="S19" s="41"/>
      <c r="T19" s="41"/>
      <c r="U19" s="41"/>
      <c r="V19" s="41"/>
      <c r="W19" s="41"/>
      <c r="X19" s="41">
        <v>20</v>
      </c>
      <c r="Y19" s="41"/>
      <c r="Z19" s="41"/>
      <c r="AA19" s="41"/>
      <c r="AB19" s="41"/>
      <c r="AC19" s="41">
        <v>25</v>
      </c>
      <c r="AD19" s="41"/>
      <c r="AE19" s="41"/>
      <c r="AF19" s="41"/>
      <c r="AG19" s="41"/>
      <c r="AH19" s="41"/>
    </row>
    <row r="20" spans="1:35" ht="11.1" customHeight="1" x14ac:dyDescent="0.2">
      <c r="A20" s="523"/>
      <c r="B20" s="523"/>
      <c r="C20" s="523"/>
      <c r="D20" s="524">
        <v>0</v>
      </c>
      <c r="E20" s="524">
        <v>3</v>
      </c>
      <c r="G20" s="531" t="str">
        <f>IF('02申請書'!$B$29=初期設定!$AC$3,1,IF('02申請書'!$B$29=初期設定!$AC$4,"2"," "))</f>
        <v xml:space="preserve"> </v>
      </c>
      <c r="H20" s="531" t="str">
        <f>IF('02申請書'!$B$30=初期設定!$AC$3,1,IF('02申請書'!$B$30=初期設定!$AC$4,"2"," "))</f>
        <v xml:space="preserve"> </v>
      </c>
      <c r="I20" s="531" t="str">
        <f>IF('02申請書'!$B$31=初期設定!$AC$3,1,IF('02申請書'!$B$31=初期設定!$AC$4,"2"," "))</f>
        <v xml:space="preserve"> </v>
      </c>
      <c r="J20" s="531" t="str">
        <f>IF('02申請書'!$B$32=初期設定!$AC$3,1,IF('02申請書'!$B$32=初期設定!$AC$4,"2"," "))</f>
        <v xml:space="preserve"> </v>
      </c>
      <c r="K20" s="531" t="str">
        <f>IF('02申請書'!$B$33=初期設定!$AC$3,1,IF('02申請書'!$B$33=初期設定!$AC$4,"2"," "))</f>
        <v xml:space="preserve"> </v>
      </c>
      <c r="L20" s="531" t="str">
        <f>IF('02申請書'!$B$34=初期設定!$AC$3,1,IF('02申請書'!$B$34=初期設定!$AC$4,"2"," "))</f>
        <v xml:space="preserve"> </v>
      </c>
      <c r="M20" s="531" t="str">
        <f>IF('02申請書'!$B$35=初期設定!$AC$3,1,IF('02申請書'!$B$35=初期設定!$AC$4,"2"," "))</f>
        <v xml:space="preserve"> </v>
      </c>
      <c r="N20" s="531" t="str">
        <f>IF('02申請書'!$B$36=初期設定!$AC$3,1,IF('02申請書'!$B$36=初期設定!$AC$4,"2"," "))</f>
        <v xml:space="preserve"> </v>
      </c>
      <c r="O20" s="531" t="str">
        <f>IF('02申請書'!$O$29=初期設定!$AF$3,1," ")</f>
        <v xml:space="preserve"> </v>
      </c>
      <c r="P20" s="531" t="str">
        <f>IF('02申請書'!$O$30=初期設定!$AF$3,1," ")</f>
        <v xml:space="preserve"> </v>
      </c>
      <c r="Q20" s="531" t="str">
        <f>IF('02申請書'!$O$31=初期設定!$AF$3,1," ")</f>
        <v xml:space="preserve"> </v>
      </c>
      <c r="R20" s="531" t="str">
        <f>IF('02申請書'!$O$32=初期設定!$AF$3,1," ")</f>
        <v xml:space="preserve"> </v>
      </c>
      <c r="S20" s="531" t="str">
        <f>IF('02申請書'!$O$33=初期設定!$AF$3,1," ")</f>
        <v xml:space="preserve"> </v>
      </c>
      <c r="T20" s="531" t="str">
        <f>IF('02申請書'!$O$34=初期設定!$AF$3,1," ")</f>
        <v xml:space="preserve"> </v>
      </c>
      <c r="U20" s="531" t="str">
        <f>IF('02申請書'!$O$35=初期設定!$AF$3,1," ")</f>
        <v xml:space="preserve"> </v>
      </c>
      <c r="V20" s="531" t="str">
        <f>IF('02申請書'!$O$36=初期設定!$AF$3,1," ")</f>
        <v xml:space="preserve"> </v>
      </c>
      <c r="W20" s="531" t="str">
        <f>IF('02申請書'!$AB$29=初期設定!$AF$3,1," ")</f>
        <v xml:space="preserve"> </v>
      </c>
      <c r="X20" s="531" t="str">
        <f>IF('02申請書'!$AB$30=初期設定!$AF$3,1," ")</f>
        <v xml:space="preserve"> </v>
      </c>
      <c r="Y20" s="531" t="str">
        <f>IF('02申請書'!$AB$31=初期設定!$AF$3,1," ")</f>
        <v xml:space="preserve"> </v>
      </c>
      <c r="Z20" s="531" t="str">
        <f>IF('02申請書'!$AB$32=初期設定!$AF$3,1," ")</f>
        <v xml:space="preserve"> </v>
      </c>
      <c r="AA20" s="531" t="str">
        <f>IF('02申請書'!$AB$33=初期設定!$AF$3,1," ")</f>
        <v xml:space="preserve"> </v>
      </c>
      <c r="AB20" s="531" t="str">
        <f>IF('02申請書'!$AB$34=初期設定!$AF$3,1," ")</f>
        <v xml:space="preserve"> </v>
      </c>
      <c r="AC20" s="531" t="str">
        <f>IF('02申請書'!$AB$35=初期設定!$AF$3,1," ")</f>
        <v xml:space="preserve"> </v>
      </c>
      <c r="AD20" s="531" t="str">
        <f>IF('02申請書'!$AB$36=初期設定!$AF$3,1," ")</f>
        <v xml:space="preserve"> </v>
      </c>
      <c r="AE20" s="531" t="str">
        <f>IF('02申請書'!$AO$29=初期設定!$AF$3,1," ")</f>
        <v xml:space="preserve"> </v>
      </c>
      <c r="AF20" s="531" t="str">
        <f>IF('02申請書'!$AO$30=初期設定!$AF$3,1," ")</f>
        <v xml:space="preserve"> </v>
      </c>
      <c r="AG20" s="531" t="str">
        <f>IF('02申請書'!$AO$31=初期設定!$AF$3,1," ")</f>
        <v xml:space="preserve"> </v>
      </c>
      <c r="AH20" s="531" t="str">
        <f>IF('02申請書'!$AO$32=初期設定!$AF$3,1," ")</f>
        <v xml:space="preserve"> </v>
      </c>
      <c r="AI20" s="531" t="str">
        <f>IF('02申請書'!$AO$33=初期設定!$AF$3,1," ")</f>
        <v xml:space="preserve"> </v>
      </c>
    </row>
    <row r="21" spans="1:35" ht="11.1" customHeight="1" x14ac:dyDescent="0.2">
      <c r="A21" s="523"/>
      <c r="B21" s="523"/>
      <c r="C21" s="523"/>
      <c r="D21" s="203"/>
      <c r="E21" s="203"/>
      <c r="G21" s="532"/>
      <c r="H21" s="532"/>
      <c r="I21" s="532"/>
      <c r="J21" s="532"/>
      <c r="K21" s="532"/>
      <c r="L21" s="532"/>
      <c r="M21" s="532"/>
      <c r="N21" s="532"/>
      <c r="O21" s="532"/>
      <c r="P21" s="532"/>
      <c r="Q21" s="532"/>
      <c r="R21" s="532"/>
      <c r="S21" s="532"/>
      <c r="T21" s="532"/>
      <c r="U21" s="532"/>
      <c r="V21" s="532"/>
      <c r="W21" s="532"/>
      <c r="X21" s="532"/>
      <c r="Y21" s="532"/>
      <c r="Z21" s="532"/>
      <c r="AA21" s="532"/>
      <c r="AB21" s="532"/>
      <c r="AC21" s="532"/>
      <c r="AD21" s="532"/>
      <c r="AE21" s="532"/>
      <c r="AF21" s="532"/>
      <c r="AG21" s="532"/>
      <c r="AH21" s="532"/>
      <c r="AI21" s="532"/>
    </row>
    <row r="22" spans="1:35" ht="11.1" customHeight="1" x14ac:dyDescent="0.2">
      <c r="A22" s="39" t="s">
        <v>289</v>
      </c>
      <c r="B22" s="39"/>
      <c r="C22" s="39"/>
      <c r="G22" s="46" t="s">
        <v>290</v>
      </c>
      <c r="H22" s="46" t="s">
        <v>42</v>
      </c>
      <c r="I22" s="46" t="s">
        <v>43</v>
      </c>
      <c r="J22" s="46" t="s">
        <v>44</v>
      </c>
      <c r="K22" s="46" t="s">
        <v>45</v>
      </c>
      <c r="L22" s="46" t="s">
        <v>46</v>
      </c>
      <c r="M22" s="46" t="s">
        <v>47</v>
      </c>
      <c r="N22" s="46" t="s">
        <v>48</v>
      </c>
      <c r="O22" s="46" t="s">
        <v>49</v>
      </c>
      <c r="P22" s="46" t="s">
        <v>50</v>
      </c>
      <c r="Q22" s="46" t="s">
        <v>51</v>
      </c>
      <c r="R22" s="46" t="s">
        <v>52</v>
      </c>
      <c r="S22" s="46" t="s">
        <v>53</v>
      </c>
      <c r="T22" s="46" t="s">
        <v>54</v>
      </c>
      <c r="U22" s="46" t="s">
        <v>55</v>
      </c>
      <c r="V22" s="46" t="s">
        <v>56</v>
      </c>
      <c r="W22" s="46" t="s">
        <v>57</v>
      </c>
      <c r="X22" s="46" t="s">
        <v>58</v>
      </c>
      <c r="Y22" s="46" t="s">
        <v>59</v>
      </c>
      <c r="Z22" s="46" t="s">
        <v>60</v>
      </c>
      <c r="AA22" s="46" t="s">
        <v>61</v>
      </c>
      <c r="AB22" s="46" t="s">
        <v>62</v>
      </c>
      <c r="AC22" s="46" t="s">
        <v>63</v>
      </c>
      <c r="AD22" s="46" t="s">
        <v>64</v>
      </c>
      <c r="AE22" s="46" t="s">
        <v>65</v>
      </c>
      <c r="AF22" s="46" t="s">
        <v>66</v>
      </c>
      <c r="AG22" s="46" t="s">
        <v>67</v>
      </c>
      <c r="AH22" s="46" t="s">
        <v>68</v>
      </c>
      <c r="AI22" s="46" t="s">
        <v>141</v>
      </c>
    </row>
    <row r="23" spans="1:35" ht="15" customHeight="1" x14ac:dyDescent="0.2">
      <c r="A23" s="525" t="s">
        <v>354</v>
      </c>
      <c r="B23" s="525"/>
      <c r="C23" s="525"/>
      <c r="D23" s="40"/>
      <c r="E23" s="40"/>
      <c r="F23" s="40"/>
      <c r="G23" s="41">
        <v>3</v>
      </c>
      <c r="H23" s="40"/>
      <c r="I23" s="40"/>
      <c r="J23" s="40"/>
      <c r="K23" s="40"/>
      <c r="L23" s="40"/>
      <c r="M23" s="40"/>
      <c r="N23" s="40"/>
      <c r="O23" s="40"/>
      <c r="P23" s="40"/>
      <c r="Q23" s="40"/>
      <c r="R23" s="41">
        <v>26</v>
      </c>
      <c r="S23" s="40"/>
      <c r="T23" s="40"/>
      <c r="U23" s="40"/>
      <c r="V23" s="40"/>
      <c r="W23" s="40"/>
      <c r="X23" s="40"/>
      <c r="Y23" s="40"/>
      <c r="Z23" s="40"/>
      <c r="AA23" s="40"/>
      <c r="AB23" s="40"/>
      <c r="AC23" s="40"/>
      <c r="AD23" s="40"/>
    </row>
    <row r="24" spans="1:35" ht="11.1" customHeight="1" x14ac:dyDescent="0.2">
      <c r="A24" s="525"/>
      <c r="B24" s="525"/>
      <c r="C24" s="525"/>
      <c r="D24" s="524">
        <v>0</v>
      </c>
      <c r="E24" s="524">
        <v>4</v>
      </c>
      <c r="G24" s="515" t="str">
        <f>IFERROR(IF(COUNTIF('03営業所'!$C$9:$C$11,初期設定!$AF$3)=1,MID(IF('03営業所'!$C$9=初期設定!$AF$3,"本店",IF('03営業所'!$C$10=初期設定!$AF$3,DBCS('03営業所'!$K$17),IF('03営業所'!$C$11=初期設定!$AF$3,DBCS('03営業所'!$K$17),"")))&amp;REPT("　",COLUMNS($G$24:$R$24)),COLUMN()-COLUMN($G$24)+1,1),"　"),"　")</f>
        <v>　</v>
      </c>
      <c r="H24" s="515" t="str">
        <f>IFERROR(IF(COUNTIF('03営業所'!$C$9:$C$11,初期設定!$AF$3)=1,MID(IF('03営業所'!$C$9=初期設定!$AF$3,"本店",IF('03営業所'!$C$10=初期設定!$AF$3,DBCS('03営業所'!$K$17),IF('03営業所'!$C$11=初期設定!$AF$3,DBCS('03営業所'!$K$17),"")))&amp;REPT("　",COLUMNS($G$24:$R$24)),COLUMN()-COLUMN($G$24)+1,1),"　"),"　")</f>
        <v>　</v>
      </c>
      <c r="I24" s="515" t="str">
        <f>IFERROR(IF(COUNTIF('03営業所'!$C$9:$C$11,初期設定!$AF$3)=1,MID(IF('03営業所'!$C$9=初期設定!$AF$3,"本店",IF('03営業所'!$C$10=初期設定!$AF$3,DBCS('03営業所'!$K$17),IF('03営業所'!$C$11=初期設定!$AF$3,DBCS('03営業所'!$K$17),"")))&amp;REPT("　",COLUMNS($G$24:$R$24)),COLUMN()-COLUMN($G$24)+1,1),"　"),"　")</f>
        <v>　</v>
      </c>
      <c r="J24" s="515" t="str">
        <f>IFERROR(IF(COUNTIF('03営業所'!$C$9:$C$11,初期設定!$AF$3)=1,MID(IF('03営業所'!$C$9=初期設定!$AF$3,"本店",IF('03営業所'!$C$10=初期設定!$AF$3,DBCS('03営業所'!$K$17),IF('03営業所'!$C$11=初期設定!$AF$3,DBCS('03営業所'!$K$17),"")))&amp;REPT("　",COLUMNS($G$24:$R$24)),COLUMN()-COLUMN($G$24)+1,1),"　"),"　")</f>
        <v>　</v>
      </c>
      <c r="K24" s="515" t="str">
        <f>IFERROR(IF(COUNTIF('03営業所'!$C$9:$C$11,初期設定!$AF$3)=1,MID(IF('03営業所'!$C$9=初期設定!$AF$3,"本店",IF('03営業所'!$C$10=初期設定!$AF$3,DBCS('03営業所'!$K$17),IF('03営業所'!$C$11=初期設定!$AF$3,DBCS('03営業所'!$K$17),"")))&amp;REPT("　",COLUMNS($G$24:$R$24)),COLUMN()-COLUMN($G$24)+1,1),"　"),"　")</f>
        <v>　</v>
      </c>
      <c r="L24" s="515" t="str">
        <f>IFERROR(IF(COUNTIF('03営業所'!$C$9:$C$11,初期設定!$AF$3)=1,MID(IF('03営業所'!$C$9=初期設定!$AF$3,"本店",IF('03営業所'!$C$10=初期設定!$AF$3,DBCS('03営業所'!$K$17),IF('03営業所'!$C$11=初期設定!$AF$3,DBCS('03営業所'!$K$17),"")))&amp;REPT("　",COLUMNS($G$24:$R$24)),COLUMN()-COLUMN($G$24)+1,1),"　"),"　")</f>
        <v>　</v>
      </c>
      <c r="M24" s="515" t="str">
        <f>IFERROR(IF(COUNTIF('03営業所'!$C$9:$C$11,初期設定!$AF$3)=1,MID(IF('03営業所'!$C$9=初期設定!$AF$3,"本店",IF('03営業所'!$C$10=初期設定!$AF$3,DBCS('03営業所'!$K$17),IF('03営業所'!$C$11=初期設定!$AF$3,DBCS('03営業所'!$K$17),"")))&amp;REPT("　",COLUMNS($G$24:$R$24)),COLUMN()-COLUMN($G$24)+1,1),"　"),"　")</f>
        <v>　</v>
      </c>
      <c r="N24" s="515" t="str">
        <f>IFERROR(IF(COUNTIF('03営業所'!$C$9:$C$11,初期設定!$AF$3)=1,MID(IF('03営業所'!$C$9=初期設定!$AF$3,"本店",IF('03営業所'!$C$10=初期設定!$AF$3,DBCS('03営業所'!$K$17),IF('03営業所'!$C$11=初期設定!$AF$3,DBCS('03営業所'!$K$17),"")))&amp;REPT("　",COLUMNS($G$24:$R$24)),COLUMN()-COLUMN($G$24)+1,1),"　"),"　")</f>
        <v>　</v>
      </c>
      <c r="O24" s="515" t="str">
        <f>IFERROR(IF(COUNTIF('03営業所'!$C$9:$C$11,初期設定!$AF$3)=1,MID(IF('03営業所'!$C$9=初期設定!$AF$3,"本店",IF('03営業所'!$C$10=初期設定!$AF$3,DBCS('03営業所'!$K$17),IF('03営業所'!$C$11=初期設定!$AF$3,DBCS('03営業所'!$K$17),"")))&amp;REPT("　",COLUMNS($G$24:$R$24)),COLUMN()-COLUMN($G$24)+1,1),"　"),"　")</f>
        <v>　</v>
      </c>
      <c r="P24" s="515" t="str">
        <f>IFERROR(IF(COUNTIF('03営業所'!$C$9:$C$11,初期設定!$AF$3)=1,MID(IF('03営業所'!$C$9=初期設定!$AF$3,"本店",IF('03営業所'!$C$10=初期設定!$AF$3,DBCS('03営業所'!$K$17),IF('03営業所'!$C$11=初期設定!$AF$3,DBCS('03営業所'!$K$17),"")))&amp;REPT("　",COLUMNS($G$24:$R$24)),COLUMN()-COLUMN($G$24)+1,1),"　"),"　")</f>
        <v>　</v>
      </c>
      <c r="Q24" s="515" t="str">
        <f>IFERROR(IF(COUNTIF('03営業所'!$C$9:$C$11,初期設定!$AF$3)=1,MID(IF('03営業所'!$C$9=初期設定!$AF$3,"本店",IF('03営業所'!$C$10=初期設定!$AF$3,DBCS('03営業所'!$K$17),IF('03営業所'!$C$11=初期設定!$AF$3,DBCS('03営業所'!$K$17),"")))&amp;REPT("　",COLUMNS($G$24:$R$24)),COLUMN()-COLUMN($G$24)+1,1),"　"),"　")</f>
        <v>　</v>
      </c>
      <c r="R24" s="515" t="str">
        <f>IFERROR(IF(COUNTIF('03営業所'!$C$9:$C$11,初期設定!$AF$3)=1,MID(IF('03営業所'!$C$9=初期設定!$AF$3,"本店",IF('03営業所'!$C$10=初期設定!$AF$3,DBCS('03営業所'!$K$17),IF('03営業所'!$C$11=初期設定!$AF$3,DBCS('03営業所'!$K$17),"")))&amp;REPT("　",COLUMNS($G$24:$R$24)),COLUMN()-COLUMN($G$24)+1,1),"　"),"　")</f>
        <v>　</v>
      </c>
      <c r="V24" s="42"/>
      <c r="W24" s="42"/>
      <c r="X24" s="42"/>
      <c r="Y24" s="412" t="s">
        <v>1</v>
      </c>
      <c r="Z24" s="413"/>
      <c r="AA24" s="413"/>
      <c r="AB24" s="413"/>
      <c r="AC24" s="413"/>
      <c r="AD24" s="413"/>
      <c r="AE24" s="413"/>
      <c r="AF24" s="413"/>
      <c r="AG24" s="413"/>
      <c r="AH24" s="414"/>
    </row>
    <row r="25" spans="1:35" ht="11.1" customHeight="1" x14ac:dyDescent="0.2">
      <c r="A25" s="525"/>
      <c r="B25" s="525"/>
      <c r="C25" s="525"/>
      <c r="D25" s="203"/>
      <c r="E25" s="203"/>
      <c r="G25" s="516"/>
      <c r="H25" s="516"/>
      <c r="I25" s="516"/>
      <c r="J25" s="516"/>
      <c r="K25" s="516"/>
      <c r="L25" s="516"/>
      <c r="M25" s="516"/>
      <c r="N25" s="516"/>
      <c r="O25" s="516"/>
      <c r="P25" s="516"/>
      <c r="Q25" s="516"/>
      <c r="R25" s="516"/>
      <c r="V25" s="42"/>
      <c r="W25" s="42"/>
      <c r="X25" s="42"/>
      <c r="Y25" s="533"/>
      <c r="Z25" s="534"/>
      <c r="AA25" s="534"/>
      <c r="AB25" s="534"/>
      <c r="AC25" s="534"/>
      <c r="AD25" s="534"/>
      <c r="AE25" s="534"/>
      <c r="AF25" s="534"/>
      <c r="AG25" s="534"/>
      <c r="AH25" s="535"/>
    </row>
    <row r="26" spans="1:35" ht="15" customHeight="1" x14ac:dyDescent="0.2">
      <c r="A26" s="523" t="s">
        <v>291</v>
      </c>
      <c r="B26" s="523"/>
      <c r="C26" s="523"/>
      <c r="D26" s="40"/>
      <c r="E26" s="40"/>
      <c r="F26" s="40"/>
      <c r="G26" s="41">
        <v>27</v>
      </c>
      <c r="H26" s="40"/>
      <c r="I26" s="40"/>
      <c r="J26" s="40"/>
      <c r="K26" s="40"/>
      <c r="L26" s="40"/>
      <c r="M26" s="40"/>
      <c r="N26" s="40"/>
      <c r="O26" s="40"/>
      <c r="P26" s="40"/>
      <c r="Q26" s="40"/>
      <c r="R26" s="41">
        <v>50</v>
      </c>
      <c r="S26" s="40"/>
      <c r="T26" s="40"/>
      <c r="U26" s="40"/>
      <c r="V26" s="40"/>
      <c r="W26" s="40"/>
      <c r="X26" s="40"/>
      <c r="Y26" s="415"/>
      <c r="Z26" s="388"/>
      <c r="AA26" s="388"/>
      <c r="AB26" s="388"/>
      <c r="AC26" s="388"/>
      <c r="AD26" s="388"/>
      <c r="AE26" s="388"/>
      <c r="AF26" s="388"/>
      <c r="AG26" s="388"/>
      <c r="AH26" s="416"/>
    </row>
    <row r="27" spans="1:35" ht="11.1" customHeight="1" x14ac:dyDescent="0.2">
      <c r="A27" s="523"/>
      <c r="B27" s="523"/>
      <c r="C27" s="523"/>
      <c r="D27" s="47"/>
      <c r="E27" s="47"/>
      <c r="G27" s="515" t="str">
        <f>IFERROR(IF(COUNTIF('03営業所'!$C$9:$C$11,初期設定!$AF$3)=1,MID(TRIM(IF('03営業所'!$C$9=初期設定!$AF$3,DBCS('02申請書'!$N$18&amp;"　"&amp;'02申請書'!$Y$18),IF('03営業所'!$C$10=初期設定!$AF$3,DBCS('03営業所'!$L$18&amp;"　"&amp;'03営業所'!$R$18),IF('03営業所'!$C$11=初期設定!$AF$3,DBCS('03営業所'!$L$18&amp;"　"&amp;'03営業所'!$R$18),""))))&amp;REPT("　",COLUMNS($G$27:$R$27)),COLUMN()-COLUMN($G$27)+1,1),"　"),"　")</f>
        <v>　</v>
      </c>
      <c r="H27" s="515" t="str">
        <f>IFERROR(IF(COUNTIF('03営業所'!$C$9:$C$11,初期設定!$AF$3)=1,MID(TRIM(IF('03営業所'!$C$9=初期設定!$AF$3,DBCS('02申請書'!$N$18&amp;"　"&amp;'02申請書'!$Y$18),IF('03営業所'!$C$10=初期設定!$AF$3,DBCS('03営業所'!$L$18&amp;"　"&amp;'03営業所'!$R$18),IF('03営業所'!$C$11=初期設定!$AF$3,DBCS('03営業所'!$L$18&amp;"　"&amp;'03営業所'!$R$18),""))))&amp;REPT("　",COLUMNS($G$27:$R$27)),COLUMN()-COLUMN($G$27)+1,1),"　"),"　")</f>
        <v>　</v>
      </c>
      <c r="I27" s="515" t="str">
        <f>IFERROR(IF(COUNTIF('03営業所'!$C$9:$C$11,初期設定!$AF$3)=1,MID(TRIM(IF('03営業所'!$C$9=初期設定!$AF$3,DBCS('02申請書'!$N$18&amp;"　"&amp;'02申請書'!$Y$18),IF('03営業所'!$C$10=初期設定!$AF$3,DBCS('03営業所'!$L$18&amp;"　"&amp;'03営業所'!$R$18),IF('03営業所'!$C$11=初期設定!$AF$3,DBCS('03営業所'!$L$18&amp;"　"&amp;'03営業所'!$R$18),""))))&amp;REPT("　",COLUMNS($G$27:$R$27)),COLUMN()-COLUMN($G$27)+1,1),"　"),"　")</f>
        <v>　</v>
      </c>
      <c r="J27" s="515" t="str">
        <f>IFERROR(IF(COUNTIF('03営業所'!$C$9:$C$11,初期設定!$AF$3)=1,MID(TRIM(IF('03営業所'!$C$9=初期設定!$AF$3,DBCS('02申請書'!$N$18&amp;"　"&amp;'02申請書'!$Y$18),IF('03営業所'!$C$10=初期設定!$AF$3,DBCS('03営業所'!$L$18&amp;"　"&amp;'03営業所'!$R$18),IF('03営業所'!$C$11=初期設定!$AF$3,DBCS('03営業所'!$L$18&amp;"　"&amp;'03営業所'!$R$18),""))))&amp;REPT("　",COLUMNS($G$27:$R$27)),COLUMN()-COLUMN($G$27)+1,1),"　"),"　")</f>
        <v>　</v>
      </c>
      <c r="K27" s="515" t="str">
        <f>IFERROR(IF(COUNTIF('03営業所'!$C$9:$C$11,初期設定!$AF$3)=1,MID(TRIM(IF('03営業所'!$C$9=初期設定!$AF$3,DBCS('02申請書'!$N$18&amp;"　"&amp;'02申請書'!$Y$18),IF('03営業所'!$C$10=初期設定!$AF$3,DBCS('03営業所'!$L$18&amp;"　"&amp;'03営業所'!$R$18),IF('03営業所'!$C$11=初期設定!$AF$3,DBCS('03営業所'!$L$18&amp;"　"&amp;'03営業所'!$R$18),""))))&amp;REPT("　",COLUMNS($G$27:$R$27)),COLUMN()-COLUMN($G$27)+1,1),"　"),"　")</f>
        <v>　</v>
      </c>
      <c r="L27" s="515" t="str">
        <f>IFERROR(IF(COUNTIF('03営業所'!$C$9:$C$11,初期設定!$AF$3)=1,MID(TRIM(IF('03営業所'!$C$9=初期設定!$AF$3,DBCS('02申請書'!$N$18&amp;"　"&amp;'02申請書'!$Y$18),IF('03営業所'!$C$10=初期設定!$AF$3,DBCS('03営業所'!$L$18&amp;"　"&amp;'03営業所'!$R$18),IF('03営業所'!$C$11=初期設定!$AF$3,DBCS('03営業所'!$L$18&amp;"　"&amp;'03営業所'!$R$18),""))))&amp;REPT("　",COLUMNS($G$27:$R$27)),COLUMN()-COLUMN($G$27)+1,1),"　"),"　")</f>
        <v>　</v>
      </c>
      <c r="M27" s="515" t="str">
        <f>IFERROR(IF(COUNTIF('03営業所'!$C$9:$C$11,初期設定!$AF$3)=1,MID(TRIM(IF('03営業所'!$C$9=初期設定!$AF$3,DBCS('02申請書'!$N$18&amp;"　"&amp;'02申請書'!$Y$18),IF('03営業所'!$C$10=初期設定!$AF$3,DBCS('03営業所'!$L$18&amp;"　"&amp;'03営業所'!$R$18),IF('03営業所'!$C$11=初期設定!$AF$3,DBCS('03営業所'!$L$18&amp;"　"&amp;'03営業所'!$R$18),""))))&amp;REPT("　",COLUMNS($G$27:$R$27)),COLUMN()-COLUMN($G$27)+1,1),"　"),"　")</f>
        <v>　</v>
      </c>
      <c r="N27" s="515" t="str">
        <f>IFERROR(IF(COUNTIF('03営業所'!$C$9:$C$11,初期設定!$AF$3)=1,MID(TRIM(IF('03営業所'!$C$9=初期設定!$AF$3,DBCS('02申請書'!$N$18&amp;"　"&amp;'02申請書'!$Y$18),IF('03営業所'!$C$10=初期設定!$AF$3,DBCS('03営業所'!$L$18&amp;"　"&amp;'03営業所'!$R$18),IF('03営業所'!$C$11=初期設定!$AF$3,DBCS('03営業所'!$L$18&amp;"　"&amp;'03営業所'!$R$18),""))))&amp;REPT("　",COLUMNS($G$27:$R$27)),COLUMN()-COLUMN($G$27)+1,1),"　"),"　")</f>
        <v>　</v>
      </c>
      <c r="O27" s="515" t="str">
        <f>IFERROR(IF(COUNTIF('03営業所'!$C$9:$C$11,初期設定!$AF$3)=1,MID(TRIM(IF('03営業所'!$C$9=初期設定!$AF$3,DBCS('02申請書'!$N$18&amp;"　"&amp;'02申請書'!$Y$18),IF('03営業所'!$C$10=初期設定!$AF$3,DBCS('03営業所'!$L$18&amp;"　"&amp;'03営業所'!$R$18),IF('03営業所'!$C$11=初期設定!$AF$3,DBCS('03営業所'!$L$18&amp;"　"&amp;'03営業所'!$R$18),""))))&amp;REPT("　",COLUMNS($G$27:$R$27)),COLUMN()-COLUMN($G$27)+1,1),"　"),"　")</f>
        <v>　</v>
      </c>
      <c r="P27" s="515" t="str">
        <f>IFERROR(IF(COUNTIF('03営業所'!$C$9:$C$11,初期設定!$AF$3)=1,MID(TRIM(IF('03営業所'!$C$9=初期設定!$AF$3,DBCS('02申請書'!$N$18&amp;"　"&amp;'02申請書'!$Y$18),IF('03営業所'!$C$10=初期設定!$AF$3,DBCS('03営業所'!$L$18&amp;"　"&amp;'03営業所'!$R$18),IF('03営業所'!$C$11=初期設定!$AF$3,DBCS('03営業所'!$L$18&amp;"　"&amp;'03営業所'!$R$18),""))))&amp;REPT("　",COLUMNS($G$27:$R$27)),COLUMN()-COLUMN($G$27)+1,1),"　"),"　")</f>
        <v>　</v>
      </c>
      <c r="Q27" s="515" t="str">
        <f>IFERROR(IF(COUNTIF('03営業所'!$C$9:$C$11,初期設定!$AF$3)=1,MID(TRIM(IF('03営業所'!$C$9=初期設定!$AF$3,DBCS('02申請書'!$N$18&amp;"　"&amp;'02申請書'!$Y$18),IF('03営業所'!$C$10=初期設定!$AF$3,DBCS('03営業所'!$L$18&amp;"　"&amp;'03営業所'!$R$18),IF('03営業所'!$C$11=初期設定!$AF$3,DBCS('03営業所'!$L$18&amp;"　"&amp;'03営業所'!$R$18),""))))&amp;REPT("　",COLUMNS($G$27:$R$27)),COLUMN()-COLUMN($G$27)+1,1),"　"),"　")</f>
        <v>　</v>
      </c>
      <c r="R27" s="515" t="str">
        <f>IFERROR(IF(COUNTIF('03営業所'!$C$9:$C$11,初期設定!$AF$3)=1,MID(TRIM(IF('03営業所'!$C$9=初期設定!$AF$3,DBCS('02申請書'!$N$18&amp;"　"&amp;'02申請書'!$Y$18),IF('03営業所'!$C$10=初期設定!$AF$3,DBCS('03営業所'!$L$18&amp;"　"&amp;'03営業所'!$R$18),IF('03営業所'!$C$11=初期設定!$AF$3,DBCS('03営業所'!$L$18&amp;"　"&amp;'03営業所'!$R$18),""))))&amp;REPT("　",COLUMNS($G$27:$R$27)),COLUMN()-COLUMN($G$27)+1,1),"　"),"　")</f>
        <v>　</v>
      </c>
      <c r="Y27" s="295"/>
      <c r="Z27" s="294"/>
      <c r="AA27" s="294"/>
      <c r="AB27" s="294"/>
      <c r="AC27" s="294"/>
      <c r="AD27" s="294"/>
      <c r="AE27" s="294"/>
      <c r="AF27" s="294"/>
      <c r="AG27" s="294"/>
      <c r="AH27" s="237"/>
    </row>
    <row r="28" spans="1:35" ht="11.1" customHeight="1" x14ac:dyDescent="0.2">
      <c r="A28" s="523"/>
      <c r="B28" s="523"/>
      <c r="C28" s="523"/>
      <c r="G28" s="516"/>
      <c r="H28" s="516"/>
      <c r="I28" s="516"/>
      <c r="J28" s="516"/>
      <c r="K28" s="516"/>
      <c r="L28" s="516"/>
      <c r="M28" s="516"/>
      <c r="N28" s="516"/>
      <c r="O28" s="516"/>
      <c r="P28" s="516"/>
      <c r="Q28" s="516"/>
      <c r="R28" s="516"/>
      <c r="Y28" s="295"/>
      <c r="Z28" s="294"/>
      <c r="AA28" s="294"/>
      <c r="AB28" s="294"/>
      <c r="AC28" s="294"/>
      <c r="AD28" s="294"/>
      <c r="AE28" s="294"/>
      <c r="AF28" s="294"/>
      <c r="AG28" s="294"/>
      <c r="AH28" s="237"/>
    </row>
    <row r="29" spans="1:35" ht="15" customHeight="1" x14ac:dyDescent="0.2">
      <c r="A29" s="523" t="s">
        <v>153</v>
      </c>
      <c r="B29" s="523"/>
      <c r="C29" s="523"/>
      <c r="D29" s="40"/>
      <c r="E29" s="40"/>
      <c r="F29" s="40"/>
      <c r="G29" s="41">
        <v>51</v>
      </c>
      <c r="H29" s="40"/>
      <c r="I29" s="40"/>
      <c r="J29" s="40"/>
      <c r="K29" s="40"/>
      <c r="L29" s="40"/>
      <c r="M29" s="40"/>
      <c r="N29" s="40"/>
      <c r="O29" s="40"/>
      <c r="P29" s="40"/>
      <c r="Q29" s="40"/>
      <c r="R29" s="41"/>
      <c r="S29" s="41">
        <v>63</v>
      </c>
      <c r="Y29" s="295"/>
      <c r="Z29" s="294"/>
      <c r="AA29" s="294"/>
      <c r="AB29" s="294"/>
      <c r="AC29" s="294"/>
      <c r="AD29" s="294"/>
      <c r="AE29" s="294"/>
      <c r="AF29" s="294"/>
      <c r="AG29" s="294"/>
      <c r="AH29" s="237"/>
    </row>
    <row r="30" spans="1:35" ht="11.1" customHeight="1" x14ac:dyDescent="0.2">
      <c r="A30" s="523"/>
      <c r="B30" s="523"/>
      <c r="C30" s="523"/>
      <c r="D30" s="47"/>
      <c r="E30" s="47"/>
      <c r="G30" s="515" t="str">
        <f>IFERROR(IF(COUNTIF('03営業所'!$C$9:$C$11,初期設定!$AF$3)=1,MID(IF('03営業所'!$C$9=初期設定!$AF$3,IF(AND(TRIM('02申請書'!$N$20)&lt;&gt;"",TRIM('02申請書'!$S$20)&lt;&gt;"",TRIM('02申請書'!$X$20)&lt;&gt;""),'02申請書'!$N$20&amp;初期設定!$AO$3&amp;'02申請書'!$S$20&amp;初期設定!$AO$3&amp;'02申請書'!$X$20,""),IF('03営業所'!$C$10=初期設定!$AF$3,IF(AND(TRIM('03営業所'!$K$19)&lt;&gt;"",TRIM('03営業所'!$P$19)&lt;&gt;"",TRIM('03営業所'!$U$19)&lt;&gt;""),'03営業所'!$K$19&amp;初期設定!$AO$3&amp;'03営業所'!$P$19&amp;初期設定!$AO$3&amp;'03営業所'!$U$19,""),IF('03営業所'!$C$11=初期設定!$AF$3,IF(AND(TRIM('03営業所'!$K$19)&lt;&gt;"",TRIM('03営業所'!$P$19)&lt;&gt;"",TRIM('03営業所'!$U$19)&lt;&gt;""),'03営業所'!$K$19&amp;初期設定!$AO$3&amp;'03営業所'!$P$19&amp;初期設定!$AO$3&amp;'03営業所'!$U$19,""),"")))&amp;REPT(" ",COLUMNS($G$30:$S$30)),COLUMN()-COLUMN($G$30)+1,1)," ")," ")</f>
        <v xml:space="preserve"> </v>
      </c>
      <c r="H30" s="515" t="str">
        <f>IFERROR(IF(COUNTIF('03営業所'!$C$9:$C$11,初期設定!$AF$3)=1,MID(IF('03営業所'!$C$9=初期設定!$AF$3,IF(AND(TRIM('02申請書'!$N$20)&lt;&gt;"",TRIM('02申請書'!$S$20)&lt;&gt;"",TRIM('02申請書'!$X$20)&lt;&gt;""),'02申請書'!$N$20&amp;初期設定!$AO$3&amp;'02申請書'!$S$20&amp;初期設定!$AO$3&amp;'02申請書'!$X$20,""),IF('03営業所'!$C$10=初期設定!$AF$3,IF(AND(TRIM('03営業所'!$K$19)&lt;&gt;"",TRIM('03営業所'!$P$19)&lt;&gt;"",TRIM('03営業所'!$U$19)&lt;&gt;""),'03営業所'!$K$19&amp;初期設定!$AO$3&amp;'03営業所'!$P$19&amp;初期設定!$AO$3&amp;'03営業所'!$U$19,""),IF('03営業所'!$C$11=初期設定!$AF$3,IF(AND(TRIM('03営業所'!$K$19)&lt;&gt;"",TRIM('03営業所'!$P$19)&lt;&gt;"",TRIM('03営業所'!$U$19)&lt;&gt;""),'03営業所'!$K$19&amp;初期設定!$AO$3&amp;'03営業所'!$P$19&amp;初期設定!$AO$3&amp;'03営業所'!$U$19,""),"")))&amp;REPT(" ",COLUMNS($G$30:$S$30)),COLUMN()-COLUMN($G$30)+1,1)," ")," ")</f>
        <v xml:space="preserve"> </v>
      </c>
      <c r="I30" s="515" t="str">
        <f>IFERROR(IF(COUNTIF('03営業所'!$C$9:$C$11,初期設定!$AF$3)=1,MID(IF('03営業所'!$C$9=初期設定!$AF$3,IF(AND(TRIM('02申請書'!$N$20)&lt;&gt;"",TRIM('02申請書'!$S$20)&lt;&gt;"",TRIM('02申請書'!$X$20)&lt;&gt;""),'02申請書'!$N$20&amp;初期設定!$AO$3&amp;'02申請書'!$S$20&amp;初期設定!$AO$3&amp;'02申請書'!$X$20,""),IF('03営業所'!$C$10=初期設定!$AF$3,IF(AND(TRIM('03営業所'!$K$19)&lt;&gt;"",TRIM('03営業所'!$P$19)&lt;&gt;"",TRIM('03営業所'!$U$19)&lt;&gt;""),'03営業所'!$K$19&amp;初期設定!$AO$3&amp;'03営業所'!$P$19&amp;初期設定!$AO$3&amp;'03営業所'!$U$19,""),IF('03営業所'!$C$11=初期設定!$AF$3,IF(AND(TRIM('03営業所'!$K$19)&lt;&gt;"",TRIM('03営業所'!$P$19)&lt;&gt;"",TRIM('03営業所'!$U$19)&lt;&gt;""),'03営業所'!$K$19&amp;初期設定!$AO$3&amp;'03営業所'!$P$19&amp;初期設定!$AO$3&amp;'03営業所'!$U$19,""),"")))&amp;REPT(" ",COLUMNS($G$30:$S$30)),COLUMN()-COLUMN($G$30)+1,1)," ")," ")</f>
        <v xml:space="preserve"> </v>
      </c>
      <c r="J30" s="515" t="str">
        <f>IFERROR(IF(COUNTIF('03営業所'!$C$9:$C$11,初期設定!$AF$3)=1,MID(IF('03営業所'!$C$9=初期設定!$AF$3,IF(AND(TRIM('02申請書'!$N$20)&lt;&gt;"",TRIM('02申請書'!$S$20)&lt;&gt;"",TRIM('02申請書'!$X$20)&lt;&gt;""),'02申請書'!$N$20&amp;初期設定!$AO$3&amp;'02申請書'!$S$20&amp;初期設定!$AO$3&amp;'02申請書'!$X$20,""),IF('03営業所'!$C$10=初期設定!$AF$3,IF(AND(TRIM('03営業所'!$K$19)&lt;&gt;"",TRIM('03営業所'!$P$19)&lt;&gt;"",TRIM('03営業所'!$U$19)&lt;&gt;""),'03営業所'!$K$19&amp;初期設定!$AO$3&amp;'03営業所'!$P$19&amp;初期設定!$AO$3&amp;'03営業所'!$U$19,""),IF('03営業所'!$C$11=初期設定!$AF$3,IF(AND(TRIM('03営業所'!$K$19)&lt;&gt;"",TRIM('03営業所'!$P$19)&lt;&gt;"",TRIM('03営業所'!$U$19)&lt;&gt;""),'03営業所'!$K$19&amp;初期設定!$AO$3&amp;'03営業所'!$P$19&amp;初期設定!$AO$3&amp;'03営業所'!$U$19,""),"")))&amp;REPT(" ",COLUMNS($G$30:$S$30)),COLUMN()-COLUMN($G$30)+1,1)," ")," ")</f>
        <v xml:space="preserve"> </v>
      </c>
      <c r="K30" s="515" t="str">
        <f>IFERROR(IF(COUNTIF('03営業所'!$C$9:$C$11,初期設定!$AF$3)=1,MID(IF('03営業所'!$C$9=初期設定!$AF$3,IF(AND(TRIM('02申請書'!$N$20)&lt;&gt;"",TRIM('02申請書'!$S$20)&lt;&gt;"",TRIM('02申請書'!$X$20)&lt;&gt;""),'02申請書'!$N$20&amp;初期設定!$AO$3&amp;'02申請書'!$S$20&amp;初期設定!$AO$3&amp;'02申請書'!$X$20,""),IF('03営業所'!$C$10=初期設定!$AF$3,IF(AND(TRIM('03営業所'!$K$19)&lt;&gt;"",TRIM('03営業所'!$P$19)&lt;&gt;"",TRIM('03営業所'!$U$19)&lt;&gt;""),'03営業所'!$K$19&amp;初期設定!$AO$3&amp;'03営業所'!$P$19&amp;初期設定!$AO$3&amp;'03営業所'!$U$19,""),IF('03営業所'!$C$11=初期設定!$AF$3,IF(AND(TRIM('03営業所'!$K$19)&lt;&gt;"",TRIM('03営業所'!$P$19)&lt;&gt;"",TRIM('03営業所'!$U$19)&lt;&gt;""),'03営業所'!$K$19&amp;初期設定!$AO$3&amp;'03営業所'!$P$19&amp;初期設定!$AO$3&amp;'03営業所'!$U$19,""),"")))&amp;REPT(" ",COLUMNS($G$30:$S$30)),COLUMN()-COLUMN($G$30)+1,1)," ")," ")</f>
        <v xml:space="preserve"> </v>
      </c>
      <c r="L30" s="515" t="str">
        <f>IFERROR(IF(COUNTIF('03営業所'!$C$9:$C$11,初期設定!$AF$3)=1,MID(IF('03営業所'!$C$9=初期設定!$AF$3,IF(AND(TRIM('02申請書'!$N$20)&lt;&gt;"",TRIM('02申請書'!$S$20)&lt;&gt;"",TRIM('02申請書'!$X$20)&lt;&gt;""),'02申請書'!$N$20&amp;初期設定!$AO$3&amp;'02申請書'!$S$20&amp;初期設定!$AO$3&amp;'02申請書'!$X$20,""),IF('03営業所'!$C$10=初期設定!$AF$3,IF(AND(TRIM('03営業所'!$K$19)&lt;&gt;"",TRIM('03営業所'!$P$19)&lt;&gt;"",TRIM('03営業所'!$U$19)&lt;&gt;""),'03営業所'!$K$19&amp;初期設定!$AO$3&amp;'03営業所'!$P$19&amp;初期設定!$AO$3&amp;'03営業所'!$U$19,""),IF('03営業所'!$C$11=初期設定!$AF$3,IF(AND(TRIM('03営業所'!$K$19)&lt;&gt;"",TRIM('03営業所'!$P$19)&lt;&gt;"",TRIM('03営業所'!$U$19)&lt;&gt;""),'03営業所'!$K$19&amp;初期設定!$AO$3&amp;'03営業所'!$P$19&amp;初期設定!$AO$3&amp;'03営業所'!$U$19,""),"")))&amp;REPT(" ",COLUMNS($G$30:$S$30)),COLUMN()-COLUMN($G$30)+1,1)," ")," ")</f>
        <v xml:space="preserve"> </v>
      </c>
      <c r="M30" s="515" t="str">
        <f>IFERROR(IF(COUNTIF('03営業所'!$C$9:$C$11,初期設定!$AF$3)=1,MID(IF('03営業所'!$C$9=初期設定!$AF$3,IF(AND(TRIM('02申請書'!$N$20)&lt;&gt;"",TRIM('02申請書'!$S$20)&lt;&gt;"",TRIM('02申請書'!$X$20)&lt;&gt;""),'02申請書'!$N$20&amp;初期設定!$AO$3&amp;'02申請書'!$S$20&amp;初期設定!$AO$3&amp;'02申請書'!$X$20,""),IF('03営業所'!$C$10=初期設定!$AF$3,IF(AND(TRIM('03営業所'!$K$19)&lt;&gt;"",TRIM('03営業所'!$P$19)&lt;&gt;"",TRIM('03営業所'!$U$19)&lt;&gt;""),'03営業所'!$K$19&amp;初期設定!$AO$3&amp;'03営業所'!$P$19&amp;初期設定!$AO$3&amp;'03営業所'!$U$19,""),IF('03営業所'!$C$11=初期設定!$AF$3,IF(AND(TRIM('03営業所'!$K$19)&lt;&gt;"",TRIM('03営業所'!$P$19)&lt;&gt;"",TRIM('03営業所'!$U$19)&lt;&gt;""),'03営業所'!$K$19&amp;初期設定!$AO$3&amp;'03営業所'!$P$19&amp;初期設定!$AO$3&amp;'03営業所'!$U$19,""),"")))&amp;REPT(" ",COLUMNS($G$30:$S$30)),COLUMN()-COLUMN($G$30)+1,1)," ")," ")</f>
        <v xml:space="preserve"> </v>
      </c>
      <c r="N30" s="515" t="str">
        <f>IFERROR(IF(COUNTIF('03営業所'!$C$9:$C$11,初期設定!$AF$3)=1,MID(IF('03営業所'!$C$9=初期設定!$AF$3,IF(AND(TRIM('02申請書'!$N$20)&lt;&gt;"",TRIM('02申請書'!$S$20)&lt;&gt;"",TRIM('02申請書'!$X$20)&lt;&gt;""),'02申請書'!$N$20&amp;初期設定!$AO$3&amp;'02申請書'!$S$20&amp;初期設定!$AO$3&amp;'02申請書'!$X$20,""),IF('03営業所'!$C$10=初期設定!$AF$3,IF(AND(TRIM('03営業所'!$K$19)&lt;&gt;"",TRIM('03営業所'!$P$19)&lt;&gt;"",TRIM('03営業所'!$U$19)&lt;&gt;""),'03営業所'!$K$19&amp;初期設定!$AO$3&amp;'03営業所'!$P$19&amp;初期設定!$AO$3&amp;'03営業所'!$U$19,""),IF('03営業所'!$C$11=初期設定!$AF$3,IF(AND(TRIM('03営業所'!$K$19)&lt;&gt;"",TRIM('03営業所'!$P$19)&lt;&gt;"",TRIM('03営業所'!$U$19)&lt;&gt;""),'03営業所'!$K$19&amp;初期設定!$AO$3&amp;'03営業所'!$P$19&amp;初期設定!$AO$3&amp;'03営業所'!$U$19,""),"")))&amp;REPT(" ",COLUMNS($G$30:$S$30)),COLUMN()-COLUMN($G$30)+1,1)," ")," ")</f>
        <v xml:space="preserve"> </v>
      </c>
      <c r="O30" s="515" t="str">
        <f>IFERROR(IF(COUNTIF('03営業所'!$C$9:$C$11,初期設定!$AF$3)=1,MID(IF('03営業所'!$C$9=初期設定!$AF$3,IF(AND(TRIM('02申請書'!$N$20)&lt;&gt;"",TRIM('02申請書'!$S$20)&lt;&gt;"",TRIM('02申請書'!$X$20)&lt;&gt;""),'02申請書'!$N$20&amp;初期設定!$AO$3&amp;'02申請書'!$S$20&amp;初期設定!$AO$3&amp;'02申請書'!$X$20,""),IF('03営業所'!$C$10=初期設定!$AF$3,IF(AND(TRIM('03営業所'!$K$19)&lt;&gt;"",TRIM('03営業所'!$P$19)&lt;&gt;"",TRIM('03営業所'!$U$19)&lt;&gt;""),'03営業所'!$K$19&amp;初期設定!$AO$3&amp;'03営業所'!$P$19&amp;初期設定!$AO$3&amp;'03営業所'!$U$19,""),IF('03営業所'!$C$11=初期設定!$AF$3,IF(AND(TRIM('03営業所'!$K$19)&lt;&gt;"",TRIM('03営業所'!$P$19)&lt;&gt;"",TRIM('03営業所'!$U$19)&lt;&gt;""),'03営業所'!$K$19&amp;初期設定!$AO$3&amp;'03営業所'!$P$19&amp;初期設定!$AO$3&amp;'03営業所'!$U$19,""),"")))&amp;REPT(" ",COLUMNS($G$30:$S$30)),COLUMN()-COLUMN($G$30)+1,1)," ")," ")</f>
        <v xml:space="preserve"> </v>
      </c>
      <c r="P30" s="515" t="str">
        <f>IFERROR(IF(COUNTIF('03営業所'!$C$9:$C$11,初期設定!$AF$3)=1,MID(IF('03営業所'!$C$9=初期設定!$AF$3,IF(AND(TRIM('02申請書'!$N$20)&lt;&gt;"",TRIM('02申請書'!$S$20)&lt;&gt;"",TRIM('02申請書'!$X$20)&lt;&gt;""),'02申請書'!$N$20&amp;初期設定!$AO$3&amp;'02申請書'!$S$20&amp;初期設定!$AO$3&amp;'02申請書'!$X$20,""),IF('03営業所'!$C$10=初期設定!$AF$3,IF(AND(TRIM('03営業所'!$K$19)&lt;&gt;"",TRIM('03営業所'!$P$19)&lt;&gt;"",TRIM('03営業所'!$U$19)&lt;&gt;""),'03営業所'!$K$19&amp;初期設定!$AO$3&amp;'03営業所'!$P$19&amp;初期設定!$AO$3&amp;'03営業所'!$U$19,""),IF('03営業所'!$C$11=初期設定!$AF$3,IF(AND(TRIM('03営業所'!$K$19)&lt;&gt;"",TRIM('03営業所'!$P$19)&lt;&gt;"",TRIM('03営業所'!$U$19)&lt;&gt;""),'03営業所'!$K$19&amp;初期設定!$AO$3&amp;'03営業所'!$P$19&amp;初期設定!$AO$3&amp;'03営業所'!$U$19,""),"")))&amp;REPT(" ",COLUMNS($G$30:$S$30)),COLUMN()-COLUMN($G$30)+1,1)," ")," ")</f>
        <v xml:space="preserve"> </v>
      </c>
      <c r="Q30" s="515" t="str">
        <f>IFERROR(IF(COUNTIF('03営業所'!$C$9:$C$11,初期設定!$AF$3)=1,MID(IF('03営業所'!$C$9=初期設定!$AF$3,IF(AND(TRIM('02申請書'!$N$20)&lt;&gt;"",TRIM('02申請書'!$S$20)&lt;&gt;"",TRIM('02申請書'!$X$20)&lt;&gt;""),'02申請書'!$N$20&amp;初期設定!$AO$3&amp;'02申請書'!$S$20&amp;初期設定!$AO$3&amp;'02申請書'!$X$20,""),IF('03営業所'!$C$10=初期設定!$AF$3,IF(AND(TRIM('03営業所'!$K$19)&lt;&gt;"",TRIM('03営業所'!$P$19)&lt;&gt;"",TRIM('03営業所'!$U$19)&lt;&gt;""),'03営業所'!$K$19&amp;初期設定!$AO$3&amp;'03営業所'!$P$19&amp;初期設定!$AO$3&amp;'03営業所'!$U$19,""),IF('03営業所'!$C$11=初期設定!$AF$3,IF(AND(TRIM('03営業所'!$K$19)&lt;&gt;"",TRIM('03営業所'!$P$19)&lt;&gt;"",TRIM('03営業所'!$U$19)&lt;&gt;""),'03営業所'!$K$19&amp;初期設定!$AO$3&amp;'03営業所'!$P$19&amp;初期設定!$AO$3&amp;'03営業所'!$U$19,""),"")))&amp;REPT(" ",COLUMNS($G$30:$S$30)),COLUMN()-COLUMN($G$30)+1,1)," ")," ")</f>
        <v xml:space="preserve"> </v>
      </c>
      <c r="R30" s="515" t="str">
        <f>IFERROR(IF(COUNTIF('03営業所'!$C$9:$C$11,初期設定!$AF$3)=1,MID(IF('03営業所'!$C$9=初期設定!$AF$3,IF(AND(TRIM('02申請書'!$N$20)&lt;&gt;"",TRIM('02申請書'!$S$20)&lt;&gt;"",TRIM('02申請書'!$X$20)&lt;&gt;""),'02申請書'!$N$20&amp;初期設定!$AO$3&amp;'02申請書'!$S$20&amp;初期設定!$AO$3&amp;'02申請書'!$X$20,""),IF('03営業所'!$C$10=初期設定!$AF$3,IF(AND(TRIM('03営業所'!$K$19)&lt;&gt;"",TRIM('03営業所'!$P$19)&lt;&gt;"",TRIM('03営業所'!$U$19)&lt;&gt;""),'03営業所'!$K$19&amp;初期設定!$AO$3&amp;'03営業所'!$P$19&amp;初期設定!$AO$3&amp;'03営業所'!$U$19,""),IF('03営業所'!$C$11=初期設定!$AF$3,IF(AND(TRIM('03営業所'!$K$19)&lt;&gt;"",TRIM('03営業所'!$P$19)&lt;&gt;"",TRIM('03営業所'!$U$19)&lt;&gt;""),'03営業所'!$K$19&amp;初期設定!$AO$3&amp;'03営業所'!$P$19&amp;初期設定!$AO$3&amp;'03営業所'!$U$19,""),"")))&amp;REPT(" ",COLUMNS($G$30:$S$30)),COLUMN()-COLUMN($G$30)+1,1)," ")," ")</f>
        <v xml:space="preserve"> </v>
      </c>
      <c r="S30" s="515" t="str">
        <f>IFERROR(IF(COUNTIF('03営業所'!$C$9:$C$11,初期設定!$AF$3)=1,MID(IF('03営業所'!$C$9=初期設定!$AF$3,IF(AND(TRIM('02申請書'!$N$20)&lt;&gt;"",TRIM('02申請書'!$S$20)&lt;&gt;"",TRIM('02申請書'!$X$20)&lt;&gt;""),'02申請書'!$N$20&amp;初期設定!$AO$3&amp;'02申請書'!$S$20&amp;初期設定!$AO$3&amp;'02申請書'!$X$20,""),IF('03営業所'!$C$10=初期設定!$AF$3,IF(AND(TRIM('03営業所'!$K$19)&lt;&gt;"",TRIM('03営業所'!$P$19)&lt;&gt;"",TRIM('03営業所'!$U$19)&lt;&gt;""),'03営業所'!$K$19&amp;初期設定!$AO$3&amp;'03営業所'!$P$19&amp;初期設定!$AO$3&amp;'03営業所'!$U$19,""),IF('03営業所'!$C$11=初期設定!$AF$3,IF(AND(TRIM('03営業所'!$K$19)&lt;&gt;"",TRIM('03営業所'!$P$19)&lt;&gt;"",TRIM('03営業所'!$U$19)&lt;&gt;""),'03営業所'!$K$19&amp;初期設定!$AO$3&amp;'03営業所'!$P$19&amp;初期設定!$AO$3&amp;'03営業所'!$U$19,""),"")))&amp;REPT(" ",COLUMNS($G$30:$S$30)),COLUMN()-COLUMN($G$30)+1,1)," ")," ")</f>
        <v xml:space="preserve"> </v>
      </c>
      <c r="Y30" s="295"/>
      <c r="Z30" s="294"/>
      <c r="AA30" s="294"/>
      <c r="AB30" s="294"/>
      <c r="AC30" s="294"/>
      <c r="AD30" s="294"/>
      <c r="AE30" s="294"/>
      <c r="AF30" s="294"/>
      <c r="AG30" s="294"/>
      <c r="AH30" s="237"/>
    </row>
    <row r="31" spans="1:35" ht="11.1" customHeight="1" x14ac:dyDescent="0.2">
      <c r="A31" s="523"/>
      <c r="B31" s="523"/>
      <c r="C31" s="523"/>
      <c r="G31" s="516"/>
      <c r="H31" s="516"/>
      <c r="I31" s="516"/>
      <c r="J31" s="516"/>
      <c r="K31" s="516"/>
      <c r="L31" s="516"/>
      <c r="M31" s="516"/>
      <c r="N31" s="516"/>
      <c r="O31" s="516"/>
      <c r="P31" s="516"/>
      <c r="Q31" s="516"/>
      <c r="R31" s="516"/>
      <c r="S31" s="516"/>
      <c r="Y31" s="295"/>
      <c r="Z31" s="294"/>
      <c r="AA31" s="294"/>
      <c r="AB31" s="294"/>
      <c r="AC31" s="294"/>
      <c r="AD31" s="294"/>
      <c r="AE31" s="294"/>
      <c r="AF31" s="294"/>
      <c r="AG31" s="294"/>
      <c r="AH31" s="237"/>
    </row>
    <row r="32" spans="1:35" ht="15" customHeight="1" x14ac:dyDescent="0.2">
      <c r="A32" s="523" t="s">
        <v>292</v>
      </c>
      <c r="B32" s="523"/>
      <c r="C32" s="523"/>
      <c r="D32" s="40"/>
      <c r="E32" s="40"/>
      <c r="F32" s="40"/>
      <c r="G32" s="41">
        <v>64</v>
      </c>
      <c r="H32" s="40"/>
      <c r="I32" s="40"/>
      <c r="K32" s="41">
        <v>67</v>
      </c>
      <c r="L32" s="48"/>
      <c r="M32" s="48"/>
      <c r="N32" s="35"/>
      <c r="O32" s="35"/>
      <c r="P32" s="35"/>
      <c r="Q32" s="35"/>
      <c r="R32" s="35"/>
      <c r="Y32" s="295"/>
      <c r="Z32" s="294"/>
      <c r="AA32" s="294"/>
      <c r="AB32" s="294"/>
      <c r="AC32" s="294"/>
      <c r="AD32" s="294"/>
      <c r="AE32" s="294"/>
      <c r="AF32" s="294"/>
      <c r="AG32" s="294"/>
      <c r="AH32" s="237"/>
    </row>
    <row r="33" spans="1:34" ht="11.1" customHeight="1" x14ac:dyDescent="0.2">
      <c r="A33" s="523"/>
      <c r="B33" s="523"/>
      <c r="C33" s="523"/>
      <c r="D33" s="47"/>
      <c r="E33" s="47"/>
      <c r="G33" s="515" t="str">
        <f>IFERROR(IF(COUNTIF('03営業所'!$C$9:$C$11,初期設定!$AF$3)=1,MID(IF('03営業所'!$C$9=初期設定!$AF$3,'02申請書'!$N$9,IF('03営業所'!$C$10=初期設定!$AF$3,'03営業所'!$K$20,IF('03営業所'!$C$11=初期設定!$AF$3,'03営業所'!$K$20,"")))&amp;REPT(" ",COLUMNS($G$33:$I$33)),COLUMN()-COLUMN($G$33)+1,1)," ")," ")</f>
        <v xml:space="preserve"> </v>
      </c>
      <c r="H33" s="515" t="str">
        <f>IFERROR(IF(COUNTIF('03営業所'!$C$9:$C$11,初期設定!$AF$3)=1,MID(IF('03営業所'!$C$9=初期設定!$AF$3,'02申請書'!$N$9,IF('03営業所'!$C$10=初期設定!$AF$3,'03営業所'!$K$20,IF('03営業所'!$C$11=初期設定!$AF$3,'03営業所'!$K$20,"")))&amp;REPT(" ",COLUMNS($G$33:$I$33)),COLUMN()-COLUMN($G$33)+1,1)," ")," ")</f>
        <v xml:space="preserve"> </v>
      </c>
      <c r="I33" s="515" t="str">
        <f>IFERROR(IF(COUNTIF('03営業所'!$C$9:$C$11,初期設定!$AF$3)=1,MID(IF('03営業所'!$C$9=初期設定!$AF$3,'02申請書'!$N$9,IF('03営業所'!$C$10=初期設定!$AF$3,'03営業所'!$K$20,IF('03営業所'!$C$11=初期設定!$AF$3,'03営業所'!$K$20,"")))&amp;REPT(" ",COLUMNS($G$33:$I$33)),COLUMN()-COLUMN($G$33)+1,1)," ")," ")</f>
        <v xml:space="preserve"> </v>
      </c>
      <c r="J33" s="530" t="s">
        <v>293</v>
      </c>
      <c r="K33" s="515" t="str">
        <f>IFERROR(IF(COUNTIF('03営業所'!$C$9:$C$11,初期設定!$AF$3)=1,MID(IF('03営業所'!$C$9=初期設定!$AF$3,'02申請書'!$S$9,IF('03営業所'!$C$10=初期設定!$AF$3,'03営業所'!$P$20,IF('03営業所'!$C$11=初期設定!$AF$3,'03営業所'!$P$20,"")))&amp;REPT(" ",COLUMNS($K$33:$N$33)),COLUMN()-COLUMN($K$33)+1,1)," ")," ")</f>
        <v xml:space="preserve"> </v>
      </c>
      <c r="L33" s="515" t="str">
        <f>IFERROR(IF(COUNTIF('03営業所'!$C$9:$C$11,初期設定!$AF$3)=1,MID(IF('03営業所'!$C$9=初期設定!$AF$3,'02申請書'!$S$9,IF('03営業所'!$C$10=初期設定!$AF$3,'03営業所'!$P$20,IF('03営業所'!$C$11=初期設定!$AF$3,'03営業所'!$P$20,"")))&amp;REPT(" ",COLUMNS($K$33:$N$33)),COLUMN()-COLUMN($K$33)+1,1)," ")," ")</f>
        <v xml:space="preserve"> </v>
      </c>
      <c r="M33" s="515" t="str">
        <f>IFERROR(IF(COUNTIF('03営業所'!$C$9:$C$11,初期設定!$AF$3)=1,MID(IF('03営業所'!$C$9=初期設定!$AF$3,'02申請書'!$S$9,IF('03営業所'!$C$10=初期設定!$AF$3,'03営業所'!$P$20,IF('03営業所'!$C$11=初期設定!$AF$3,'03営業所'!$P$20,"")))&amp;REPT(" ",COLUMNS($K$33:$N$33)),COLUMN()-COLUMN($K$33)+1,1)," ")," ")</f>
        <v xml:space="preserve"> </v>
      </c>
      <c r="N33" s="515" t="str">
        <f>IFERROR(IF(COUNTIF('03営業所'!$C$9:$C$11,初期設定!$AF$3)=1,MID(IF('03営業所'!$C$9=初期設定!$AF$3,'02申請書'!$S$9,IF('03営業所'!$C$10=初期設定!$AF$3,'03営業所'!$P$20,IF('03営業所'!$C$11=初期設定!$AF$3,'03営業所'!$P$20,"")))&amp;REPT(" ",COLUMNS($K$33:$N$33)),COLUMN()-COLUMN($K$33)+1,1)," ")," ")</f>
        <v xml:space="preserve"> </v>
      </c>
      <c r="O33" s="35"/>
      <c r="P33" s="35"/>
      <c r="Q33" s="35"/>
      <c r="R33" s="35"/>
      <c r="Y33" s="295"/>
      <c r="Z33" s="294"/>
      <c r="AA33" s="294"/>
      <c r="AB33" s="294"/>
      <c r="AC33" s="294"/>
      <c r="AD33" s="294"/>
      <c r="AE33" s="294"/>
      <c r="AF33" s="294"/>
      <c r="AG33" s="294"/>
      <c r="AH33" s="237"/>
    </row>
    <row r="34" spans="1:34" ht="11.1" customHeight="1" x14ac:dyDescent="0.2">
      <c r="A34" s="523"/>
      <c r="B34" s="523"/>
      <c r="C34" s="523"/>
      <c r="G34" s="516"/>
      <c r="H34" s="516"/>
      <c r="I34" s="516"/>
      <c r="J34" s="530"/>
      <c r="K34" s="516"/>
      <c r="L34" s="516"/>
      <c r="M34" s="516"/>
      <c r="N34" s="516"/>
      <c r="O34" s="35"/>
      <c r="P34" s="35"/>
      <c r="Q34" s="35"/>
      <c r="R34" s="35"/>
      <c r="Y34" s="295"/>
      <c r="Z34" s="294"/>
      <c r="AA34" s="294"/>
      <c r="AB34" s="294"/>
      <c r="AC34" s="294"/>
      <c r="AD34" s="294"/>
      <c r="AE34" s="294"/>
      <c r="AF34" s="294"/>
      <c r="AG34" s="294"/>
      <c r="AH34" s="237"/>
    </row>
    <row r="35" spans="1:34" ht="15" customHeight="1" x14ac:dyDescent="0.2">
      <c r="A35" s="523" t="s">
        <v>294</v>
      </c>
      <c r="B35" s="523"/>
      <c r="C35" s="523"/>
      <c r="D35" s="40"/>
      <c r="E35" s="40"/>
      <c r="F35" s="40"/>
      <c r="G35" s="49">
        <v>3</v>
      </c>
      <c r="H35" s="48"/>
      <c r="I35" s="35"/>
      <c r="J35" s="35"/>
      <c r="K35" s="35"/>
      <c r="L35" s="35"/>
      <c r="M35" s="35"/>
      <c r="N35" s="35"/>
      <c r="Y35" s="295"/>
      <c r="Z35" s="294"/>
      <c r="AA35" s="294"/>
      <c r="AB35" s="294"/>
      <c r="AC35" s="294"/>
      <c r="AD35" s="294"/>
      <c r="AE35" s="294"/>
      <c r="AF35" s="294"/>
      <c r="AG35" s="294"/>
      <c r="AH35" s="237"/>
    </row>
    <row r="36" spans="1:34" ht="11.1" customHeight="1" x14ac:dyDescent="0.2">
      <c r="A36" s="523"/>
      <c r="B36" s="523"/>
      <c r="C36" s="523"/>
      <c r="D36" s="524">
        <v>0</v>
      </c>
      <c r="E36" s="524">
        <v>5</v>
      </c>
      <c r="G36" s="515" t="str">
        <f>IFERROR(IF(COUNTIF('03営業所'!$C$9:$C$11,初期設定!$AF$3)=1,MID(IF('03営業所'!$C$9=初期設定!$AF$3,VLOOKUP('02申請書'!$N$11,初期設定!$S$3:$T$49,2,FALSE),IF('03営業所'!$C$10=初期設定!$AF$3,VLOOKUP('03営業所'!$K$22,初期設定!$S$3:$T$49,2,FALSE),IF('03営業所'!$C$11=初期設定!$AF$3,VLOOKUP('03営業所'!$K$22,初期設定!$S$3:$T$49,2,FALSE),"")))&amp;REPT(" ",COLUMNS($G$36:$H$36)),COLUMN()-COLUMN($G$36)+1,1)," ")," ")</f>
        <v xml:space="preserve"> </v>
      </c>
      <c r="H36" s="515" t="str">
        <f>IFERROR(IF(COUNTIF('03営業所'!$C$9:$C$11,初期設定!$AF$3)=1,MID(IF('03営業所'!$C$9=初期設定!$AF$3,VLOOKUP('02申請書'!$N$11,初期設定!$S$3:$T$49,2,FALSE),IF('03営業所'!$C$10=初期設定!$AF$3,VLOOKUP('03営業所'!$K$22,初期設定!$S$3:$T$49,2,FALSE),IF('03営業所'!$C$11=初期設定!$AF$3,VLOOKUP('03営業所'!$K$22,初期設定!$S$3:$T$49,2,FALSE),"")))&amp;REPT(" ",COLUMNS($G$36:$H$36)),COLUMN()-COLUMN($G$36)+1,1)," ")," ")</f>
        <v xml:space="preserve"> </v>
      </c>
      <c r="I36" s="528" t="s">
        <v>295</v>
      </c>
      <c r="J36" s="529"/>
      <c r="K36" s="529"/>
      <c r="L36" s="529"/>
      <c r="M36" s="529"/>
      <c r="N36" s="529"/>
      <c r="Y36" s="295"/>
      <c r="Z36" s="294"/>
      <c r="AA36" s="294"/>
      <c r="AB36" s="294"/>
      <c r="AC36" s="294"/>
      <c r="AD36" s="294"/>
      <c r="AE36" s="294"/>
      <c r="AF36" s="294"/>
      <c r="AG36" s="294"/>
      <c r="AH36" s="237"/>
    </row>
    <row r="37" spans="1:34" ht="11.1" customHeight="1" x14ac:dyDescent="0.2">
      <c r="A37" s="523"/>
      <c r="B37" s="523"/>
      <c r="C37" s="523"/>
      <c r="D37" s="203"/>
      <c r="E37" s="203"/>
      <c r="G37" s="516"/>
      <c r="H37" s="516"/>
      <c r="I37" s="528"/>
      <c r="J37" s="529"/>
      <c r="K37" s="529"/>
      <c r="L37" s="529"/>
      <c r="M37" s="529"/>
      <c r="N37" s="529"/>
      <c r="Y37" s="295"/>
      <c r="Z37" s="294"/>
      <c r="AA37" s="294"/>
      <c r="AB37" s="294"/>
      <c r="AC37" s="294"/>
      <c r="AD37" s="294"/>
      <c r="AE37" s="294"/>
      <c r="AF37" s="294"/>
      <c r="AG37" s="294"/>
      <c r="AH37" s="237"/>
    </row>
    <row r="38" spans="1:34" ht="15" customHeight="1" x14ac:dyDescent="0.2">
      <c r="A38" s="39"/>
      <c r="B38" s="39"/>
      <c r="C38" s="39"/>
      <c r="D38" s="40"/>
      <c r="E38" s="40"/>
      <c r="F38" s="40"/>
      <c r="G38" s="41">
        <v>5</v>
      </c>
      <c r="H38" s="40"/>
      <c r="I38" s="40"/>
      <c r="J38" s="40"/>
      <c r="K38" s="40"/>
      <c r="L38" s="40"/>
      <c r="M38" s="40"/>
      <c r="N38" s="40"/>
      <c r="O38" s="40"/>
      <c r="P38" s="40"/>
      <c r="Q38" s="40"/>
      <c r="R38" s="41">
        <v>28</v>
      </c>
    </row>
    <row r="39" spans="1:34" ht="11.1" customHeight="1" x14ac:dyDescent="0.2">
      <c r="A39" s="39"/>
      <c r="B39" s="39"/>
      <c r="C39" s="521" t="s">
        <v>296</v>
      </c>
      <c r="D39" s="521"/>
      <c r="E39" s="521"/>
      <c r="F39" s="522"/>
      <c r="G39" s="515" t="str">
        <f>IFERROR(IF(COUNTIF('03営業所'!$C$9:$C$11,初期設定!$AF$3)=1,MID(IF('03営業所'!$C$9=初期設定!$AF$3,TRIM(DBCS('02申請書'!$R$11&amp;"　"&amp;'02申請書'!$Y$11&amp;"　"&amp;'02申請書'!$AF$11)),IF('03営業所'!$C$10=初期設定!$AF$3,TRIM(DBCS('03営業所'!$K$23&amp;"　"&amp;'03営業所'!$P$23&amp;"　"&amp;'03営業所'!$U$23)),IF('03営業所'!$C$11=初期設定!$AF$3,TRIM(DBCS('03営業所'!$K$23&amp;"　"&amp;'03営業所'!$P$23&amp;"　"&amp;'03営業所'!$U$23)),"")))&amp;REPT("　",COLUMNS($G$39:$R$39)),COLUMN()-COLUMN($G$39)+1,1),"　"),"　")</f>
        <v>　</v>
      </c>
      <c r="H39" s="515" t="str">
        <f>IFERROR(IF(COUNTIF('03営業所'!$C$9:$C$11,初期設定!$AF$3)=1,MID(IF('03営業所'!$C$9=初期設定!$AF$3,TRIM(DBCS('02申請書'!$R$11&amp;"　"&amp;'02申請書'!$Y$11&amp;"　"&amp;'02申請書'!$AF$11)),IF('03営業所'!$C$10=初期設定!$AF$3,TRIM(DBCS('03営業所'!$K$23&amp;"　"&amp;'03営業所'!$P$23&amp;"　"&amp;'03営業所'!$U$23)),IF('03営業所'!$C$11=初期設定!$AF$3,TRIM(DBCS('03営業所'!$K$23&amp;"　"&amp;'03営業所'!$P$23&amp;"　"&amp;'03営業所'!$U$23)),"")))&amp;REPT("　",COLUMNS($G$39:$R$39)),COLUMN()-COLUMN($G$39)+1,1),"　"),"　")</f>
        <v>　</v>
      </c>
      <c r="I39" s="515" t="str">
        <f>IFERROR(IF(COUNTIF('03営業所'!$C$9:$C$11,初期設定!$AF$3)=1,MID(IF('03営業所'!$C$9=初期設定!$AF$3,TRIM(DBCS('02申請書'!$R$11&amp;"　"&amp;'02申請書'!$Y$11&amp;"　"&amp;'02申請書'!$AF$11)),IF('03営業所'!$C$10=初期設定!$AF$3,TRIM(DBCS('03営業所'!$K$23&amp;"　"&amp;'03営業所'!$P$23&amp;"　"&amp;'03営業所'!$U$23)),IF('03営業所'!$C$11=初期設定!$AF$3,TRIM(DBCS('03営業所'!$K$23&amp;"　"&amp;'03営業所'!$P$23&amp;"　"&amp;'03営業所'!$U$23)),"")))&amp;REPT("　",COLUMNS($G$39:$R$39)),COLUMN()-COLUMN($G$39)+1,1),"　"),"　")</f>
        <v>　</v>
      </c>
      <c r="J39" s="515" t="str">
        <f>IFERROR(IF(COUNTIF('03営業所'!$C$9:$C$11,初期設定!$AF$3)=1,MID(IF('03営業所'!$C$9=初期設定!$AF$3,TRIM(DBCS('02申請書'!$R$11&amp;"　"&amp;'02申請書'!$Y$11&amp;"　"&amp;'02申請書'!$AF$11)),IF('03営業所'!$C$10=初期設定!$AF$3,TRIM(DBCS('03営業所'!$K$23&amp;"　"&amp;'03営業所'!$P$23&amp;"　"&amp;'03営業所'!$U$23)),IF('03営業所'!$C$11=初期設定!$AF$3,TRIM(DBCS('03営業所'!$K$23&amp;"　"&amp;'03営業所'!$P$23&amp;"　"&amp;'03営業所'!$U$23)),"")))&amp;REPT("　",COLUMNS($G$39:$R$39)),COLUMN()-COLUMN($G$39)+1,1),"　"),"　")</f>
        <v>　</v>
      </c>
      <c r="K39" s="515" t="str">
        <f>IFERROR(IF(COUNTIF('03営業所'!$C$9:$C$11,初期設定!$AF$3)=1,MID(IF('03営業所'!$C$9=初期設定!$AF$3,TRIM(DBCS('02申請書'!$R$11&amp;"　"&amp;'02申請書'!$Y$11&amp;"　"&amp;'02申請書'!$AF$11)),IF('03営業所'!$C$10=初期設定!$AF$3,TRIM(DBCS('03営業所'!$K$23&amp;"　"&amp;'03営業所'!$P$23&amp;"　"&amp;'03営業所'!$U$23)),IF('03営業所'!$C$11=初期設定!$AF$3,TRIM(DBCS('03営業所'!$K$23&amp;"　"&amp;'03営業所'!$P$23&amp;"　"&amp;'03営業所'!$U$23)),"")))&amp;REPT("　",COLUMNS($G$39:$R$39)),COLUMN()-COLUMN($G$39)+1,1),"　"),"　")</f>
        <v>　</v>
      </c>
      <c r="L39" s="515" t="str">
        <f>IFERROR(IF(COUNTIF('03営業所'!$C$9:$C$11,初期設定!$AF$3)=1,MID(IF('03営業所'!$C$9=初期設定!$AF$3,TRIM(DBCS('02申請書'!$R$11&amp;"　"&amp;'02申請書'!$Y$11&amp;"　"&amp;'02申請書'!$AF$11)),IF('03営業所'!$C$10=初期設定!$AF$3,TRIM(DBCS('03営業所'!$K$23&amp;"　"&amp;'03営業所'!$P$23&amp;"　"&amp;'03営業所'!$U$23)),IF('03営業所'!$C$11=初期設定!$AF$3,TRIM(DBCS('03営業所'!$K$23&amp;"　"&amp;'03営業所'!$P$23&amp;"　"&amp;'03営業所'!$U$23)),"")))&amp;REPT("　",COLUMNS($G$39:$R$39)),COLUMN()-COLUMN($G$39)+1,1),"　"),"　")</f>
        <v>　</v>
      </c>
      <c r="M39" s="515" t="str">
        <f>IFERROR(IF(COUNTIF('03営業所'!$C$9:$C$11,初期設定!$AF$3)=1,MID(IF('03営業所'!$C$9=初期設定!$AF$3,TRIM(DBCS('02申請書'!$R$11&amp;"　"&amp;'02申請書'!$Y$11&amp;"　"&amp;'02申請書'!$AF$11)),IF('03営業所'!$C$10=初期設定!$AF$3,TRIM(DBCS('03営業所'!$K$23&amp;"　"&amp;'03営業所'!$P$23&amp;"　"&amp;'03営業所'!$U$23)),IF('03営業所'!$C$11=初期設定!$AF$3,TRIM(DBCS('03営業所'!$K$23&amp;"　"&amp;'03営業所'!$P$23&amp;"　"&amp;'03営業所'!$U$23)),"")))&amp;REPT("　",COLUMNS($G$39:$R$39)),COLUMN()-COLUMN($G$39)+1,1),"　"),"　")</f>
        <v>　</v>
      </c>
      <c r="N39" s="515" t="str">
        <f>IFERROR(IF(COUNTIF('03営業所'!$C$9:$C$11,初期設定!$AF$3)=1,MID(IF('03営業所'!$C$9=初期設定!$AF$3,TRIM(DBCS('02申請書'!$R$11&amp;"　"&amp;'02申請書'!$Y$11&amp;"　"&amp;'02申請書'!$AF$11)),IF('03営業所'!$C$10=初期設定!$AF$3,TRIM(DBCS('03営業所'!$K$23&amp;"　"&amp;'03営業所'!$P$23&amp;"　"&amp;'03営業所'!$U$23)),IF('03営業所'!$C$11=初期設定!$AF$3,TRIM(DBCS('03営業所'!$K$23&amp;"　"&amp;'03営業所'!$P$23&amp;"　"&amp;'03営業所'!$U$23)),"")))&amp;REPT("　",COLUMNS($G$39:$R$39)),COLUMN()-COLUMN($G$39)+1,1),"　"),"　")</f>
        <v>　</v>
      </c>
      <c r="O39" s="515" t="str">
        <f>IFERROR(IF(COUNTIF('03営業所'!$C$9:$C$11,初期設定!$AF$3)=1,MID(IF('03営業所'!$C$9=初期設定!$AF$3,TRIM(DBCS('02申請書'!$R$11&amp;"　"&amp;'02申請書'!$Y$11&amp;"　"&amp;'02申請書'!$AF$11)),IF('03営業所'!$C$10=初期設定!$AF$3,TRIM(DBCS('03営業所'!$K$23&amp;"　"&amp;'03営業所'!$P$23&amp;"　"&amp;'03営業所'!$U$23)),IF('03営業所'!$C$11=初期設定!$AF$3,TRIM(DBCS('03営業所'!$K$23&amp;"　"&amp;'03営業所'!$P$23&amp;"　"&amp;'03営業所'!$U$23)),"")))&amp;REPT("　",COLUMNS($G$39:$R$39)),COLUMN()-COLUMN($G$39)+1,1),"　"),"　")</f>
        <v>　</v>
      </c>
      <c r="P39" s="515" t="str">
        <f>IFERROR(IF(COUNTIF('03営業所'!$C$9:$C$11,初期設定!$AF$3)=1,MID(IF('03営業所'!$C$9=初期設定!$AF$3,TRIM(DBCS('02申請書'!$R$11&amp;"　"&amp;'02申請書'!$Y$11&amp;"　"&amp;'02申請書'!$AF$11)),IF('03営業所'!$C$10=初期設定!$AF$3,TRIM(DBCS('03営業所'!$K$23&amp;"　"&amp;'03営業所'!$P$23&amp;"　"&amp;'03営業所'!$U$23)),IF('03営業所'!$C$11=初期設定!$AF$3,TRIM(DBCS('03営業所'!$K$23&amp;"　"&amp;'03営業所'!$P$23&amp;"　"&amp;'03営業所'!$U$23)),"")))&amp;REPT("　",COLUMNS($G$39:$R$39)),COLUMN()-COLUMN($G$39)+1,1),"　"),"　")</f>
        <v>　</v>
      </c>
      <c r="Q39" s="515" t="str">
        <f>IFERROR(IF(COUNTIF('03営業所'!$C$9:$C$11,初期設定!$AF$3)=1,MID(IF('03営業所'!$C$9=初期設定!$AF$3,TRIM(DBCS('02申請書'!$R$11&amp;"　"&amp;'02申請書'!$Y$11&amp;"　"&amp;'02申請書'!$AF$11)),IF('03営業所'!$C$10=初期設定!$AF$3,TRIM(DBCS('03営業所'!$K$23&amp;"　"&amp;'03営業所'!$P$23&amp;"　"&amp;'03営業所'!$U$23)),IF('03営業所'!$C$11=初期設定!$AF$3,TRIM(DBCS('03営業所'!$K$23&amp;"　"&amp;'03営業所'!$P$23&amp;"　"&amp;'03営業所'!$U$23)),"")))&amp;REPT("　",COLUMNS($G$39:$R$39)),COLUMN()-COLUMN($G$39)+1,1),"　"),"　")</f>
        <v>　</v>
      </c>
      <c r="R39" s="515" t="str">
        <f>IFERROR(IF(COUNTIF('03営業所'!$C$9:$C$11,初期設定!$AF$3)=1,MID(IF('03営業所'!$C$9=初期設定!$AF$3,TRIM(DBCS('02申請書'!$R$11&amp;"　"&amp;'02申請書'!$Y$11&amp;"　"&amp;'02申請書'!$AF$11)),IF('03営業所'!$C$10=初期設定!$AF$3,TRIM(DBCS('03営業所'!$K$23&amp;"　"&amp;'03営業所'!$P$23&amp;"　"&amp;'03営業所'!$U$23)),IF('03営業所'!$C$11=初期設定!$AF$3,TRIM(DBCS('03営業所'!$K$23&amp;"　"&amp;'03営業所'!$P$23&amp;"　"&amp;'03営業所'!$U$23)),"")))&amp;REPT("　",COLUMNS($G$39:$R$39)),COLUMN()-COLUMN($G$39)+1,1),"　"),"　")</f>
        <v>　</v>
      </c>
      <c r="S39" s="519" t="s">
        <v>297</v>
      </c>
      <c r="T39" s="520"/>
      <c r="U39" s="520"/>
      <c r="V39" s="520"/>
      <c r="W39" s="520"/>
      <c r="X39" s="520"/>
      <c r="Y39" s="520"/>
      <c r="Z39" s="520"/>
      <c r="AA39" s="520"/>
      <c r="AB39" s="520"/>
      <c r="AC39" s="520"/>
      <c r="AD39" s="520"/>
      <c r="AE39" s="520"/>
      <c r="AF39" s="520"/>
      <c r="AG39" s="520"/>
      <c r="AH39" s="520"/>
    </row>
    <row r="40" spans="1:34" ht="11.1" customHeight="1" x14ac:dyDescent="0.2">
      <c r="A40" s="39"/>
      <c r="B40" s="39"/>
      <c r="C40" s="521"/>
      <c r="D40" s="521"/>
      <c r="E40" s="521"/>
      <c r="F40" s="522"/>
      <c r="G40" s="516"/>
      <c r="H40" s="516"/>
      <c r="I40" s="516"/>
      <c r="J40" s="516"/>
      <c r="K40" s="516"/>
      <c r="L40" s="516"/>
      <c r="M40" s="516"/>
      <c r="N40" s="516"/>
      <c r="O40" s="516"/>
      <c r="P40" s="516"/>
      <c r="Q40" s="516"/>
      <c r="R40" s="516"/>
      <c r="S40" s="519"/>
      <c r="T40" s="520"/>
      <c r="U40" s="520"/>
      <c r="V40" s="520"/>
      <c r="W40" s="520"/>
      <c r="X40" s="520"/>
      <c r="Y40" s="520"/>
      <c r="Z40" s="520"/>
      <c r="AA40" s="520"/>
      <c r="AB40" s="520"/>
      <c r="AC40" s="520"/>
      <c r="AD40" s="520"/>
      <c r="AE40" s="520"/>
      <c r="AF40" s="520"/>
      <c r="AG40" s="520"/>
      <c r="AH40" s="520"/>
    </row>
    <row r="41" spans="1:34" ht="15" customHeight="1" x14ac:dyDescent="0.2">
      <c r="A41" s="50"/>
      <c r="B41" s="50"/>
      <c r="C41" s="51"/>
      <c r="D41" s="52"/>
      <c r="E41" s="52"/>
      <c r="F41" s="52"/>
      <c r="G41" s="53">
        <v>29</v>
      </c>
      <c r="H41" s="40"/>
      <c r="I41" s="40"/>
      <c r="J41" s="40"/>
      <c r="K41" s="40"/>
      <c r="L41" s="40"/>
      <c r="M41" s="40"/>
      <c r="N41" s="40"/>
      <c r="O41" s="40"/>
      <c r="P41" s="40"/>
      <c r="Q41" s="40"/>
      <c r="R41" s="41"/>
      <c r="Z41" s="41">
        <v>68</v>
      </c>
    </row>
    <row r="42" spans="1:34" ht="11.1" customHeight="1" x14ac:dyDescent="0.2">
      <c r="A42" s="50"/>
      <c r="B42" s="50"/>
      <c r="C42" s="521" t="s">
        <v>298</v>
      </c>
      <c r="D42" s="521"/>
      <c r="E42" s="521"/>
      <c r="F42" s="522"/>
      <c r="G42" s="515" t="str">
        <f>IFERROR(IF(COUNTIF('03営業所'!$C$9:$C$11,初期設定!$AF$3)=1,MID(IF('03営業所'!$C$9=初期設定!$AF$3,DBCS('02申請書'!$N$12),IF('03営業所'!$C$10=初期設定!$AF$3,DBCS('03営業所'!$K$24),IF('03営業所'!$C$11=初期設定!$AF$3,DBCS('03営業所'!$K$24),"")))&amp;REPT("　",COLUMNS($G$42:$Z$42)),COLUMN()-COLUMN($G$42)+1,1),"　"),"　")</f>
        <v>　</v>
      </c>
      <c r="H42" s="515" t="str">
        <f>IFERROR(IF(COUNTIF('03営業所'!$C$9:$C$11,初期設定!$AF$3)=1,MID(IF('03営業所'!$C$9=初期設定!$AF$3,DBCS('02申請書'!$N$12),IF('03営業所'!$C$10=初期設定!$AF$3,DBCS('03営業所'!$K$24),IF('03営業所'!$C$11=初期設定!$AF$3,DBCS('03営業所'!$K$24),"")))&amp;REPT("　",COLUMNS($G$42:$Z$42)),COLUMN()-COLUMN($G$42)+1,1),"　"),"　")</f>
        <v>　</v>
      </c>
      <c r="I42" s="515" t="str">
        <f>IFERROR(IF(COUNTIF('03営業所'!$C$9:$C$11,初期設定!$AF$3)=1,MID(IF('03営業所'!$C$9=初期設定!$AF$3,DBCS('02申請書'!$N$12),IF('03営業所'!$C$10=初期設定!$AF$3,DBCS('03営業所'!$K$24),IF('03営業所'!$C$11=初期設定!$AF$3,DBCS('03営業所'!$K$24),"")))&amp;REPT("　",COLUMNS($G$42:$Z$42)),COLUMN()-COLUMN($G$42)+1,1),"　"),"　")</f>
        <v>　</v>
      </c>
      <c r="J42" s="526" t="str">
        <f>IFERROR(IF(COUNTIF('03営業所'!$C$9:$C$11,初期設定!$AF$3)=1,MID(IF('03営業所'!$C$9=初期設定!$AF$3,DBCS('02申請書'!$N$12),IF('03営業所'!$C$10=初期設定!$AF$3,DBCS('03営業所'!$K$24),IF('03営業所'!$C$11=初期設定!$AF$3,DBCS('03営業所'!$K$24),"")))&amp;REPT("　",COLUMNS($G$42:$Z$42)),COLUMN()-COLUMN($G$42)+1,1),"　"),"　")</f>
        <v>　</v>
      </c>
      <c r="K42" s="526" t="str">
        <f>IFERROR(IF(COUNTIF('03営業所'!$C$9:$C$11,初期設定!$AF$3)=1,MID(IF('03営業所'!$C$9=初期設定!$AF$3,DBCS('02申請書'!$N$12),IF('03営業所'!$C$10=初期設定!$AF$3,DBCS('03営業所'!$K$24),IF('03営業所'!$C$11=初期設定!$AF$3,DBCS('03営業所'!$K$24),"")))&amp;REPT("　",COLUMNS($G$42:$Z$42)),COLUMN()-COLUMN($G$42)+1,1),"　"),"　")</f>
        <v>　</v>
      </c>
      <c r="L42" s="526" t="str">
        <f>IFERROR(IF(COUNTIF('03営業所'!$C$9:$C$11,初期設定!$AF$3)=1,MID(IF('03営業所'!$C$9=初期設定!$AF$3,DBCS('02申請書'!$N$12),IF('03営業所'!$C$10=初期設定!$AF$3,DBCS('03営業所'!$K$24),IF('03営業所'!$C$11=初期設定!$AF$3,DBCS('03営業所'!$K$24),"")))&amp;REPT("　",COLUMNS($G$42:$Z$42)),COLUMN()-COLUMN($G$42)+1,1),"　"),"　")</f>
        <v>　</v>
      </c>
      <c r="M42" s="526" t="str">
        <f>IFERROR(IF(COUNTIF('03営業所'!$C$9:$C$11,初期設定!$AF$3)=1,MID(IF('03営業所'!$C$9=初期設定!$AF$3,DBCS('02申請書'!$N$12),IF('03営業所'!$C$10=初期設定!$AF$3,DBCS('03営業所'!$K$24),IF('03営業所'!$C$11=初期設定!$AF$3,DBCS('03営業所'!$K$24),"")))&amp;REPT("　",COLUMNS($G$42:$Z$42)),COLUMN()-COLUMN($G$42)+1,1),"　"),"　")</f>
        <v>　</v>
      </c>
      <c r="N42" s="526" t="str">
        <f>IFERROR(IF(COUNTIF('03営業所'!$C$9:$C$11,初期設定!$AF$3)=1,MID(IF('03営業所'!$C$9=初期設定!$AF$3,DBCS('02申請書'!$N$12),IF('03営業所'!$C$10=初期設定!$AF$3,DBCS('03営業所'!$K$24),IF('03営業所'!$C$11=初期設定!$AF$3,DBCS('03営業所'!$K$24),"")))&amp;REPT("　",COLUMNS($G$42:$Z$42)),COLUMN()-COLUMN($G$42)+1,1),"　"),"　")</f>
        <v>　</v>
      </c>
      <c r="O42" s="526" t="str">
        <f>IFERROR(IF(COUNTIF('03営業所'!$C$9:$C$11,初期設定!$AF$3)=1,MID(IF('03営業所'!$C$9=初期設定!$AF$3,DBCS('02申請書'!$N$12),IF('03営業所'!$C$10=初期設定!$AF$3,DBCS('03営業所'!$K$24),IF('03営業所'!$C$11=初期設定!$AF$3,DBCS('03営業所'!$K$24),"")))&amp;REPT("　",COLUMNS($G$42:$Z$42)),COLUMN()-COLUMN($G$42)+1,1),"　"),"　")</f>
        <v>　</v>
      </c>
      <c r="P42" s="526" t="str">
        <f>IFERROR(IF(COUNTIF('03営業所'!$C$9:$C$11,初期設定!$AF$3)=1,MID(IF('03営業所'!$C$9=初期設定!$AF$3,DBCS('02申請書'!$N$12),IF('03営業所'!$C$10=初期設定!$AF$3,DBCS('03営業所'!$K$24),IF('03営業所'!$C$11=初期設定!$AF$3,DBCS('03営業所'!$K$24),"")))&amp;REPT("　",COLUMNS($G$42:$Z$42)),COLUMN()-COLUMN($G$42)+1,1),"　"),"　")</f>
        <v>　</v>
      </c>
      <c r="Q42" s="515" t="str">
        <f>IFERROR(IF(COUNTIF('03営業所'!$C$9:$C$11,初期設定!$AF$3)=1,MID(IF('03営業所'!$C$9=初期設定!$AF$3,DBCS('02申請書'!$N$12),IF('03営業所'!$C$10=初期設定!$AF$3,DBCS('03営業所'!$K$24),IF('03営業所'!$C$11=初期設定!$AF$3,DBCS('03営業所'!$K$24),"")))&amp;REPT("　",COLUMNS($G$42:$Z$42)),COLUMN()-COLUMN($G$42)+1,1),"　"),"　")</f>
        <v>　</v>
      </c>
      <c r="R42" s="515" t="str">
        <f>IFERROR(IF(COUNTIF('03営業所'!$C$9:$C$11,初期設定!$AF$3)=1,MID(IF('03営業所'!$C$9=初期設定!$AF$3,DBCS('02申請書'!$N$12),IF('03営業所'!$C$10=初期設定!$AF$3,DBCS('03営業所'!$K$24),IF('03営業所'!$C$11=初期設定!$AF$3,DBCS('03営業所'!$K$24),"")))&amp;REPT("　",COLUMNS($G$42:$Z$42)),COLUMN()-COLUMN($G$42)+1,1),"　"),"　")</f>
        <v>　</v>
      </c>
      <c r="S42" s="515" t="str">
        <f>IFERROR(IF(COUNTIF('03営業所'!$C$9:$C$11,初期設定!$AF$3)=1,MID(IF('03営業所'!$C$9=初期設定!$AF$3,DBCS('02申請書'!$N$12),IF('03営業所'!$C$10=初期設定!$AF$3,DBCS('03営業所'!$K$24),IF('03営業所'!$C$11=初期設定!$AF$3,DBCS('03営業所'!$K$24),"")))&amp;REPT("　",COLUMNS($G$42:$Z$42)),COLUMN()-COLUMN($G$42)+1,1),"　"),"　")</f>
        <v>　</v>
      </c>
      <c r="T42" s="515" t="str">
        <f>IFERROR(IF(COUNTIF('03営業所'!$C$9:$C$11,初期設定!$AF$3)=1,MID(IF('03営業所'!$C$9=初期設定!$AF$3,DBCS('02申請書'!$N$12),IF('03営業所'!$C$10=初期設定!$AF$3,DBCS('03営業所'!$K$24),IF('03営業所'!$C$11=初期設定!$AF$3,DBCS('03営業所'!$K$24),"")))&amp;REPT("　",COLUMNS($G$42:$Z$42)),COLUMN()-COLUMN($G$42)+1,1),"　"),"　")</f>
        <v>　</v>
      </c>
      <c r="U42" s="515" t="str">
        <f>IFERROR(IF(COUNTIF('03営業所'!$C$9:$C$11,初期設定!$AF$3)=1,MID(IF('03営業所'!$C$9=初期設定!$AF$3,DBCS('02申請書'!$N$12),IF('03営業所'!$C$10=初期設定!$AF$3,DBCS('03営業所'!$K$24),IF('03営業所'!$C$11=初期設定!$AF$3,DBCS('03営業所'!$K$24),"")))&amp;REPT("　",COLUMNS($G$42:$Z$42)),COLUMN()-COLUMN($G$42)+1,1),"　"),"　")</f>
        <v>　</v>
      </c>
      <c r="V42" s="515" t="str">
        <f>IFERROR(IF(COUNTIF('03営業所'!$C$9:$C$11,初期設定!$AF$3)=1,MID(IF('03営業所'!$C$9=初期設定!$AF$3,DBCS('02申請書'!$N$12),IF('03営業所'!$C$10=初期設定!$AF$3,DBCS('03営業所'!$K$24),IF('03営業所'!$C$11=初期設定!$AF$3,DBCS('03営業所'!$K$24),"")))&amp;REPT("　",COLUMNS($G$42:$Z$42)),COLUMN()-COLUMN($G$42)+1,1),"　"),"　")</f>
        <v>　</v>
      </c>
      <c r="W42" s="515" t="str">
        <f>IFERROR(IF(COUNTIF('03営業所'!$C$9:$C$11,初期設定!$AF$3)=1,MID(IF('03営業所'!$C$9=初期設定!$AF$3,DBCS('02申請書'!$N$12),IF('03営業所'!$C$10=初期設定!$AF$3,DBCS('03営業所'!$K$24),IF('03営業所'!$C$11=初期設定!$AF$3,DBCS('03営業所'!$K$24),"")))&amp;REPT("　",COLUMNS($G$42:$Z$42)),COLUMN()-COLUMN($G$42)+1,1),"　"),"　")</f>
        <v>　</v>
      </c>
      <c r="X42" s="515" t="str">
        <f>IFERROR(IF(COUNTIF('03営業所'!$C$9:$C$11,初期設定!$AF$3)=1,MID(IF('03営業所'!$C$9=初期設定!$AF$3,DBCS('02申請書'!$N$12),IF('03営業所'!$C$10=初期設定!$AF$3,DBCS('03営業所'!$K$24),IF('03営業所'!$C$11=初期設定!$AF$3,DBCS('03営業所'!$K$24),"")))&amp;REPT("　",COLUMNS($G$42:$Z$42)),COLUMN()-COLUMN($G$42)+1,1),"　"),"　")</f>
        <v>　</v>
      </c>
      <c r="Y42" s="515" t="str">
        <f>IFERROR(IF(COUNTIF('03営業所'!$C$9:$C$11,初期設定!$AF$3)=1,MID(IF('03営業所'!$C$9=初期設定!$AF$3,DBCS('02申請書'!$N$12),IF('03営業所'!$C$10=初期設定!$AF$3,DBCS('03営業所'!$K$24),IF('03営業所'!$C$11=初期設定!$AF$3,DBCS('03営業所'!$K$24),"")))&amp;REPT("　",COLUMNS($G$42:$Z$42)),COLUMN()-COLUMN($G$42)+1,1),"　"),"　")</f>
        <v>　</v>
      </c>
      <c r="Z42" s="515" t="str">
        <f>IFERROR(IF(COUNTIF('03営業所'!$C$9:$C$11,初期設定!$AF$3)=1,MID(IF('03営業所'!$C$9=初期設定!$AF$3,DBCS('02申請書'!$N$12),IF('03営業所'!$C$10=初期設定!$AF$3,DBCS('03営業所'!$K$24),IF('03営業所'!$C$11=初期設定!$AF$3,DBCS('03営業所'!$K$24),"")))&amp;REPT("　",COLUMNS($G$42:$Z$42)),COLUMN()-COLUMN($G$42)+1,1),"　"),"　")</f>
        <v>　</v>
      </c>
      <c r="AA42" s="517" t="s">
        <v>299</v>
      </c>
      <c r="AB42" s="518"/>
      <c r="AC42" s="518"/>
      <c r="AD42" s="518"/>
      <c r="AE42" s="518"/>
      <c r="AF42" s="518"/>
      <c r="AG42" s="518"/>
      <c r="AH42" s="518"/>
    </row>
    <row r="43" spans="1:34" ht="11.1" customHeight="1" x14ac:dyDescent="0.2">
      <c r="A43" s="50"/>
      <c r="B43" s="50"/>
      <c r="C43" s="521"/>
      <c r="D43" s="521"/>
      <c r="E43" s="521"/>
      <c r="F43" s="522"/>
      <c r="G43" s="516"/>
      <c r="H43" s="516"/>
      <c r="I43" s="516"/>
      <c r="J43" s="527"/>
      <c r="K43" s="527"/>
      <c r="L43" s="527"/>
      <c r="M43" s="527"/>
      <c r="N43" s="527"/>
      <c r="O43" s="527"/>
      <c r="P43" s="527"/>
      <c r="Q43" s="516"/>
      <c r="R43" s="516"/>
      <c r="S43" s="516"/>
      <c r="T43" s="516"/>
      <c r="U43" s="516"/>
      <c r="V43" s="516"/>
      <c r="W43" s="516"/>
      <c r="X43" s="516"/>
      <c r="Y43" s="516"/>
      <c r="Z43" s="516"/>
      <c r="AA43" s="517"/>
      <c r="AB43" s="518"/>
      <c r="AC43" s="518"/>
      <c r="AD43" s="518"/>
      <c r="AE43" s="518"/>
      <c r="AF43" s="518"/>
      <c r="AG43" s="518"/>
      <c r="AH43" s="518"/>
    </row>
    <row r="44" spans="1:34" ht="15" customHeight="1" x14ac:dyDescent="0.2">
      <c r="A44" s="525" t="s">
        <v>300</v>
      </c>
      <c r="B44" s="525"/>
      <c r="C44" s="525"/>
      <c r="D44" s="40"/>
      <c r="E44" s="40"/>
      <c r="F44" s="40"/>
      <c r="G44" s="41">
        <v>3</v>
      </c>
      <c r="H44" s="40"/>
      <c r="I44" s="40"/>
      <c r="J44" s="40"/>
      <c r="K44" s="40"/>
      <c r="L44" s="40"/>
      <c r="M44" s="40"/>
      <c r="N44" s="40"/>
      <c r="O44" s="40"/>
      <c r="P44" s="40"/>
      <c r="Q44" s="40"/>
      <c r="R44" s="41">
        <v>26</v>
      </c>
      <c r="S44" s="40"/>
      <c r="T44" s="40"/>
      <c r="U44" s="40"/>
      <c r="V44" s="40"/>
      <c r="W44" s="40"/>
      <c r="X44" s="40"/>
      <c r="Y44" s="40"/>
      <c r="Z44" s="40"/>
      <c r="AA44" s="40"/>
      <c r="AB44" s="40"/>
      <c r="AC44" s="40"/>
      <c r="AD44" s="40"/>
    </row>
    <row r="45" spans="1:34" ht="11.1" customHeight="1" x14ac:dyDescent="0.2">
      <c r="A45" s="525"/>
      <c r="B45" s="525"/>
      <c r="C45" s="525"/>
      <c r="D45" s="524">
        <v>0</v>
      </c>
      <c r="E45" s="524">
        <v>6</v>
      </c>
      <c r="G45" s="515" t="str">
        <f>IFERROR(IF(COUNTIF('03営業所'!$C$9:$C$11,初期設定!$AF$3)=1,MID(IF('03営業所'!$C$9=初期設定!$AF$3,DBCS('03営業所'!$AL$17),IF('03営業所'!$C$10=初期設定!$AF$3,DBCS('03営業所'!$AL$17),IF('03営業所'!$C$11=初期設定!$AF$3,"","")))&amp;REPT("　",COLUMNS($G$45:$R$45)),COLUMN()-COLUMN($G$45)+1,1),"　"),"　")</f>
        <v>　</v>
      </c>
      <c r="H45" s="515" t="str">
        <f>IFERROR(IF(COUNTIF('03営業所'!$C$9:$C$11,初期設定!$AF$3)=1,MID(IF('03営業所'!$C$9=初期設定!$AF$3,DBCS('03営業所'!$AL$17),IF('03営業所'!$C$10=初期設定!$AF$3,DBCS('03営業所'!$AL$17),IF('03営業所'!$C$11=初期設定!$AF$3,"","")))&amp;REPT("　",COLUMNS($G$45:$R$45)),COLUMN()-COLUMN($G$45)+1,1),"　"),"　")</f>
        <v>　</v>
      </c>
      <c r="I45" s="515" t="str">
        <f>IFERROR(IF(COUNTIF('03営業所'!$C$9:$C$11,初期設定!$AF$3)=1,MID(IF('03営業所'!$C$9=初期設定!$AF$3,DBCS('03営業所'!$AL$17),IF('03営業所'!$C$10=初期設定!$AF$3,DBCS('03営業所'!$AL$17),IF('03営業所'!$C$11=初期設定!$AF$3,"","")))&amp;REPT("　",COLUMNS($G$45:$R$45)),COLUMN()-COLUMN($G$45)+1,1),"　"),"　")</f>
        <v>　</v>
      </c>
      <c r="J45" s="515" t="str">
        <f>IFERROR(IF(COUNTIF('03営業所'!$C$9:$C$11,初期設定!$AF$3)=1,MID(IF('03営業所'!$C$9=初期設定!$AF$3,DBCS('03営業所'!$AL$17),IF('03営業所'!$C$10=初期設定!$AF$3,DBCS('03営業所'!$AL$17),IF('03営業所'!$C$11=初期設定!$AF$3,"","")))&amp;REPT("　",COLUMNS($G$45:$R$45)),COLUMN()-COLUMN($G$45)+1,1),"　"),"　")</f>
        <v>　</v>
      </c>
      <c r="K45" s="515" t="str">
        <f>IFERROR(IF(COUNTIF('03営業所'!$C$9:$C$11,初期設定!$AF$3)=1,MID(IF('03営業所'!$C$9=初期設定!$AF$3,DBCS('03営業所'!$AL$17),IF('03営業所'!$C$10=初期設定!$AF$3,DBCS('03営業所'!$AL$17),IF('03営業所'!$C$11=初期設定!$AF$3,"","")))&amp;REPT("　",COLUMNS($G$45:$R$45)),COLUMN()-COLUMN($G$45)+1,1),"　"),"　")</f>
        <v>　</v>
      </c>
      <c r="L45" s="515" t="str">
        <f>IFERROR(IF(COUNTIF('03営業所'!$C$9:$C$11,初期設定!$AF$3)=1,MID(IF('03営業所'!$C$9=初期設定!$AF$3,DBCS('03営業所'!$AL$17),IF('03営業所'!$C$10=初期設定!$AF$3,DBCS('03営業所'!$AL$17),IF('03営業所'!$C$11=初期設定!$AF$3,"","")))&amp;REPT("　",COLUMNS($G$45:$R$45)),COLUMN()-COLUMN($G$45)+1,1),"　"),"　")</f>
        <v>　</v>
      </c>
      <c r="M45" s="515" t="str">
        <f>IFERROR(IF(COUNTIF('03営業所'!$C$9:$C$11,初期設定!$AF$3)=1,MID(IF('03営業所'!$C$9=初期設定!$AF$3,DBCS('03営業所'!$AL$17),IF('03営業所'!$C$10=初期設定!$AF$3,DBCS('03営業所'!$AL$17),IF('03営業所'!$C$11=初期設定!$AF$3,"","")))&amp;REPT("　",COLUMNS($G$45:$R$45)),COLUMN()-COLUMN($G$45)+1,1),"　"),"　")</f>
        <v>　</v>
      </c>
      <c r="N45" s="515" t="str">
        <f>IFERROR(IF(COUNTIF('03営業所'!$C$9:$C$11,初期設定!$AF$3)=1,MID(IF('03営業所'!$C$9=初期設定!$AF$3,DBCS('03営業所'!$AL$17),IF('03営業所'!$C$10=初期設定!$AF$3,DBCS('03営業所'!$AL$17),IF('03営業所'!$C$11=初期設定!$AF$3,"","")))&amp;REPT("　",COLUMNS($G$45:$R$45)),COLUMN()-COLUMN($G$45)+1,1),"　"),"　")</f>
        <v>　</v>
      </c>
      <c r="O45" s="515" t="str">
        <f>IFERROR(IF(COUNTIF('03営業所'!$C$9:$C$11,初期設定!$AF$3)=1,MID(IF('03営業所'!$C$9=初期設定!$AF$3,DBCS('03営業所'!$AL$17),IF('03営業所'!$C$10=初期設定!$AF$3,DBCS('03営業所'!$AL$17),IF('03営業所'!$C$11=初期設定!$AF$3,"","")))&amp;REPT("　",COLUMNS($G$45:$R$45)),COLUMN()-COLUMN($G$45)+1,1),"　"),"　")</f>
        <v>　</v>
      </c>
      <c r="P45" s="515" t="str">
        <f>IFERROR(IF(COUNTIF('03営業所'!$C$9:$C$11,初期設定!$AF$3)=1,MID(IF('03営業所'!$C$9=初期設定!$AF$3,DBCS('03営業所'!$AL$17),IF('03営業所'!$C$10=初期設定!$AF$3,DBCS('03営業所'!$AL$17),IF('03営業所'!$C$11=初期設定!$AF$3,"","")))&amp;REPT("　",COLUMNS($G$45:$R$45)),COLUMN()-COLUMN($G$45)+1,1),"　"),"　")</f>
        <v>　</v>
      </c>
      <c r="Q45" s="515" t="str">
        <f>IFERROR(IF(COUNTIF('03営業所'!$C$9:$C$11,初期設定!$AF$3)=1,MID(IF('03営業所'!$C$9=初期設定!$AF$3,DBCS('03営業所'!$AL$17),IF('03営業所'!$C$10=初期設定!$AF$3,DBCS('03営業所'!$AL$17),IF('03営業所'!$C$11=初期設定!$AF$3,"","")))&amp;REPT("　",COLUMNS($G$45:$R$45)),COLUMN()-COLUMN($G$45)+1,1),"　"),"　")</f>
        <v>　</v>
      </c>
      <c r="R45" s="515" t="str">
        <f>IFERROR(IF(COUNTIF('03営業所'!$C$9:$C$11,初期設定!$AF$3)=1,MID(IF('03営業所'!$C$9=初期設定!$AF$3,DBCS('03営業所'!$AL$17),IF('03営業所'!$C$10=初期設定!$AF$3,DBCS('03営業所'!$AL$17),IF('03営業所'!$C$11=初期設定!$AF$3,"","")))&amp;REPT("　",COLUMNS($G$45:$R$45)),COLUMN()-COLUMN($G$45)+1,1),"　"),"　")</f>
        <v>　</v>
      </c>
      <c r="V45" s="42"/>
      <c r="W45" s="42"/>
      <c r="X45" s="42"/>
      <c r="Y45" s="42"/>
      <c r="Z45" s="42"/>
      <c r="AA45" s="42"/>
      <c r="AB45" s="42"/>
      <c r="AC45" s="42"/>
    </row>
    <row r="46" spans="1:34" ht="11.1" customHeight="1" x14ac:dyDescent="0.2">
      <c r="A46" s="525"/>
      <c r="B46" s="525"/>
      <c r="C46" s="525"/>
      <c r="D46" s="203"/>
      <c r="E46" s="203"/>
      <c r="G46" s="516"/>
      <c r="H46" s="516"/>
      <c r="I46" s="516"/>
      <c r="J46" s="516"/>
      <c r="K46" s="516"/>
      <c r="L46" s="516"/>
      <c r="M46" s="516"/>
      <c r="N46" s="516"/>
      <c r="O46" s="516"/>
      <c r="P46" s="516"/>
      <c r="Q46" s="516"/>
      <c r="R46" s="516"/>
      <c r="V46" s="42"/>
      <c r="W46" s="42"/>
      <c r="X46" s="42"/>
      <c r="Y46" s="42"/>
      <c r="Z46" s="42"/>
      <c r="AA46" s="42"/>
      <c r="AB46" s="42"/>
      <c r="AC46" s="42"/>
    </row>
    <row r="47" spans="1:34" ht="15" customHeight="1" x14ac:dyDescent="0.2">
      <c r="A47" s="523" t="s">
        <v>291</v>
      </c>
      <c r="B47" s="523"/>
      <c r="C47" s="523"/>
      <c r="D47" s="40"/>
      <c r="E47" s="40"/>
      <c r="F47" s="40"/>
      <c r="G47" s="41">
        <v>27</v>
      </c>
      <c r="H47" s="40"/>
      <c r="I47" s="40"/>
      <c r="J47" s="40"/>
      <c r="K47" s="40"/>
      <c r="L47" s="40"/>
      <c r="M47" s="40"/>
      <c r="N47" s="40"/>
      <c r="O47" s="40"/>
      <c r="P47" s="40"/>
      <c r="Q47" s="40"/>
      <c r="R47" s="41">
        <v>50</v>
      </c>
      <c r="S47" s="40"/>
      <c r="T47" s="40"/>
      <c r="U47" s="40"/>
      <c r="V47" s="40"/>
      <c r="W47" s="40"/>
      <c r="X47" s="40"/>
      <c r="Y47" s="40"/>
      <c r="AH47" s="40"/>
    </row>
    <row r="48" spans="1:34" ht="11.1" customHeight="1" x14ac:dyDescent="0.2">
      <c r="A48" s="523"/>
      <c r="B48" s="523"/>
      <c r="C48" s="523"/>
      <c r="D48" s="47"/>
      <c r="E48" s="47"/>
      <c r="G48" s="515" t="str">
        <f>IFERROR(IF(COUNTIF('03営業所'!$C$9:$C$11,初期設定!$AF$3)=1,MID(TRIM(IF('03営業所'!$C$9=初期設定!$AF$3,DBCS('03営業所'!$AM$18&amp;"　"&amp;'03営業所'!$AS$18),IF('03営業所'!$C$10=初期設定!$AF$3,DBCS('03営業所'!$AM$18&amp;"　"&amp;'03営業所'!$AS$18),IF('03営業所'!$C$11=初期設定!$AF$3,"",""))))&amp;REPT("　",COLUMNS($G$48:$R$48)),COLUMN()-COLUMN($G$48)+1,1),"　"),"　")</f>
        <v>　</v>
      </c>
      <c r="H48" s="515" t="str">
        <f>IFERROR(IF(COUNTIF('03営業所'!$C$9:$C$11,初期設定!$AF$3)=1,MID(TRIM(IF('03営業所'!$C$9=初期設定!$AF$3,DBCS('03営業所'!$AM$18&amp;"　"&amp;'03営業所'!$AS$18),IF('03営業所'!$C$10=初期設定!$AF$3,DBCS('03営業所'!$AM$18&amp;"　"&amp;'03営業所'!$AS$18),IF('03営業所'!$C$11=初期設定!$AF$3,"",""))))&amp;REPT("　",COLUMNS($G$48:$R$48)),COLUMN()-COLUMN($G$48)+1,1),"　"),"　")</f>
        <v>　</v>
      </c>
      <c r="I48" s="515" t="str">
        <f>IFERROR(IF(COUNTIF('03営業所'!$C$9:$C$11,初期設定!$AF$3)=1,MID(TRIM(IF('03営業所'!$C$9=初期設定!$AF$3,DBCS('03営業所'!$AM$18&amp;"　"&amp;'03営業所'!$AS$18),IF('03営業所'!$C$10=初期設定!$AF$3,DBCS('03営業所'!$AM$18&amp;"　"&amp;'03営業所'!$AS$18),IF('03営業所'!$C$11=初期設定!$AF$3,"",""))))&amp;REPT("　",COLUMNS($G$48:$R$48)),COLUMN()-COLUMN($G$48)+1,1),"　"),"　")</f>
        <v>　</v>
      </c>
      <c r="J48" s="515" t="str">
        <f>IFERROR(IF(COUNTIF('03営業所'!$C$9:$C$11,初期設定!$AF$3)=1,MID(TRIM(IF('03営業所'!$C$9=初期設定!$AF$3,DBCS('03営業所'!$AM$18&amp;"　"&amp;'03営業所'!$AS$18),IF('03営業所'!$C$10=初期設定!$AF$3,DBCS('03営業所'!$AM$18&amp;"　"&amp;'03営業所'!$AS$18),IF('03営業所'!$C$11=初期設定!$AF$3,"",""))))&amp;REPT("　",COLUMNS($G$48:$R$48)),COLUMN()-COLUMN($G$48)+1,1),"　"),"　")</f>
        <v>　</v>
      </c>
      <c r="K48" s="515" t="str">
        <f>IFERROR(IF(COUNTIF('03営業所'!$C$9:$C$11,初期設定!$AF$3)=1,MID(TRIM(IF('03営業所'!$C$9=初期設定!$AF$3,DBCS('03営業所'!$AM$18&amp;"　"&amp;'03営業所'!$AS$18),IF('03営業所'!$C$10=初期設定!$AF$3,DBCS('03営業所'!$AM$18&amp;"　"&amp;'03営業所'!$AS$18),IF('03営業所'!$C$11=初期設定!$AF$3,"",""))))&amp;REPT("　",COLUMNS($G$48:$R$48)),COLUMN()-COLUMN($G$48)+1,1),"　"),"　")</f>
        <v>　</v>
      </c>
      <c r="L48" s="515" t="str">
        <f>IFERROR(IF(COUNTIF('03営業所'!$C$9:$C$11,初期設定!$AF$3)=1,MID(TRIM(IF('03営業所'!$C$9=初期設定!$AF$3,DBCS('03営業所'!$AM$18&amp;"　"&amp;'03営業所'!$AS$18),IF('03営業所'!$C$10=初期設定!$AF$3,DBCS('03営業所'!$AM$18&amp;"　"&amp;'03営業所'!$AS$18),IF('03営業所'!$C$11=初期設定!$AF$3,"",""))))&amp;REPT("　",COLUMNS($G$48:$R$48)),COLUMN()-COLUMN($G$48)+1,1),"　"),"　")</f>
        <v>　</v>
      </c>
      <c r="M48" s="515" t="str">
        <f>IFERROR(IF(COUNTIF('03営業所'!$C$9:$C$11,初期設定!$AF$3)=1,MID(TRIM(IF('03営業所'!$C$9=初期設定!$AF$3,DBCS('03営業所'!$AM$18&amp;"　"&amp;'03営業所'!$AS$18),IF('03営業所'!$C$10=初期設定!$AF$3,DBCS('03営業所'!$AM$18&amp;"　"&amp;'03営業所'!$AS$18),IF('03営業所'!$C$11=初期設定!$AF$3,"",""))))&amp;REPT("　",COLUMNS($G$48:$R$48)),COLUMN()-COLUMN($G$48)+1,1),"　"),"　")</f>
        <v>　</v>
      </c>
      <c r="N48" s="515" t="str">
        <f>IFERROR(IF(COUNTIF('03営業所'!$C$9:$C$11,初期設定!$AF$3)=1,MID(TRIM(IF('03営業所'!$C$9=初期設定!$AF$3,DBCS('03営業所'!$AM$18&amp;"　"&amp;'03営業所'!$AS$18),IF('03営業所'!$C$10=初期設定!$AF$3,DBCS('03営業所'!$AM$18&amp;"　"&amp;'03営業所'!$AS$18),IF('03営業所'!$C$11=初期設定!$AF$3,"",""))))&amp;REPT("　",COLUMNS($G$48:$R$48)),COLUMN()-COLUMN($G$48)+1,1),"　"),"　")</f>
        <v>　</v>
      </c>
      <c r="O48" s="515" t="str">
        <f>IFERROR(IF(COUNTIF('03営業所'!$C$9:$C$11,初期設定!$AF$3)=1,MID(TRIM(IF('03営業所'!$C$9=初期設定!$AF$3,DBCS('03営業所'!$AM$18&amp;"　"&amp;'03営業所'!$AS$18),IF('03営業所'!$C$10=初期設定!$AF$3,DBCS('03営業所'!$AM$18&amp;"　"&amp;'03営業所'!$AS$18),IF('03営業所'!$C$11=初期設定!$AF$3,"",""))))&amp;REPT("　",COLUMNS($G$48:$R$48)),COLUMN()-COLUMN($G$48)+1,1),"　"),"　")</f>
        <v>　</v>
      </c>
      <c r="P48" s="515" t="str">
        <f>IFERROR(IF(COUNTIF('03営業所'!$C$9:$C$11,初期設定!$AF$3)=1,MID(TRIM(IF('03営業所'!$C$9=初期設定!$AF$3,DBCS('03営業所'!$AM$18&amp;"　"&amp;'03営業所'!$AS$18),IF('03営業所'!$C$10=初期設定!$AF$3,DBCS('03営業所'!$AM$18&amp;"　"&amp;'03営業所'!$AS$18),IF('03営業所'!$C$11=初期設定!$AF$3,"",""))))&amp;REPT("　",COLUMNS($G$48:$R$48)),COLUMN()-COLUMN($G$48)+1,1),"　"),"　")</f>
        <v>　</v>
      </c>
      <c r="Q48" s="515" t="str">
        <f>IFERROR(IF(COUNTIF('03営業所'!$C$9:$C$11,初期設定!$AF$3)=1,MID(TRIM(IF('03営業所'!$C$9=初期設定!$AF$3,DBCS('03営業所'!$AM$18&amp;"　"&amp;'03営業所'!$AS$18),IF('03営業所'!$C$10=初期設定!$AF$3,DBCS('03営業所'!$AM$18&amp;"　"&amp;'03営業所'!$AS$18),IF('03営業所'!$C$11=初期設定!$AF$3,"",""))))&amp;REPT("　",COLUMNS($G$48:$R$48)),COLUMN()-COLUMN($G$48)+1,1),"　"),"　")</f>
        <v>　</v>
      </c>
      <c r="R48" s="515" t="str">
        <f>IFERROR(IF(COUNTIF('03営業所'!$C$9:$C$11,初期設定!$AF$3)=1,MID(TRIM(IF('03営業所'!$C$9=初期設定!$AF$3,DBCS('03営業所'!$AM$18&amp;"　"&amp;'03営業所'!$AS$18),IF('03営業所'!$C$10=初期設定!$AF$3,DBCS('03営業所'!$AM$18&amp;"　"&amp;'03営業所'!$AS$18),IF('03営業所'!$C$11=初期設定!$AF$3,"",""))))&amp;REPT("　",COLUMNS($G$48:$R$48)),COLUMN()-COLUMN($G$48)+1,1),"　"),"　")</f>
        <v>　</v>
      </c>
    </row>
    <row r="49" spans="1:34" ht="11.1" customHeight="1" x14ac:dyDescent="0.2">
      <c r="A49" s="523"/>
      <c r="B49" s="523"/>
      <c r="C49" s="523"/>
      <c r="G49" s="516"/>
      <c r="H49" s="516"/>
      <c r="I49" s="516"/>
      <c r="J49" s="516"/>
      <c r="K49" s="516"/>
      <c r="L49" s="516"/>
      <c r="M49" s="516"/>
      <c r="N49" s="516"/>
      <c r="O49" s="516"/>
      <c r="P49" s="516"/>
      <c r="Q49" s="516"/>
      <c r="R49" s="516"/>
    </row>
    <row r="50" spans="1:34" ht="15" customHeight="1" x14ac:dyDescent="0.2">
      <c r="A50" s="523" t="s">
        <v>153</v>
      </c>
      <c r="B50" s="523"/>
      <c r="C50" s="523"/>
      <c r="D50" s="40"/>
      <c r="E50" s="40"/>
      <c r="F50" s="40"/>
      <c r="G50" s="41">
        <v>51</v>
      </c>
      <c r="H50" s="40"/>
      <c r="I50" s="40"/>
      <c r="J50" s="40"/>
      <c r="K50" s="40"/>
      <c r="L50" s="40"/>
      <c r="M50" s="40"/>
      <c r="N50" s="40"/>
      <c r="O50" s="40"/>
      <c r="P50" s="40"/>
      <c r="Q50" s="40"/>
      <c r="R50" s="41"/>
      <c r="S50" s="41">
        <v>63</v>
      </c>
    </row>
    <row r="51" spans="1:34" ht="11.1" customHeight="1" x14ac:dyDescent="0.2">
      <c r="A51" s="523"/>
      <c r="B51" s="523"/>
      <c r="C51" s="523"/>
      <c r="D51" s="47"/>
      <c r="E51" s="47"/>
      <c r="G51" s="515" t="str">
        <f>IFERROR(IF(COUNTIF('03営業所'!$C$9:$C$11,初期設定!$AF$3)=1,MID(IF('03営業所'!$C$9=初期設定!$AF$3,IF(AND(TRIM('03営業所'!$AL$19)&lt;&gt;"",TRIM('03営業所'!$AQ$19)&lt;&gt;"",TRIM('03営業所'!$AV$19)&lt;&gt;""),'03営業所'!$AL$19&amp;初期設定!$AO$3&amp;'03営業所'!$AQ$19&amp;初期設定!$AO$3&amp;'03営業所'!$AV$19,""),IF('03営業所'!$C$10=初期設定!$AF$3,IF(AND(TRIM('03営業所'!$AL$19)&lt;&gt;"",TRIM('03営業所'!$AQ$19)&lt;&gt;"",TRIM('03営業所'!$AV$19)&lt;&gt;""),'03営業所'!$AL$19&amp;初期設定!$AO$3&amp;'03営業所'!$AQ$19&amp;初期設定!$AO$3&amp;'03営業所'!$AV$19,""),IF('03営業所'!$C$11=初期設定!$AF$3,"","")))&amp;REPT(" ",COLUMNS($G$51:$S$51)),COLUMN()-COLUMN($G$51)+1,1)," ")," ")</f>
        <v xml:space="preserve"> </v>
      </c>
      <c r="H51" s="515" t="str">
        <f>IFERROR(IF(COUNTIF('03営業所'!$C$9:$C$11,初期設定!$AF$3)=1,MID(IF('03営業所'!$C$9=初期設定!$AF$3,IF(AND(TRIM('03営業所'!$AL$19)&lt;&gt;"",TRIM('03営業所'!$AQ$19)&lt;&gt;"",TRIM('03営業所'!$AV$19)&lt;&gt;""),'03営業所'!$AL$19&amp;初期設定!$AO$3&amp;'03営業所'!$AQ$19&amp;初期設定!$AO$3&amp;'03営業所'!$AV$19,""),IF('03営業所'!$C$10=初期設定!$AF$3,IF(AND(TRIM('03営業所'!$AL$19)&lt;&gt;"",TRIM('03営業所'!$AQ$19)&lt;&gt;"",TRIM('03営業所'!$AV$19)&lt;&gt;""),'03営業所'!$AL$19&amp;初期設定!$AO$3&amp;'03営業所'!$AQ$19&amp;初期設定!$AO$3&amp;'03営業所'!$AV$19,""),IF('03営業所'!$C$11=初期設定!$AF$3,"","")))&amp;REPT(" ",COLUMNS($G$51:$S$51)),COLUMN()-COLUMN($G$51)+1,1)," ")," ")</f>
        <v xml:space="preserve"> </v>
      </c>
      <c r="I51" s="515" t="str">
        <f>IFERROR(IF(COUNTIF('03営業所'!$C$9:$C$11,初期設定!$AF$3)=1,MID(IF('03営業所'!$C$9=初期設定!$AF$3,IF(AND(TRIM('03営業所'!$AL$19)&lt;&gt;"",TRIM('03営業所'!$AQ$19)&lt;&gt;"",TRIM('03営業所'!$AV$19)&lt;&gt;""),'03営業所'!$AL$19&amp;初期設定!$AO$3&amp;'03営業所'!$AQ$19&amp;初期設定!$AO$3&amp;'03営業所'!$AV$19,""),IF('03営業所'!$C$10=初期設定!$AF$3,IF(AND(TRIM('03営業所'!$AL$19)&lt;&gt;"",TRIM('03営業所'!$AQ$19)&lt;&gt;"",TRIM('03営業所'!$AV$19)&lt;&gt;""),'03営業所'!$AL$19&amp;初期設定!$AO$3&amp;'03営業所'!$AQ$19&amp;初期設定!$AO$3&amp;'03営業所'!$AV$19,""),IF('03営業所'!$C$11=初期設定!$AF$3,"","")))&amp;REPT(" ",COLUMNS($G$51:$S$51)),COLUMN()-COLUMN($G$51)+1,1)," ")," ")</f>
        <v xml:space="preserve"> </v>
      </c>
      <c r="J51" s="515" t="str">
        <f>IFERROR(IF(COUNTIF('03営業所'!$C$9:$C$11,初期設定!$AF$3)=1,MID(IF('03営業所'!$C$9=初期設定!$AF$3,IF(AND(TRIM('03営業所'!$AL$19)&lt;&gt;"",TRIM('03営業所'!$AQ$19)&lt;&gt;"",TRIM('03営業所'!$AV$19)&lt;&gt;""),'03営業所'!$AL$19&amp;初期設定!$AO$3&amp;'03営業所'!$AQ$19&amp;初期設定!$AO$3&amp;'03営業所'!$AV$19,""),IF('03営業所'!$C$10=初期設定!$AF$3,IF(AND(TRIM('03営業所'!$AL$19)&lt;&gt;"",TRIM('03営業所'!$AQ$19)&lt;&gt;"",TRIM('03営業所'!$AV$19)&lt;&gt;""),'03営業所'!$AL$19&amp;初期設定!$AO$3&amp;'03営業所'!$AQ$19&amp;初期設定!$AO$3&amp;'03営業所'!$AV$19,""),IF('03営業所'!$C$11=初期設定!$AF$3,"","")))&amp;REPT(" ",COLUMNS($G$51:$S$51)),COLUMN()-COLUMN($G$51)+1,1)," ")," ")</f>
        <v xml:space="preserve"> </v>
      </c>
      <c r="K51" s="515" t="str">
        <f>IFERROR(IF(COUNTIF('03営業所'!$C$9:$C$11,初期設定!$AF$3)=1,MID(IF('03営業所'!$C$9=初期設定!$AF$3,IF(AND(TRIM('03営業所'!$AL$19)&lt;&gt;"",TRIM('03営業所'!$AQ$19)&lt;&gt;"",TRIM('03営業所'!$AV$19)&lt;&gt;""),'03営業所'!$AL$19&amp;初期設定!$AO$3&amp;'03営業所'!$AQ$19&amp;初期設定!$AO$3&amp;'03営業所'!$AV$19,""),IF('03営業所'!$C$10=初期設定!$AF$3,IF(AND(TRIM('03営業所'!$AL$19)&lt;&gt;"",TRIM('03営業所'!$AQ$19)&lt;&gt;"",TRIM('03営業所'!$AV$19)&lt;&gt;""),'03営業所'!$AL$19&amp;初期設定!$AO$3&amp;'03営業所'!$AQ$19&amp;初期設定!$AO$3&amp;'03営業所'!$AV$19,""),IF('03営業所'!$C$11=初期設定!$AF$3,"","")))&amp;REPT(" ",COLUMNS($G$51:$S$51)),COLUMN()-COLUMN($G$51)+1,1)," ")," ")</f>
        <v xml:space="preserve"> </v>
      </c>
      <c r="L51" s="515" t="str">
        <f>IFERROR(IF(COUNTIF('03営業所'!$C$9:$C$11,初期設定!$AF$3)=1,MID(IF('03営業所'!$C$9=初期設定!$AF$3,IF(AND(TRIM('03営業所'!$AL$19)&lt;&gt;"",TRIM('03営業所'!$AQ$19)&lt;&gt;"",TRIM('03営業所'!$AV$19)&lt;&gt;""),'03営業所'!$AL$19&amp;初期設定!$AO$3&amp;'03営業所'!$AQ$19&amp;初期設定!$AO$3&amp;'03営業所'!$AV$19,""),IF('03営業所'!$C$10=初期設定!$AF$3,IF(AND(TRIM('03営業所'!$AL$19)&lt;&gt;"",TRIM('03営業所'!$AQ$19)&lt;&gt;"",TRIM('03営業所'!$AV$19)&lt;&gt;""),'03営業所'!$AL$19&amp;初期設定!$AO$3&amp;'03営業所'!$AQ$19&amp;初期設定!$AO$3&amp;'03営業所'!$AV$19,""),IF('03営業所'!$C$11=初期設定!$AF$3,"","")))&amp;REPT(" ",COLUMNS($G$51:$S$51)),COLUMN()-COLUMN($G$51)+1,1)," ")," ")</f>
        <v xml:space="preserve"> </v>
      </c>
      <c r="M51" s="515" t="str">
        <f>IFERROR(IF(COUNTIF('03営業所'!$C$9:$C$11,初期設定!$AF$3)=1,MID(IF('03営業所'!$C$9=初期設定!$AF$3,IF(AND(TRIM('03営業所'!$AL$19)&lt;&gt;"",TRIM('03営業所'!$AQ$19)&lt;&gt;"",TRIM('03営業所'!$AV$19)&lt;&gt;""),'03営業所'!$AL$19&amp;初期設定!$AO$3&amp;'03営業所'!$AQ$19&amp;初期設定!$AO$3&amp;'03営業所'!$AV$19,""),IF('03営業所'!$C$10=初期設定!$AF$3,IF(AND(TRIM('03営業所'!$AL$19)&lt;&gt;"",TRIM('03営業所'!$AQ$19)&lt;&gt;"",TRIM('03営業所'!$AV$19)&lt;&gt;""),'03営業所'!$AL$19&amp;初期設定!$AO$3&amp;'03営業所'!$AQ$19&amp;初期設定!$AO$3&amp;'03営業所'!$AV$19,""),IF('03営業所'!$C$11=初期設定!$AF$3,"","")))&amp;REPT(" ",COLUMNS($G$51:$S$51)),COLUMN()-COLUMN($G$51)+1,1)," ")," ")</f>
        <v xml:space="preserve"> </v>
      </c>
      <c r="N51" s="515" t="str">
        <f>IFERROR(IF(COUNTIF('03営業所'!$C$9:$C$11,初期設定!$AF$3)=1,MID(IF('03営業所'!$C$9=初期設定!$AF$3,IF(AND(TRIM('03営業所'!$AL$19)&lt;&gt;"",TRIM('03営業所'!$AQ$19)&lt;&gt;"",TRIM('03営業所'!$AV$19)&lt;&gt;""),'03営業所'!$AL$19&amp;初期設定!$AO$3&amp;'03営業所'!$AQ$19&amp;初期設定!$AO$3&amp;'03営業所'!$AV$19,""),IF('03営業所'!$C$10=初期設定!$AF$3,IF(AND(TRIM('03営業所'!$AL$19)&lt;&gt;"",TRIM('03営業所'!$AQ$19)&lt;&gt;"",TRIM('03営業所'!$AV$19)&lt;&gt;""),'03営業所'!$AL$19&amp;初期設定!$AO$3&amp;'03営業所'!$AQ$19&amp;初期設定!$AO$3&amp;'03営業所'!$AV$19,""),IF('03営業所'!$C$11=初期設定!$AF$3,"","")))&amp;REPT(" ",COLUMNS($G$51:$S$51)),COLUMN()-COLUMN($G$51)+1,1)," ")," ")</f>
        <v xml:space="preserve"> </v>
      </c>
      <c r="O51" s="515" t="str">
        <f>IFERROR(IF(COUNTIF('03営業所'!$C$9:$C$11,初期設定!$AF$3)=1,MID(IF('03営業所'!$C$9=初期設定!$AF$3,IF(AND(TRIM('03営業所'!$AL$19)&lt;&gt;"",TRIM('03営業所'!$AQ$19)&lt;&gt;"",TRIM('03営業所'!$AV$19)&lt;&gt;""),'03営業所'!$AL$19&amp;初期設定!$AO$3&amp;'03営業所'!$AQ$19&amp;初期設定!$AO$3&amp;'03営業所'!$AV$19,""),IF('03営業所'!$C$10=初期設定!$AF$3,IF(AND(TRIM('03営業所'!$AL$19)&lt;&gt;"",TRIM('03営業所'!$AQ$19)&lt;&gt;"",TRIM('03営業所'!$AV$19)&lt;&gt;""),'03営業所'!$AL$19&amp;初期設定!$AO$3&amp;'03営業所'!$AQ$19&amp;初期設定!$AO$3&amp;'03営業所'!$AV$19,""),IF('03営業所'!$C$11=初期設定!$AF$3,"","")))&amp;REPT(" ",COLUMNS($G$51:$S$51)),COLUMN()-COLUMN($G$51)+1,1)," ")," ")</f>
        <v xml:space="preserve"> </v>
      </c>
      <c r="P51" s="515" t="str">
        <f>IFERROR(IF(COUNTIF('03営業所'!$C$9:$C$11,初期設定!$AF$3)=1,MID(IF('03営業所'!$C$9=初期設定!$AF$3,IF(AND(TRIM('03営業所'!$AL$19)&lt;&gt;"",TRIM('03営業所'!$AQ$19)&lt;&gt;"",TRIM('03営業所'!$AV$19)&lt;&gt;""),'03営業所'!$AL$19&amp;初期設定!$AO$3&amp;'03営業所'!$AQ$19&amp;初期設定!$AO$3&amp;'03営業所'!$AV$19,""),IF('03営業所'!$C$10=初期設定!$AF$3,IF(AND(TRIM('03営業所'!$AL$19)&lt;&gt;"",TRIM('03営業所'!$AQ$19)&lt;&gt;"",TRIM('03営業所'!$AV$19)&lt;&gt;""),'03営業所'!$AL$19&amp;初期設定!$AO$3&amp;'03営業所'!$AQ$19&amp;初期設定!$AO$3&amp;'03営業所'!$AV$19,""),IF('03営業所'!$C$11=初期設定!$AF$3,"","")))&amp;REPT(" ",COLUMNS($G$51:$S$51)),COLUMN()-COLUMN($G$51)+1,1)," ")," ")</f>
        <v xml:space="preserve"> </v>
      </c>
      <c r="Q51" s="515" t="str">
        <f>IFERROR(IF(COUNTIF('03営業所'!$C$9:$C$11,初期設定!$AF$3)=1,MID(IF('03営業所'!$C$9=初期設定!$AF$3,IF(AND(TRIM('03営業所'!$AL$19)&lt;&gt;"",TRIM('03営業所'!$AQ$19)&lt;&gt;"",TRIM('03営業所'!$AV$19)&lt;&gt;""),'03営業所'!$AL$19&amp;初期設定!$AO$3&amp;'03営業所'!$AQ$19&amp;初期設定!$AO$3&amp;'03営業所'!$AV$19,""),IF('03営業所'!$C$10=初期設定!$AF$3,IF(AND(TRIM('03営業所'!$AL$19)&lt;&gt;"",TRIM('03営業所'!$AQ$19)&lt;&gt;"",TRIM('03営業所'!$AV$19)&lt;&gt;""),'03営業所'!$AL$19&amp;初期設定!$AO$3&amp;'03営業所'!$AQ$19&amp;初期設定!$AO$3&amp;'03営業所'!$AV$19,""),IF('03営業所'!$C$11=初期設定!$AF$3,"","")))&amp;REPT(" ",COLUMNS($G$51:$S$51)),COLUMN()-COLUMN($G$51)+1,1)," ")," ")</f>
        <v xml:space="preserve"> </v>
      </c>
      <c r="R51" s="515" t="str">
        <f>IFERROR(IF(COUNTIF('03営業所'!$C$9:$C$11,初期設定!$AF$3)=1,MID(IF('03営業所'!$C$9=初期設定!$AF$3,IF(AND(TRIM('03営業所'!$AL$19)&lt;&gt;"",TRIM('03営業所'!$AQ$19)&lt;&gt;"",TRIM('03営業所'!$AV$19)&lt;&gt;""),'03営業所'!$AL$19&amp;初期設定!$AO$3&amp;'03営業所'!$AQ$19&amp;初期設定!$AO$3&amp;'03営業所'!$AV$19,""),IF('03営業所'!$C$10=初期設定!$AF$3,IF(AND(TRIM('03営業所'!$AL$19)&lt;&gt;"",TRIM('03営業所'!$AQ$19)&lt;&gt;"",TRIM('03営業所'!$AV$19)&lt;&gt;""),'03営業所'!$AL$19&amp;初期設定!$AO$3&amp;'03営業所'!$AQ$19&amp;初期設定!$AO$3&amp;'03営業所'!$AV$19,""),IF('03営業所'!$C$11=初期設定!$AF$3,"","")))&amp;REPT(" ",COLUMNS($G$51:$S$51)),COLUMN()-COLUMN($G$51)+1,1)," ")," ")</f>
        <v xml:space="preserve"> </v>
      </c>
      <c r="S51" s="515" t="str">
        <f>IFERROR(IF(COUNTIF('03営業所'!$C$9:$C$11,初期設定!$AF$3)=1,MID(IF('03営業所'!$C$9=初期設定!$AF$3,IF(AND(TRIM('03営業所'!$AL$19)&lt;&gt;"",TRIM('03営業所'!$AQ$19)&lt;&gt;"",TRIM('03営業所'!$AV$19)&lt;&gt;""),'03営業所'!$AL$19&amp;初期設定!$AO$3&amp;'03営業所'!$AQ$19&amp;初期設定!$AO$3&amp;'03営業所'!$AV$19,""),IF('03営業所'!$C$10=初期設定!$AF$3,IF(AND(TRIM('03営業所'!$AL$19)&lt;&gt;"",TRIM('03営業所'!$AQ$19)&lt;&gt;"",TRIM('03営業所'!$AV$19)&lt;&gt;""),'03営業所'!$AL$19&amp;初期設定!$AO$3&amp;'03営業所'!$AQ$19&amp;初期設定!$AO$3&amp;'03営業所'!$AV$19,""),IF('03営業所'!$C$11=初期設定!$AF$3,"","")))&amp;REPT(" ",COLUMNS($G$51:$S$51)),COLUMN()-COLUMN($G$51)+1,1)," ")," ")</f>
        <v xml:space="preserve"> </v>
      </c>
    </row>
    <row r="52" spans="1:34" ht="11.1" customHeight="1" x14ac:dyDescent="0.2">
      <c r="A52" s="523"/>
      <c r="B52" s="523"/>
      <c r="C52" s="523"/>
      <c r="G52" s="516"/>
      <c r="H52" s="516"/>
      <c r="I52" s="516"/>
      <c r="J52" s="516"/>
      <c r="K52" s="516"/>
      <c r="L52" s="516"/>
      <c r="M52" s="516"/>
      <c r="N52" s="516"/>
      <c r="O52" s="516"/>
      <c r="P52" s="516"/>
      <c r="Q52" s="516"/>
      <c r="R52" s="516"/>
      <c r="S52" s="516"/>
    </row>
    <row r="53" spans="1:34" ht="15" customHeight="1" x14ac:dyDescent="0.2">
      <c r="A53" s="523" t="s">
        <v>292</v>
      </c>
      <c r="B53" s="523"/>
      <c r="C53" s="523"/>
      <c r="D53" s="40"/>
      <c r="E53" s="40"/>
      <c r="F53" s="40"/>
      <c r="G53" s="41">
        <v>64</v>
      </c>
      <c r="H53" s="40"/>
      <c r="I53" s="40"/>
      <c r="K53" s="41">
        <v>67</v>
      </c>
      <c r="L53" s="40"/>
      <c r="M53" s="40"/>
    </row>
    <row r="54" spans="1:34" ht="11.1" customHeight="1" x14ac:dyDescent="0.2">
      <c r="A54" s="523"/>
      <c r="B54" s="523"/>
      <c r="C54" s="523"/>
      <c r="D54" s="47"/>
      <c r="E54" s="47"/>
      <c r="G54" s="515" t="str">
        <f>IFERROR(IF(COUNTIF('03営業所'!$C$9:$C$11,初期設定!$AF$3)=1,MID(IF('03営業所'!$C$9=初期設定!$AF$3,'03営業所'!$AL$20,IF('03営業所'!$C$10=初期設定!$AF$3,'03営業所'!$AL$20,IF('03営業所'!$C$11=初期設定!$AF$3,"","")))&amp;REPT(" ",COLUMNS($G$54:$I$54)),COLUMN()-COLUMN($G$54)+1,1)," ")," ")</f>
        <v xml:space="preserve"> </v>
      </c>
      <c r="H54" s="515" t="str">
        <f>IFERROR(IF(COUNTIF('03営業所'!$C$9:$C$11,初期設定!$AF$3)=1,MID(IF('03営業所'!$C$9=初期設定!$AF$3,'03営業所'!$AL$20,IF('03営業所'!$C$10=初期設定!$AF$3,'03営業所'!$AL$20,IF('03営業所'!$C$11=初期設定!$AF$3,"","")))&amp;REPT(" ",COLUMNS($G$54:$I$54)),COLUMN()-COLUMN($G$54)+1,1)," ")," ")</f>
        <v xml:space="preserve"> </v>
      </c>
      <c r="I54" s="515" t="str">
        <f>IFERROR(IF(COUNTIF('03営業所'!$C$9:$C$11,初期設定!$AF$3)=1,MID(IF('03営業所'!$C$9=初期設定!$AF$3,'03営業所'!$AL$20,IF('03営業所'!$C$10=初期設定!$AF$3,'03営業所'!$AL$20,IF('03営業所'!$C$11=初期設定!$AF$3,"","")))&amp;REPT(" ",COLUMNS($G$54:$I$54)),COLUMN()-COLUMN($G$54)+1,1)," ")," ")</f>
        <v xml:space="preserve"> </v>
      </c>
      <c r="J54" s="265" t="s">
        <v>301</v>
      </c>
      <c r="K54" s="515" t="str">
        <f>IFERROR(IF(COUNTIF('03営業所'!$C$9:$C$11,初期設定!$AF$3)=1,MID(IF('03営業所'!$C$9=初期設定!$AF$3,'03営業所'!$AQ$20,IF('03営業所'!$C$10=初期設定!$AF$3,'03営業所'!$AQ$20,IF('03営業所'!$C$11=初期設定!$AF$3,"","")))&amp;REPT(" ",COLUMNS($K$33:$N$33)),COLUMN()-COLUMN($K$33)+1,1)," ")," ")</f>
        <v xml:space="preserve"> </v>
      </c>
      <c r="L54" s="515" t="str">
        <f>IFERROR(IF(COUNTIF('03営業所'!$C$9:$C$11,初期設定!$AF$3)=1,MID(IF('03営業所'!$C$9=初期設定!$AF$3,'03営業所'!$AQ$20,IF('03営業所'!$C$10=初期設定!$AF$3,'03営業所'!$AQ$20,IF('03営業所'!$C$11=初期設定!$AF$3,"","")))&amp;REPT(" ",COLUMNS($K$33:$N$33)),COLUMN()-COLUMN($K$33)+1,1)," ")," ")</f>
        <v xml:space="preserve"> </v>
      </c>
      <c r="M54" s="515" t="str">
        <f>IFERROR(IF(COUNTIF('03営業所'!$C$9:$C$11,初期設定!$AF$3)=1,MID(IF('03営業所'!$C$9=初期設定!$AF$3,'03営業所'!$AQ$20,IF('03営業所'!$C$10=初期設定!$AF$3,'03営業所'!$AQ$20,IF('03営業所'!$C$11=初期設定!$AF$3,"","")))&amp;REPT(" ",COLUMNS($K$33:$N$33)),COLUMN()-COLUMN($K$33)+1,1)," ")," ")</f>
        <v xml:space="preserve"> </v>
      </c>
      <c r="N54" s="515" t="str">
        <f>IFERROR(IF(COUNTIF('03営業所'!$C$9:$C$11,初期設定!$AF$3)=1,MID(IF('03営業所'!$C$9=初期設定!$AF$3,'03営業所'!$AQ$20,IF('03営業所'!$C$10=初期設定!$AF$3,'03営業所'!$AQ$20,IF('03営業所'!$C$11=初期設定!$AF$3,"","")))&amp;REPT(" ",COLUMNS($K$33:$N$33)),COLUMN()-COLUMN($K$33)+1,1)," ")," ")</f>
        <v xml:space="preserve"> </v>
      </c>
    </row>
    <row r="55" spans="1:34" ht="11.1" customHeight="1" x14ac:dyDescent="0.2">
      <c r="A55" s="523"/>
      <c r="B55" s="523"/>
      <c r="C55" s="523"/>
      <c r="G55" s="516"/>
      <c r="H55" s="516"/>
      <c r="I55" s="516"/>
      <c r="J55" s="265"/>
      <c r="K55" s="516"/>
      <c r="L55" s="516"/>
      <c r="M55" s="516"/>
      <c r="N55" s="516"/>
    </row>
    <row r="56" spans="1:34" ht="15" customHeight="1" x14ac:dyDescent="0.2">
      <c r="A56" s="523" t="s">
        <v>294</v>
      </c>
      <c r="B56" s="523"/>
      <c r="C56" s="523"/>
      <c r="D56" s="40"/>
      <c r="E56" s="40"/>
      <c r="F56" s="40"/>
      <c r="G56" s="41">
        <v>3</v>
      </c>
      <c r="H56" s="40"/>
    </row>
    <row r="57" spans="1:34" ht="11.1" customHeight="1" x14ac:dyDescent="0.2">
      <c r="A57" s="523"/>
      <c r="B57" s="523"/>
      <c r="C57" s="523"/>
      <c r="D57" s="524">
        <v>0</v>
      </c>
      <c r="E57" s="524">
        <v>7</v>
      </c>
      <c r="G57" s="515" t="str">
        <f>IFERROR(IF(COUNTIF('03営業所'!$C$9:$C$11,初期設定!$AF$3)=1,MID(IF('03営業所'!$C$9=初期設定!$AF$3,VLOOKUP('03営業所'!$AL$22,初期設定!$S$3:$T$49,2,FALSE),IF('03営業所'!$C$10=初期設定!$AF$3,VLOOKUP('03営業所'!$AL$22,初期設定!$S$3:$T$49,2,FALSE),IF('03営業所'!$C$11=初期設定!$AF$3,"","")))&amp;REPT(" ",COLUMNS($G$57:$H$57)),COLUMN()-COLUMN($G$57)+1,1)," ")," ")</f>
        <v xml:space="preserve"> </v>
      </c>
      <c r="H57" s="515" t="str">
        <f>IFERROR(IF(COUNTIF('03営業所'!$C$9:$C$11,初期設定!$AF$3)=1,MID(IF('03営業所'!$C$9=初期設定!$AF$3,VLOOKUP('03営業所'!$AL$22,初期設定!$S$3:$T$49,2,FALSE),IF('03営業所'!$C$10=初期設定!$AF$3,VLOOKUP('03営業所'!$AL$22,初期設定!$S$3:$T$49,2,FALSE),IF('03営業所'!$C$11=初期設定!$AF$3,"","")))&amp;REPT(" ",COLUMNS($G$57:$H$57)),COLUMN()-COLUMN($G$57)+1,1)," ")," ")</f>
        <v xml:space="preserve"> </v>
      </c>
      <c r="I57" s="117"/>
    </row>
    <row r="58" spans="1:34" ht="11.1" customHeight="1" x14ac:dyDescent="0.2">
      <c r="A58" s="523"/>
      <c r="B58" s="523"/>
      <c r="C58" s="523"/>
      <c r="D58" s="203"/>
      <c r="E58" s="203"/>
      <c r="G58" s="516"/>
      <c r="H58" s="516"/>
      <c r="I58" s="117"/>
    </row>
    <row r="59" spans="1:34" ht="15" customHeight="1" x14ac:dyDescent="0.2">
      <c r="A59" s="39"/>
      <c r="B59" s="39"/>
      <c r="C59" s="39"/>
      <c r="D59" s="40"/>
      <c r="E59" s="40"/>
      <c r="F59" s="40"/>
      <c r="G59" s="41">
        <v>5</v>
      </c>
      <c r="H59" s="40"/>
      <c r="I59" s="40"/>
      <c r="J59" s="40"/>
      <c r="K59" s="40"/>
      <c r="L59" s="40"/>
      <c r="M59" s="40"/>
      <c r="N59" s="40"/>
      <c r="O59" s="40"/>
      <c r="P59" s="40"/>
      <c r="Q59" s="40"/>
      <c r="R59" s="41">
        <v>28</v>
      </c>
    </row>
    <row r="60" spans="1:34" ht="11.1" customHeight="1" x14ac:dyDescent="0.2">
      <c r="A60" s="39"/>
      <c r="B60" s="39"/>
      <c r="C60" s="521" t="s">
        <v>302</v>
      </c>
      <c r="D60" s="521"/>
      <c r="E60" s="521"/>
      <c r="F60" s="522"/>
      <c r="G60" s="515" t="str">
        <f>IFERROR(IF(COUNTIF('03営業所'!$C$9:$C$11,初期設定!$AF$3)=1,MID(IF('03営業所'!$C$9=初期設定!$AF$3,TRIM(DBCS('03営業所'!$AL$23&amp;"　"&amp;'03営業所'!$AQ$23&amp;"　"&amp;'03営業所'!$AV$23)),IF('03営業所'!$C$10=初期設定!$AF$3,TRIM(DBCS('03営業所'!$AL$23&amp;"　"&amp;'03営業所'!$AQ$23&amp;"　"&amp;'03営業所'!$AV$23)),IF('03営業所'!$C$11=初期設定!$AF$3,"","")))&amp;REPT("　",COLUMNS($G$60:$R$60)),COLUMN()-COLUMN($G$60)+1,1),"　"),"　")</f>
        <v>　</v>
      </c>
      <c r="H60" s="515" t="str">
        <f>IFERROR(IF(COUNTIF('03営業所'!$C$9:$C$11,初期設定!$AF$3)=1,MID(IF('03営業所'!$C$9=初期設定!$AF$3,TRIM(DBCS('03営業所'!$AL$23&amp;"　"&amp;'03営業所'!$AQ$23&amp;"　"&amp;'03営業所'!$AV$23)),IF('03営業所'!$C$10=初期設定!$AF$3,TRIM(DBCS('03営業所'!$AL$23&amp;"　"&amp;'03営業所'!$AQ$23&amp;"　"&amp;'03営業所'!$AV$23)),IF('03営業所'!$C$11=初期設定!$AF$3,"","")))&amp;REPT("　",COLUMNS($G$60:$R$60)),COLUMN()-COLUMN($G$60)+1,1),"　"),"　")</f>
        <v>　</v>
      </c>
      <c r="I60" s="515" t="str">
        <f>IFERROR(IF(COUNTIF('03営業所'!$C$9:$C$11,初期設定!$AF$3)=1,MID(IF('03営業所'!$C$9=初期設定!$AF$3,TRIM(DBCS('03営業所'!$AL$23&amp;"　"&amp;'03営業所'!$AQ$23&amp;"　"&amp;'03営業所'!$AV$23)),IF('03営業所'!$C$10=初期設定!$AF$3,TRIM(DBCS('03営業所'!$AL$23&amp;"　"&amp;'03営業所'!$AQ$23&amp;"　"&amp;'03営業所'!$AV$23)),IF('03営業所'!$C$11=初期設定!$AF$3,"","")))&amp;REPT("　",COLUMNS($G$60:$R$60)),COLUMN()-COLUMN($G$60)+1,1),"　"),"　")</f>
        <v>　</v>
      </c>
      <c r="J60" s="515" t="str">
        <f>IFERROR(IF(COUNTIF('03営業所'!$C$9:$C$11,初期設定!$AF$3)=1,MID(IF('03営業所'!$C$9=初期設定!$AF$3,TRIM(DBCS('03営業所'!$AL$23&amp;"　"&amp;'03営業所'!$AQ$23&amp;"　"&amp;'03営業所'!$AV$23)),IF('03営業所'!$C$10=初期設定!$AF$3,TRIM(DBCS('03営業所'!$AL$23&amp;"　"&amp;'03営業所'!$AQ$23&amp;"　"&amp;'03営業所'!$AV$23)),IF('03営業所'!$C$11=初期設定!$AF$3,"","")))&amp;REPT("　",COLUMNS($G$60:$R$60)),COLUMN()-COLUMN($G$60)+1,1),"　"),"　")</f>
        <v>　</v>
      </c>
      <c r="K60" s="515" t="str">
        <f>IFERROR(IF(COUNTIF('03営業所'!$C$9:$C$11,初期設定!$AF$3)=1,MID(IF('03営業所'!$C$9=初期設定!$AF$3,TRIM(DBCS('03営業所'!$AL$23&amp;"　"&amp;'03営業所'!$AQ$23&amp;"　"&amp;'03営業所'!$AV$23)),IF('03営業所'!$C$10=初期設定!$AF$3,TRIM(DBCS('03営業所'!$AL$23&amp;"　"&amp;'03営業所'!$AQ$23&amp;"　"&amp;'03営業所'!$AV$23)),IF('03営業所'!$C$11=初期設定!$AF$3,"","")))&amp;REPT("　",COLUMNS($G$60:$R$60)),COLUMN()-COLUMN($G$60)+1,1),"　"),"　")</f>
        <v>　</v>
      </c>
      <c r="L60" s="515" t="str">
        <f>IFERROR(IF(COUNTIF('03営業所'!$C$9:$C$11,初期設定!$AF$3)=1,MID(IF('03営業所'!$C$9=初期設定!$AF$3,TRIM(DBCS('03営業所'!$AL$23&amp;"　"&amp;'03営業所'!$AQ$23&amp;"　"&amp;'03営業所'!$AV$23)),IF('03営業所'!$C$10=初期設定!$AF$3,TRIM(DBCS('03営業所'!$AL$23&amp;"　"&amp;'03営業所'!$AQ$23&amp;"　"&amp;'03営業所'!$AV$23)),IF('03営業所'!$C$11=初期設定!$AF$3,"","")))&amp;REPT("　",COLUMNS($G$60:$R$60)),COLUMN()-COLUMN($G$60)+1,1),"　"),"　")</f>
        <v>　</v>
      </c>
      <c r="M60" s="515" t="str">
        <f>IFERROR(IF(COUNTIF('03営業所'!$C$9:$C$11,初期設定!$AF$3)=1,MID(IF('03営業所'!$C$9=初期設定!$AF$3,TRIM(DBCS('03営業所'!$AL$23&amp;"　"&amp;'03営業所'!$AQ$23&amp;"　"&amp;'03営業所'!$AV$23)),IF('03営業所'!$C$10=初期設定!$AF$3,TRIM(DBCS('03営業所'!$AL$23&amp;"　"&amp;'03営業所'!$AQ$23&amp;"　"&amp;'03営業所'!$AV$23)),IF('03営業所'!$C$11=初期設定!$AF$3,"","")))&amp;REPT("　",COLUMNS($G$60:$R$60)),COLUMN()-COLUMN($G$60)+1,1),"　"),"　")</f>
        <v>　</v>
      </c>
      <c r="N60" s="515" t="str">
        <f>IFERROR(IF(COUNTIF('03営業所'!$C$9:$C$11,初期設定!$AF$3)=1,MID(IF('03営業所'!$C$9=初期設定!$AF$3,TRIM(DBCS('03営業所'!$AL$23&amp;"　"&amp;'03営業所'!$AQ$23&amp;"　"&amp;'03営業所'!$AV$23)),IF('03営業所'!$C$10=初期設定!$AF$3,TRIM(DBCS('03営業所'!$AL$23&amp;"　"&amp;'03営業所'!$AQ$23&amp;"　"&amp;'03営業所'!$AV$23)),IF('03営業所'!$C$11=初期設定!$AF$3,"","")))&amp;REPT("　",COLUMNS($G$60:$R$60)),COLUMN()-COLUMN($G$60)+1,1),"　"),"　")</f>
        <v>　</v>
      </c>
      <c r="O60" s="515" t="str">
        <f>IFERROR(IF(COUNTIF('03営業所'!$C$9:$C$11,初期設定!$AF$3)=1,MID(IF('03営業所'!$C$9=初期設定!$AF$3,TRIM(DBCS('03営業所'!$AL$23&amp;"　"&amp;'03営業所'!$AQ$23&amp;"　"&amp;'03営業所'!$AV$23)),IF('03営業所'!$C$10=初期設定!$AF$3,TRIM(DBCS('03営業所'!$AL$23&amp;"　"&amp;'03営業所'!$AQ$23&amp;"　"&amp;'03営業所'!$AV$23)),IF('03営業所'!$C$11=初期設定!$AF$3,"","")))&amp;REPT("　",COLUMNS($G$60:$R$60)),COLUMN()-COLUMN($G$60)+1,1),"　"),"　")</f>
        <v>　</v>
      </c>
      <c r="P60" s="515" t="str">
        <f>IFERROR(IF(COUNTIF('03営業所'!$C$9:$C$11,初期設定!$AF$3)=1,MID(IF('03営業所'!$C$9=初期設定!$AF$3,TRIM(DBCS('03営業所'!$AL$23&amp;"　"&amp;'03営業所'!$AQ$23&amp;"　"&amp;'03営業所'!$AV$23)),IF('03営業所'!$C$10=初期設定!$AF$3,TRIM(DBCS('03営業所'!$AL$23&amp;"　"&amp;'03営業所'!$AQ$23&amp;"　"&amp;'03営業所'!$AV$23)),IF('03営業所'!$C$11=初期設定!$AF$3,"","")))&amp;REPT("　",COLUMNS($G$60:$R$60)),COLUMN()-COLUMN($G$60)+1,1),"　"),"　")</f>
        <v>　</v>
      </c>
      <c r="Q60" s="515" t="str">
        <f>IFERROR(IF(COUNTIF('03営業所'!$C$9:$C$11,初期設定!$AF$3)=1,MID(IF('03営業所'!$C$9=初期設定!$AF$3,TRIM(DBCS('03営業所'!$AL$23&amp;"　"&amp;'03営業所'!$AQ$23&amp;"　"&amp;'03営業所'!$AV$23)),IF('03営業所'!$C$10=初期設定!$AF$3,TRIM(DBCS('03営業所'!$AL$23&amp;"　"&amp;'03営業所'!$AQ$23&amp;"　"&amp;'03営業所'!$AV$23)),IF('03営業所'!$C$11=初期設定!$AF$3,"","")))&amp;REPT("　",COLUMNS($G$60:$R$60)),COLUMN()-COLUMN($G$60)+1,1),"　"),"　")</f>
        <v>　</v>
      </c>
      <c r="R60" s="515" t="str">
        <f>IFERROR(IF(COUNTIF('03営業所'!$C$9:$C$11,初期設定!$AF$3)=1,MID(IF('03営業所'!$C$9=初期設定!$AF$3,TRIM(DBCS('03営業所'!$AL$23&amp;"　"&amp;'03営業所'!$AQ$23&amp;"　"&amp;'03営業所'!$AV$23)),IF('03営業所'!$C$10=初期設定!$AF$3,TRIM(DBCS('03営業所'!$AL$23&amp;"　"&amp;'03営業所'!$AQ$23&amp;"　"&amp;'03営業所'!$AV$23)),IF('03営業所'!$C$11=初期設定!$AF$3,"","")))&amp;REPT("　",COLUMNS($G$60:$R$60)),COLUMN()-COLUMN($G$60)+1,1),"　"),"　")</f>
        <v>　</v>
      </c>
      <c r="S60" s="519" t="s">
        <v>303</v>
      </c>
      <c r="T60" s="520"/>
      <c r="U60" s="520"/>
      <c r="V60" s="520"/>
      <c r="W60" s="520"/>
      <c r="X60" s="520"/>
      <c r="Y60" s="520"/>
      <c r="Z60" s="520"/>
      <c r="AA60" s="520"/>
      <c r="AB60" s="520"/>
      <c r="AC60" s="520"/>
      <c r="AD60" s="520"/>
      <c r="AE60" s="520"/>
      <c r="AF60" s="520"/>
      <c r="AG60" s="520"/>
      <c r="AH60" s="520"/>
    </row>
    <row r="61" spans="1:34" ht="11.1" customHeight="1" x14ac:dyDescent="0.2">
      <c r="A61" s="39"/>
      <c r="B61" s="39"/>
      <c r="C61" s="521"/>
      <c r="D61" s="521"/>
      <c r="E61" s="521"/>
      <c r="F61" s="522"/>
      <c r="G61" s="516"/>
      <c r="H61" s="516"/>
      <c r="I61" s="516"/>
      <c r="J61" s="516"/>
      <c r="K61" s="516"/>
      <c r="L61" s="516"/>
      <c r="M61" s="516"/>
      <c r="N61" s="516"/>
      <c r="O61" s="516"/>
      <c r="P61" s="516"/>
      <c r="Q61" s="516"/>
      <c r="R61" s="516"/>
      <c r="S61" s="519"/>
      <c r="T61" s="520"/>
      <c r="U61" s="520"/>
      <c r="V61" s="520"/>
      <c r="W61" s="520"/>
      <c r="X61" s="520"/>
      <c r="Y61" s="520"/>
      <c r="Z61" s="520"/>
      <c r="AA61" s="520"/>
      <c r="AB61" s="520"/>
      <c r="AC61" s="520"/>
      <c r="AD61" s="520"/>
      <c r="AE61" s="520"/>
      <c r="AF61" s="520"/>
      <c r="AG61" s="520"/>
      <c r="AH61" s="520"/>
    </row>
    <row r="62" spans="1:34" ht="15" customHeight="1" x14ac:dyDescent="0.2">
      <c r="A62" s="50"/>
      <c r="B62" s="50"/>
      <c r="C62" s="54"/>
      <c r="D62" s="52"/>
      <c r="E62" s="52"/>
      <c r="F62" s="52"/>
      <c r="G62" s="41">
        <v>29</v>
      </c>
      <c r="H62" s="40"/>
      <c r="I62" s="40"/>
      <c r="J62" s="40"/>
      <c r="K62" s="40"/>
      <c r="L62" s="40"/>
      <c r="M62" s="40"/>
      <c r="N62" s="40"/>
      <c r="O62" s="40"/>
      <c r="P62" s="40"/>
      <c r="Q62" s="40"/>
      <c r="R62" s="41"/>
      <c r="Z62" s="41">
        <v>68</v>
      </c>
    </row>
    <row r="63" spans="1:34" ht="11.1" customHeight="1" x14ac:dyDescent="0.2">
      <c r="A63" s="50"/>
      <c r="B63" s="50"/>
      <c r="C63" s="521" t="s">
        <v>298</v>
      </c>
      <c r="D63" s="521"/>
      <c r="E63" s="521"/>
      <c r="F63" s="522"/>
      <c r="G63" s="515" t="str">
        <f>IFERROR(IF(COUNTIF('03営業所'!$C$9:$C$11,初期設定!$AF$3)=1,MID(IF('03営業所'!$C$9=初期設定!$AF$3,DBCS('03営業所'!$AL$24),IF('03営業所'!$C$10=初期設定!$AF$3,DBCS('03営業所'!$AL$24),IF('03営業所'!$C$11=初期設定!$AF$3,"","")))&amp;REPT("　",COLUMNS($G$63:$Z$63)),COLUMN()-COLUMN($G$63)+1,1),"　"),"　")</f>
        <v>　</v>
      </c>
      <c r="H63" s="515" t="str">
        <f>IFERROR(IF(COUNTIF('03営業所'!$C$9:$C$11,初期設定!$AF$3)=1,MID(IF('03営業所'!$C$9=初期設定!$AF$3,DBCS('03営業所'!$AL$24),IF('03営業所'!$C$10=初期設定!$AF$3,DBCS('03営業所'!$AL$24),IF('03営業所'!$C$11=初期設定!$AF$3,"","")))&amp;REPT("　",COLUMNS($G$63:$Z$63)),COLUMN()-COLUMN($G$63)+1,1),"　"),"　")</f>
        <v>　</v>
      </c>
      <c r="I63" s="515" t="str">
        <f>IFERROR(IF(COUNTIF('03営業所'!$C$9:$C$11,初期設定!$AF$3)=1,MID(IF('03営業所'!$C$9=初期設定!$AF$3,DBCS('03営業所'!$AL$24),IF('03営業所'!$C$10=初期設定!$AF$3,DBCS('03営業所'!$AL$24),IF('03営業所'!$C$11=初期設定!$AF$3,"","")))&amp;REPT("　",COLUMNS($G$63:$Z$63)),COLUMN()-COLUMN($G$63)+1,1),"　"),"　")</f>
        <v>　</v>
      </c>
      <c r="J63" s="515" t="str">
        <f>IFERROR(IF(COUNTIF('03営業所'!$C$9:$C$11,初期設定!$AF$3)=1,MID(IF('03営業所'!$C$9=初期設定!$AF$3,DBCS('03営業所'!$AL$24),IF('03営業所'!$C$10=初期設定!$AF$3,DBCS('03営業所'!$AL$24),IF('03営業所'!$C$11=初期設定!$AF$3,"","")))&amp;REPT("　",COLUMNS($G$63:$Z$63)),COLUMN()-COLUMN($G$63)+1,1),"　"),"　")</f>
        <v>　</v>
      </c>
      <c r="K63" s="515" t="str">
        <f>IFERROR(IF(COUNTIF('03営業所'!$C$9:$C$11,初期設定!$AF$3)=1,MID(IF('03営業所'!$C$9=初期設定!$AF$3,DBCS('03営業所'!$AL$24),IF('03営業所'!$C$10=初期設定!$AF$3,DBCS('03営業所'!$AL$24),IF('03営業所'!$C$11=初期設定!$AF$3,"","")))&amp;REPT("　",COLUMNS($G$63:$Z$63)),COLUMN()-COLUMN($G$63)+1,1),"　"),"　")</f>
        <v>　</v>
      </c>
      <c r="L63" s="515" t="str">
        <f>IFERROR(IF(COUNTIF('03営業所'!$C$9:$C$11,初期設定!$AF$3)=1,MID(IF('03営業所'!$C$9=初期設定!$AF$3,DBCS('03営業所'!$AL$24),IF('03営業所'!$C$10=初期設定!$AF$3,DBCS('03営業所'!$AL$24),IF('03営業所'!$C$11=初期設定!$AF$3,"","")))&amp;REPT("　",COLUMNS($G$63:$Z$63)),COLUMN()-COLUMN($G$63)+1,1),"　"),"　")</f>
        <v>　</v>
      </c>
      <c r="M63" s="515" t="str">
        <f>IFERROR(IF(COUNTIF('03営業所'!$C$9:$C$11,初期設定!$AF$3)=1,MID(IF('03営業所'!$C$9=初期設定!$AF$3,DBCS('03営業所'!$AL$24),IF('03営業所'!$C$10=初期設定!$AF$3,DBCS('03営業所'!$AL$24),IF('03営業所'!$C$11=初期設定!$AF$3,"","")))&amp;REPT("　",COLUMNS($G$63:$Z$63)),COLUMN()-COLUMN($G$63)+1,1),"　"),"　")</f>
        <v>　</v>
      </c>
      <c r="N63" s="515" t="str">
        <f>IFERROR(IF(COUNTIF('03営業所'!$C$9:$C$11,初期設定!$AF$3)=1,MID(IF('03営業所'!$C$9=初期設定!$AF$3,DBCS('03営業所'!$AL$24),IF('03営業所'!$C$10=初期設定!$AF$3,DBCS('03営業所'!$AL$24),IF('03営業所'!$C$11=初期設定!$AF$3,"","")))&amp;REPT("　",COLUMNS($G$63:$Z$63)),COLUMN()-COLUMN($G$63)+1,1),"　"),"　")</f>
        <v>　</v>
      </c>
      <c r="O63" s="515" t="str">
        <f>IFERROR(IF(COUNTIF('03営業所'!$C$9:$C$11,初期設定!$AF$3)=1,MID(IF('03営業所'!$C$9=初期設定!$AF$3,DBCS('03営業所'!$AL$24),IF('03営業所'!$C$10=初期設定!$AF$3,DBCS('03営業所'!$AL$24),IF('03営業所'!$C$11=初期設定!$AF$3,"","")))&amp;REPT("　",COLUMNS($G$63:$Z$63)),COLUMN()-COLUMN($G$63)+1,1),"　"),"　")</f>
        <v>　</v>
      </c>
      <c r="P63" s="515" t="str">
        <f>IFERROR(IF(COUNTIF('03営業所'!$C$9:$C$11,初期設定!$AF$3)=1,MID(IF('03営業所'!$C$9=初期設定!$AF$3,DBCS('03営業所'!$AL$24),IF('03営業所'!$C$10=初期設定!$AF$3,DBCS('03営業所'!$AL$24),IF('03営業所'!$C$11=初期設定!$AF$3,"","")))&amp;REPT("　",COLUMNS($G$63:$Z$63)),COLUMN()-COLUMN($G$63)+1,1),"　"),"　")</f>
        <v>　</v>
      </c>
      <c r="Q63" s="515" t="str">
        <f>IFERROR(IF(COUNTIF('03営業所'!$C$9:$C$11,初期設定!$AF$3)=1,MID(IF('03営業所'!$C$9=初期設定!$AF$3,DBCS('03営業所'!$AL$24),IF('03営業所'!$C$10=初期設定!$AF$3,DBCS('03営業所'!$AL$24),IF('03営業所'!$C$11=初期設定!$AF$3,"","")))&amp;REPT("　",COLUMNS($G$63:$Z$63)),COLUMN()-COLUMN($G$63)+1,1),"　"),"　")</f>
        <v>　</v>
      </c>
      <c r="R63" s="515" t="str">
        <f>IFERROR(IF(COUNTIF('03営業所'!$C$9:$C$11,初期設定!$AF$3)=1,MID(IF('03営業所'!$C$9=初期設定!$AF$3,DBCS('03営業所'!$AL$24),IF('03営業所'!$C$10=初期設定!$AF$3,DBCS('03営業所'!$AL$24),IF('03営業所'!$C$11=初期設定!$AF$3,"","")))&amp;REPT("　",COLUMNS($G$63:$Z$63)),COLUMN()-COLUMN($G$63)+1,1),"　"),"　")</f>
        <v>　</v>
      </c>
      <c r="S63" s="515" t="str">
        <f>IFERROR(IF(COUNTIF('03営業所'!$C$9:$C$11,初期設定!$AF$3)=1,MID(IF('03営業所'!$C$9=初期設定!$AF$3,DBCS('03営業所'!$AL$24),IF('03営業所'!$C$10=初期設定!$AF$3,DBCS('03営業所'!$AL$24),IF('03営業所'!$C$11=初期設定!$AF$3,"","")))&amp;REPT("　",COLUMNS($G$63:$Z$63)),COLUMN()-COLUMN($G$63)+1,1),"　"),"　")</f>
        <v>　</v>
      </c>
      <c r="T63" s="515" t="str">
        <f>IFERROR(IF(COUNTIF('03営業所'!$C$9:$C$11,初期設定!$AF$3)=1,MID(IF('03営業所'!$C$9=初期設定!$AF$3,DBCS('03営業所'!$AL$24),IF('03営業所'!$C$10=初期設定!$AF$3,DBCS('03営業所'!$AL$24),IF('03営業所'!$C$11=初期設定!$AF$3,"","")))&amp;REPT("　",COLUMNS($G$63:$Z$63)),COLUMN()-COLUMN($G$63)+1,1),"　"),"　")</f>
        <v>　</v>
      </c>
      <c r="U63" s="515" t="str">
        <f>IFERROR(IF(COUNTIF('03営業所'!$C$9:$C$11,初期設定!$AF$3)=1,MID(IF('03営業所'!$C$9=初期設定!$AF$3,DBCS('03営業所'!$AL$24),IF('03営業所'!$C$10=初期設定!$AF$3,DBCS('03営業所'!$AL$24),IF('03営業所'!$C$11=初期設定!$AF$3,"","")))&amp;REPT("　",COLUMNS($G$63:$Z$63)),COLUMN()-COLUMN($G$63)+1,1),"　"),"　")</f>
        <v>　</v>
      </c>
      <c r="V63" s="515" t="str">
        <f>IFERROR(IF(COUNTIF('03営業所'!$C$9:$C$11,初期設定!$AF$3)=1,MID(IF('03営業所'!$C$9=初期設定!$AF$3,DBCS('03営業所'!$AL$24),IF('03営業所'!$C$10=初期設定!$AF$3,DBCS('03営業所'!$AL$24),IF('03営業所'!$C$11=初期設定!$AF$3,"","")))&amp;REPT("　",COLUMNS($G$63:$Z$63)),COLUMN()-COLUMN($G$63)+1,1),"　"),"　")</f>
        <v>　</v>
      </c>
      <c r="W63" s="515" t="str">
        <f>IFERROR(IF(COUNTIF('03営業所'!$C$9:$C$11,初期設定!$AF$3)=1,MID(IF('03営業所'!$C$9=初期設定!$AF$3,DBCS('03営業所'!$AL$24),IF('03営業所'!$C$10=初期設定!$AF$3,DBCS('03営業所'!$AL$24),IF('03営業所'!$C$11=初期設定!$AF$3,"","")))&amp;REPT("　",COLUMNS($G$63:$Z$63)),COLUMN()-COLUMN($G$63)+1,1),"　"),"　")</f>
        <v>　</v>
      </c>
      <c r="X63" s="515" t="str">
        <f>IFERROR(IF(COUNTIF('03営業所'!$C$9:$C$11,初期設定!$AF$3)=1,MID(IF('03営業所'!$C$9=初期設定!$AF$3,DBCS('03営業所'!$AL$24),IF('03営業所'!$C$10=初期設定!$AF$3,DBCS('03営業所'!$AL$24),IF('03営業所'!$C$11=初期設定!$AF$3,"","")))&amp;REPT("　",COLUMNS($G$63:$Z$63)),COLUMN()-COLUMN($G$63)+1,1),"　"),"　")</f>
        <v>　</v>
      </c>
      <c r="Y63" s="515" t="str">
        <f>IFERROR(IF(COUNTIF('03営業所'!$C$9:$C$11,初期設定!$AF$3)=1,MID(IF('03営業所'!$C$9=初期設定!$AF$3,DBCS('03営業所'!$AL$24),IF('03営業所'!$C$10=初期設定!$AF$3,DBCS('03営業所'!$AL$24),IF('03営業所'!$C$11=初期設定!$AF$3,"","")))&amp;REPT("　",COLUMNS($G$63:$Z$63)),COLUMN()-COLUMN($G$63)+1,1),"　"),"　")</f>
        <v>　</v>
      </c>
      <c r="Z63" s="515" t="str">
        <f>IFERROR(IF(COUNTIF('03営業所'!$C$9:$C$11,初期設定!$AF$3)=1,MID(IF('03営業所'!$C$9=初期設定!$AF$3,DBCS('03営業所'!$AL$24),IF('03営業所'!$C$10=初期設定!$AF$3,DBCS('03営業所'!$AL$24),IF('03営業所'!$C$11=初期設定!$AF$3,"","")))&amp;REPT("　",COLUMNS($G$63:$Z$63)),COLUMN()-COLUMN($G$63)+1,1),"　"),"　")</f>
        <v>　</v>
      </c>
      <c r="AA63" s="517" t="s">
        <v>299</v>
      </c>
      <c r="AB63" s="518"/>
      <c r="AC63" s="518"/>
      <c r="AD63" s="518"/>
      <c r="AE63" s="518"/>
      <c r="AF63" s="518"/>
      <c r="AG63" s="518"/>
      <c r="AH63" s="518"/>
    </row>
    <row r="64" spans="1:34" ht="11.1" customHeight="1" x14ac:dyDescent="0.2">
      <c r="A64" s="50"/>
      <c r="B64" s="50"/>
      <c r="C64" s="521"/>
      <c r="D64" s="521"/>
      <c r="E64" s="521"/>
      <c r="F64" s="522"/>
      <c r="G64" s="516"/>
      <c r="H64" s="516"/>
      <c r="I64" s="516"/>
      <c r="J64" s="516"/>
      <c r="K64" s="516"/>
      <c r="L64" s="516"/>
      <c r="M64" s="516"/>
      <c r="N64" s="516"/>
      <c r="O64" s="516"/>
      <c r="P64" s="516"/>
      <c r="Q64" s="516"/>
      <c r="R64" s="516"/>
      <c r="S64" s="516"/>
      <c r="T64" s="516"/>
      <c r="U64" s="516"/>
      <c r="V64" s="516"/>
      <c r="W64" s="516"/>
      <c r="X64" s="516"/>
      <c r="Y64" s="516"/>
      <c r="Z64" s="516"/>
      <c r="AA64" s="517"/>
      <c r="AB64" s="518"/>
      <c r="AC64" s="518"/>
      <c r="AD64" s="518"/>
      <c r="AE64" s="518"/>
      <c r="AF64" s="518"/>
      <c r="AG64" s="518"/>
      <c r="AH64" s="518"/>
    </row>
    <row r="65" spans="1:32" ht="7.5" customHeight="1" x14ac:dyDescent="0.2"/>
    <row r="66" spans="1:32" ht="11.1" customHeight="1" x14ac:dyDescent="0.2"/>
    <row r="67" spans="1:32" ht="12" x14ac:dyDescent="0.2">
      <c r="S67" s="406" t="s">
        <v>332</v>
      </c>
      <c r="T67" s="406"/>
      <c r="U67" s="406"/>
      <c r="V67" s="406"/>
      <c r="W67" s="406"/>
      <c r="X67" s="406"/>
      <c r="Y67" s="406"/>
      <c r="Z67" s="406"/>
      <c r="AA67" s="406"/>
      <c r="AB67" s="406"/>
      <c r="AC67" s="406"/>
      <c r="AD67" s="406"/>
      <c r="AE67" s="406"/>
      <c r="AF67" s="406"/>
    </row>
    <row r="69" spans="1:32" s="40" customFormat="1" ht="15" customHeight="1" x14ac:dyDescent="0.2">
      <c r="A69" s="108" t="s">
        <v>612</v>
      </c>
    </row>
    <row r="70" spans="1:32" ht="15" customHeight="1" x14ac:dyDescent="0.2">
      <c r="A70" s="130" t="str">
        <f>CONCATENATE($A$73,$A$74,$A$75,$A$76,$A$77,$A$78,$A$79)</f>
        <v xml:space="preserve">01  000000                                                                      02 　　　　　　　　　　　　　　　　　　                                         03                                                                              04　　　　　　　　　　　　　　　　　　　　　　　　                              05  　　　　　　　　　　　　　　　　　　　　　　　　　　　　　　　　            06　　　　　　　　　　　　　　　　　　　　　　　　                              07  　　　　　　　　　　　　　　　　　　　　　　　　　　　　　　　　            </v>
      </c>
    </row>
    <row r="72" spans="1:32" ht="15" customHeight="1" x14ac:dyDescent="0.2">
      <c r="A72" s="108" t="s">
        <v>613</v>
      </c>
    </row>
    <row r="73" spans="1:32" ht="15" customHeight="1" x14ac:dyDescent="0.2">
      <c r="A73" s="130" t="str">
        <f>MIDB(CONCATENATE($D$10,$E$10,$G$10,$H$10,$K$10,$L$10,$M$10,$N$10,$O$10,$P$10,IF($W$10=""," ",$W$10)) &amp; REPT(" ",80),1,80)</f>
        <v xml:space="preserve">01  000000                                                                      </v>
      </c>
    </row>
    <row r="74" spans="1:32" ht="15" customHeight="1" x14ac:dyDescent="0.2">
      <c r="A74" s="130" t="str">
        <f>MIDB(CONCATENATE($D$13,$E$13,$G$13,$I$13,$J$13,$K$13,$L$13,$M$13,$N$13,$O$13,$P$13,$Q$13,$R$13,$S$13,$T$13,$U$13,$V$13,$W$13,$X$13,$Y$13,$Z$13,$AB$13,$G$16,$H$16,$I$16,$J$16,$K$16,$L$16,$M$16,$N$16,$O$16,$P$16,$Q$16,$R$16,$S$16,$T$16,$U$16,$V$16,$W$16,$X$16,$Y$16,$Z$16,$AA$16,$AB$16,$AC$16,$AD$16,$AE$16,$AF$16,$AG$16,$AH$16,$AI$16) &amp; REPT(" ",80),1,80)</f>
        <v xml:space="preserve">02 　　　　　　　　　　　　　　　　　　                                         </v>
      </c>
    </row>
    <row r="75" spans="1:32" ht="15" customHeight="1" x14ac:dyDescent="0.2">
      <c r="A75" s="130" t="str">
        <f>MIDB(CONCATENATE($D$20,$E$20,$G$20,$H$20,$I$20,$J$20,$K$20,$L$20,$M$20,$N$20,$O$20,$P$20,$Q$20,$R$20,$S$20,$T$20,$U$20,$V$20,$W$20,$X$20,$Y$20,$Z$20,$AA$20,$AB$20,$AC$20,$AD$20,$AE$20,$AF$20,$AG$20,$AH$20,$AI$20) &amp; REPT(" ",80),1,80)</f>
        <v xml:space="preserve">03                                                                              </v>
      </c>
    </row>
    <row r="76" spans="1:32" s="40" customFormat="1" ht="15" customHeight="1" x14ac:dyDescent="0.2">
      <c r="A76" s="130" t="str">
        <f>MIDB(CONCATENATE($D$24,$E$24,$G$24,$H$24,$I$24,$J$24,$K$24,$L$24,$M$24,$N$24,$O$24,$P$24,$Q$24,$R$24,$G$27,$H$27,$I$27,$J$27,$K$27,$L$27,$M$27,$N$27,$O$27,$P$27,$Q$27,$R$27,$G$30,$H$30,$I$30,$J$30,$K$30,$L$30,$M$30,$N$30,$O$30,$P$30,$Q$30,$R$30,$S$30,$G$33,$H$33,$I$33,$K$33,$L$33,$M$33,$N$33) &amp; REPT(" ",80),1,80)</f>
        <v xml:space="preserve">04　　　　　　　　　　　　　　　　　　　　　　　　                              </v>
      </c>
    </row>
    <row r="77" spans="1:32" ht="15" customHeight="1" x14ac:dyDescent="0.2">
      <c r="A77" s="130" t="str">
        <f>MIDB(CONCATENATE($D$36,$E$36,$G$36,$H$36,$G$39,$H$39,$I$39,$J$39,$K$39,$L$39,$M$39,$N$39,$O$39,$P$39,$Q$39,$R$39,$G$42,$H$42,$I$42,$J$42,$K$42,$L$42,$M$42,$N$42,$O$42,$P$42,$Q$42,$R$42,$S$42,$T$42,$U$42,$V$42,$W$42,$X$42,$Y$42,$Z$42) &amp; REPT(" ",80),1,80)</f>
        <v xml:space="preserve">05  　　　　　　　　　　　　　　　　　　　　　　　　　　　　　　　　            </v>
      </c>
    </row>
    <row r="78" spans="1:32" ht="15" customHeight="1" x14ac:dyDescent="0.2">
      <c r="A78" s="130" t="str">
        <f>MIDB(CONCATENATE($D$45,$E$45,$G$45,$H$45,$I$45,$J$45,$K$45,$L$45,$M$45,$N$45,$O$45,$P$45,$Q$45,$R$45,$G$48,$H$48,$I$48,$J$48,$K$48,$L$48,$M$48,$N$48,$O$48,$P$48,$Q$48,$R$48,$G$51,$H$51,$I$51,$J$51,$K$51,$L$51,$M$51,$N$51,$O$51,$P$51,$Q$51,$R$51,$S$51,$G$54,$H$54,$I$54,$K$54,$L$54,$M$54,$N$54) &amp; REPT(" ",80),1,80)</f>
        <v xml:space="preserve">06　　　　　　　　　　　　　　　　　　　　　　　　                              </v>
      </c>
    </row>
    <row r="79" spans="1:32" ht="15" customHeight="1" x14ac:dyDescent="0.2">
      <c r="A79" s="130" t="str">
        <f>MIDB(CONCATENATE($D$57,$E$57,$G$57,$H$57,$G$60,$H$60,$I$60,$J$60,$K$60,$L$60,$M$60,$N$60,$O$60,$P$60,$Q$60,$R$60,$G$63,$H$63,$I$63,$J$63,$K$63,$L$63,$M$63,$N$63,$O$63,$P$63,$Q$63,$R$63,$S$63,$T$63,$U$63,$V$63,$W$63,$X$63,$Y$63,$Z$63) &amp; REPT(" ",80),1,80)</f>
        <v xml:space="preserve">07  　　　　　　　　　　　　　　　　　　　　　　　　　　　　　　　　            </v>
      </c>
    </row>
    <row r="83" spans="1:2" s="40" customFormat="1" ht="15" customHeight="1" x14ac:dyDescent="0.2"/>
    <row r="86" spans="1:2" ht="15" customHeight="1" x14ac:dyDescent="0.2">
      <c r="A86" s="40"/>
      <c r="B86" s="40"/>
    </row>
    <row r="89" spans="1:2" ht="15" customHeight="1" x14ac:dyDescent="0.2">
      <c r="A89" s="40"/>
      <c r="B89" s="40"/>
    </row>
    <row r="92" spans="1:2" ht="15" customHeight="1" x14ac:dyDescent="0.2">
      <c r="A92" s="40"/>
      <c r="B92" s="40"/>
    </row>
    <row r="95" spans="1:2" ht="15" customHeight="1" x14ac:dyDescent="0.2">
      <c r="A95" s="40"/>
      <c r="B95" s="40"/>
    </row>
  </sheetData>
  <sheetProtection password="CC81" sheet="1" objects="1" scenarios="1"/>
  <mergeCells count="297">
    <mergeCell ref="AG1:AI1"/>
    <mergeCell ref="X3:Y3"/>
    <mergeCell ref="AA3:AB3"/>
    <mergeCell ref="AD3:AE3"/>
    <mergeCell ref="A5:AH6"/>
    <mergeCell ref="D8:E8"/>
    <mergeCell ref="L8:P8"/>
    <mergeCell ref="V8:X8"/>
    <mergeCell ref="A9:C11"/>
    <mergeCell ref="D10:D11"/>
    <mergeCell ref="E10:E11"/>
    <mergeCell ref="G10:G11"/>
    <mergeCell ref="H10:H11"/>
    <mergeCell ref="J10:J11"/>
    <mergeCell ref="K10:K11"/>
    <mergeCell ref="L10:L11"/>
    <mergeCell ref="M10:M11"/>
    <mergeCell ref="N10:N11"/>
    <mergeCell ref="O10:O11"/>
    <mergeCell ref="P10:P11"/>
    <mergeCell ref="Q10:Q11"/>
    <mergeCell ref="W10:W11"/>
    <mergeCell ref="A12:C14"/>
    <mergeCell ref="D13:D14"/>
    <mergeCell ref="E13:E14"/>
    <mergeCell ref="G13:G14"/>
    <mergeCell ref="H13:H14"/>
    <mergeCell ref="I13:I14"/>
    <mergeCell ref="J13:J14"/>
    <mergeCell ref="K13:K14"/>
    <mergeCell ref="L13:L14"/>
    <mergeCell ref="M13:M14"/>
    <mergeCell ref="N13:N14"/>
    <mergeCell ref="O13:O14"/>
    <mergeCell ref="P13:P14"/>
    <mergeCell ref="Q13:Q14"/>
    <mergeCell ref="R13:R14"/>
    <mergeCell ref="S13:S14"/>
    <mergeCell ref="T13:T14"/>
    <mergeCell ref="U13:U14"/>
    <mergeCell ref="V13:V14"/>
    <mergeCell ref="W13:W14"/>
    <mergeCell ref="X13:X14"/>
    <mergeCell ref="Y13:Y14"/>
    <mergeCell ref="Z13:Z14"/>
    <mergeCell ref="AA13:AA14"/>
    <mergeCell ref="AB13:AB14"/>
    <mergeCell ref="C16:F17"/>
    <mergeCell ref="G16:G17"/>
    <mergeCell ref="H16:H17"/>
    <mergeCell ref="I16:I17"/>
    <mergeCell ref="J16:J17"/>
    <mergeCell ref="K16:K17"/>
    <mergeCell ref="L16:L17"/>
    <mergeCell ref="M16:M17"/>
    <mergeCell ref="N16:N17"/>
    <mergeCell ref="O16:O17"/>
    <mergeCell ref="P16:P17"/>
    <mergeCell ref="Q16:Q17"/>
    <mergeCell ref="R16:R17"/>
    <mergeCell ref="S16:S17"/>
    <mergeCell ref="T16:T17"/>
    <mergeCell ref="U16:U17"/>
    <mergeCell ref="V16:V17"/>
    <mergeCell ref="W16:W17"/>
    <mergeCell ref="X16:X17"/>
    <mergeCell ref="Y16:Y17"/>
    <mergeCell ref="Z16:Z17"/>
    <mergeCell ref="AA16:AA17"/>
    <mergeCell ref="AB16:AB17"/>
    <mergeCell ref="AC16:AC17"/>
    <mergeCell ref="AD16:AD17"/>
    <mergeCell ref="AE16:AE17"/>
    <mergeCell ref="AF16:AF17"/>
    <mergeCell ref="AG16:AG17"/>
    <mergeCell ref="AH16:AH17"/>
    <mergeCell ref="AI16:AI17"/>
    <mergeCell ref="A19:C21"/>
    <mergeCell ref="D20:D21"/>
    <mergeCell ref="E20:E21"/>
    <mergeCell ref="G20:G21"/>
    <mergeCell ref="H20:H21"/>
    <mergeCell ref="I20:I21"/>
    <mergeCell ref="J20:J21"/>
    <mergeCell ref="K20:K21"/>
    <mergeCell ref="L20:L21"/>
    <mergeCell ref="M20:M21"/>
    <mergeCell ref="N20:N21"/>
    <mergeCell ref="O20:O21"/>
    <mergeCell ref="P20:P21"/>
    <mergeCell ref="Q20:Q21"/>
    <mergeCell ref="R20:R21"/>
    <mergeCell ref="S20:S21"/>
    <mergeCell ref="T20:T21"/>
    <mergeCell ref="U20:U21"/>
    <mergeCell ref="V20:V21"/>
    <mergeCell ref="W20:W21"/>
    <mergeCell ref="X20:X21"/>
    <mergeCell ref="Y20:Y21"/>
    <mergeCell ref="Z20:Z21"/>
    <mergeCell ref="AA20:AA21"/>
    <mergeCell ref="AB20:AB21"/>
    <mergeCell ref="AC20:AC21"/>
    <mergeCell ref="AD20:AD21"/>
    <mergeCell ref="AE20:AE21"/>
    <mergeCell ref="AF20:AF21"/>
    <mergeCell ref="AG20:AG21"/>
    <mergeCell ref="AH20:AH21"/>
    <mergeCell ref="AI20:AI21"/>
    <mergeCell ref="A23:C25"/>
    <mergeCell ref="D24:D25"/>
    <mergeCell ref="E24:E25"/>
    <mergeCell ref="G24:G25"/>
    <mergeCell ref="H24:H25"/>
    <mergeCell ref="I24:I25"/>
    <mergeCell ref="J24:J25"/>
    <mergeCell ref="K24:K25"/>
    <mergeCell ref="L24:L25"/>
    <mergeCell ref="M24:M25"/>
    <mergeCell ref="N24:N25"/>
    <mergeCell ref="O24:O25"/>
    <mergeCell ref="P24:P25"/>
    <mergeCell ref="Q24:Q25"/>
    <mergeCell ref="R24:R25"/>
    <mergeCell ref="Y24:AH26"/>
    <mergeCell ref="A26:C28"/>
    <mergeCell ref="G27:G28"/>
    <mergeCell ref="H27:H28"/>
    <mergeCell ref="I27:I28"/>
    <mergeCell ref="J27:J28"/>
    <mergeCell ref="K27:K28"/>
    <mergeCell ref="L27:L28"/>
    <mergeCell ref="M27:M28"/>
    <mergeCell ref="N27:N28"/>
    <mergeCell ref="O27:O28"/>
    <mergeCell ref="P27:P28"/>
    <mergeCell ref="Q27:Q28"/>
    <mergeCell ref="R27:R28"/>
    <mergeCell ref="Y27:AH37"/>
    <mergeCell ref="O30:O31"/>
    <mergeCell ref="P30:P31"/>
    <mergeCell ref="Q30:Q31"/>
    <mergeCell ref="R30:R31"/>
    <mergeCell ref="S30:S31"/>
    <mergeCell ref="A29:C31"/>
    <mergeCell ref="G30:G31"/>
    <mergeCell ref="H30:H31"/>
    <mergeCell ref="I30:I31"/>
    <mergeCell ref="J30:J31"/>
    <mergeCell ref="K30:K31"/>
    <mergeCell ref="L30:L31"/>
    <mergeCell ref="M30:M31"/>
    <mergeCell ref="N30:N31"/>
    <mergeCell ref="A32:C34"/>
    <mergeCell ref="G33:G34"/>
    <mergeCell ref="H33:H34"/>
    <mergeCell ref="I33:I34"/>
    <mergeCell ref="J33:J34"/>
    <mergeCell ref="K33:K34"/>
    <mergeCell ref="L33:L34"/>
    <mergeCell ref="M33:M34"/>
    <mergeCell ref="N33:N34"/>
    <mergeCell ref="A35:C37"/>
    <mergeCell ref="D36:D37"/>
    <mergeCell ref="E36:E37"/>
    <mergeCell ref="G36:G37"/>
    <mergeCell ref="H36:H37"/>
    <mergeCell ref="I36:N37"/>
    <mergeCell ref="C39:F40"/>
    <mergeCell ref="G39:G40"/>
    <mergeCell ref="H39:H40"/>
    <mergeCell ref="I39:I40"/>
    <mergeCell ref="J39:J40"/>
    <mergeCell ref="K39:K40"/>
    <mergeCell ref="L39:L40"/>
    <mergeCell ref="M39:M40"/>
    <mergeCell ref="N39:N40"/>
    <mergeCell ref="O39:O40"/>
    <mergeCell ref="P39:P40"/>
    <mergeCell ref="Q39:Q40"/>
    <mergeCell ref="R39:R40"/>
    <mergeCell ref="S39:AH40"/>
    <mergeCell ref="C42:F43"/>
    <mergeCell ref="G42:G43"/>
    <mergeCell ref="H42:H43"/>
    <mergeCell ref="I42:I43"/>
    <mergeCell ref="J42:J43"/>
    <mergeCell ref="K42:K43"/>
    <mergeCell ref="L42:L43"/>
    <mergeCell ref="M42:M43"/>
    <mergeCell ref="N42:N43"/>
    <mergeCell ref="O42:O43"/>
    <mergeCell ref="P42:P43"/>
    <mergeCell ref="Q42:Q43"/>
    <mergeCell ref="R42:R43"/>
    <mergeCell ref="S42:S43"/>
    <mergeCell ref="T42:T43"/>
    <mergeCell ref="U42:U43"/>
    <mergeCell ref="V42:V43"/>
    <mergeCell ref="W42:W43"/>
    <mergeCell ref="X42:X43"/>
    <mergeCell ref="M48:M49"/>
    <mergeCell ref="N48:N49"/>
    <mergeCell ref="Y42:Y43"/>
    <mergeCell ref="Z42:Z43"/>
    <mergeCell ref="AA42:AH43"/>
    <mergeCell ref="A44:C46"/>
    <mergeCell ref="D45:D46"/>
    <mergeCell ref="E45:E46"/>
    <mergeCell ref="G45:G46"/>
    <mergeCell ref="H45:H46"/>
    <mergeCell ref="I45:I46"/>
    <mergeCell ref="J45:J46"/>
    <mergeCell ref="K45:K46"/>
    <mergeCell ref="L45:L46"/>
    <mergeCell ref="M45:M46"/>
    <mergeCell ref="N45:N46"/>
    <mergeCell ref="O45:O46"/>
    <mergeCell ref="P45:P46"/>
    <mergeCell ref="Q45:Q46"/>
    <mergeCell ref="R45:R46"/>
    <mergeCell ref="O48:O49"/>
    <mergeCell ref="P48:P49"/>
    <mergeCell ref="Q48:Q49"/>
    <mergeCell ref="R48:R49"/>
    <mergeCell ref="A47:C49"/>
    <mergeCell ref="G48:G49"/>
    <mergeCell ref="H48:H49"/>
    <mergeCell ref="I48:I49"/>
    <mergeCell ref="J48:J49"/>
    <mergeCell ref="K48:K49"/>
    <mergeCell ref="L48:L49"/>
    <mergeCell ref="A50:C52"/>
    <mergeCell ref="G51:G52"/>
    <mergeCell ref="H51:H52"/>
    <mergeCell ref="I51:I52"/>
    <mergeCell ref="J51:J52"/>
    <mergeCell ref="K51:K52"/>
    <mergeCell ref="L51:L52"/>
    <mergeCell ref="S51:S52"/>
    <mergeCell ref="A53:C55"/>
    <mergeCell ref="G54:G55"/>
    <mergeCell ref="H54:H55"/>
    <mergeCell ref="I54:I55"/>
    <mergeCell ref="J54:J55"/>
    <mergeCell ref="K54:K55"/>
    <mergeCell ref="L54:L55"/>
    <mergeCell ref="M54:M55"/>
    <mergeCell ref="N54:N55"/>
    <mergeCell ref="O51:O52"/>
    <mergeCell ref="P51:P52"/>
    <mergeCell ref="Q51:Q52"/>
    <mergeCell ref="R51:R52"/>
    <mergeCell ref="M51:M52"/>
    <mergeCell ref="N51:N52"/>
    <mergeCell ref="A56:C58"/>
    <mergeCell ref="D57:D58"/>
    <mergeCell ref="E57:E58"/>
    <mergeCell ref="G57:G58"/>
    <mergeCell ref="H57:H58"/>
    <mergeCell ref="C60:F61"/>
    <mergeCell ref="G60:G61"/>
    <mergeCell ref="H60:H61"/>
    <mergeCell ref="I60:I61"/>
    <mergeCell ref="O60:O61"/>
    <mergeCell ref="P60:P61"/>
    <mergeCell ref="Q60:Q61"/>
    <mergeCell ref="R60:R61"/>
    <mergeCell ref="S60:AH61"/>
    <mergeCell ref="C63:F64"/>
    <mergeCell ref="G63:G64"/>
    <mergeCell ref="H63:H64"/>
    <mergeCell ref="I63:I64"/>
    <mergeCell ref="J63:J64"/>
    <mergeCell ref="K63:K64"/>
    <mergeCell ref="L63:L64"/>
    <mergeCell ref="M63:M64"/>
    <mergeCell ref="N63:N64"/>
    <mergeCell ref="O63:O64"/>
    <mergeCell ref="P63:P64"/>
    <mergeCell ref="Q63:Q64"/>
    <mergeCell ref="R63:R64"/>
    <mergeCell ref="S63:S64"/>
    <mergeCell ref="J60:J61"/>
    <mergeCell ref="K60:K61"/>
    <mergeCell ref="L60:L61"/>
    <mergeCell ref="M60:M61"/>
    <mergeCell ref="N60:N61"/>
    <mergeCell ref="S67:AF67"/>
    <mergeCell ref="Z63:Z64"/>
    <mergeCell ref="AA63:AH64"/>
    <mergeCell ref="T63:T64"/>
    <mergeCell ref="U63:U64"/>
    <mergeCell ref="V63:V64"/>
    <mergeCell ref="W63:W64"/>
    <mergeCell ref="X63:X64"/>
    <mergeCell ref="Y63:Y64"/>
  </mergeCells>
  <phoneticPr fontId="5"/>
  <pageMargins left="0.78740157480314965" right="0.39370078740157483" top="0.78740157480314965" bottom="0.39370078740157483" header="0.59055118110236227" footer="0.19685039370078741"/>
  <pageSetup paperSize="9" scale="97"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3BFA89F-A9AD-4F2E-9999-890D44A9320A}">
          <x14:formula1>
            <xm:f>初期設定!$AI$3:$AI$4</xm:f>
          </x14:formula1>
          <xm:sqref>W10:W11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50"/>
  <sheetViews>
    <sheetView view="pageBreakPreview" zoomScaleNormal="100" zoomScaleSheetLayoutView="100" workbookViewId="0">
      <selection activeCell="N41" sqref="N41:R41"/>
    </sheetView>
  </sheetViews>
  <sheetFormatPr defaultColWidth="2.6640625" defaultRowHeight="15" customHeight="1" x14ac:dyDescent="0.2"/>
  <cols>
    <col min="1" max="16384" width="2.6640625" style="18"/>
  </cols>
  <sheetData>
    <row r="1" spans="1:35" ht="15" customHeight="1" x14ac:dyDescent="0.2">
      <c r="Q1" s="563" t="s">
        <v>115</v>
      </c>
      <c r="R1" s="564"/>
      <c r="S1" s="564"/>
      <c r="T1" s="564"/>
      <c r="U1" s="564"/>
      <c r="V1" s="567" t="str">
        <f>IFERROR(VLOOKUP('02申請書'!$E$6,初期設定!$P$3:$Q$50,2,FALSE),"")</f>
        <v/>
      </c>
      <c r="W1" s="568"/>
      <c r="X1" s="571" t="s">
        <v>116</v>
      </c>
      <c r="Y1" s="568" t="str">
        <f>IFERROR(TEXT('02申請書'!$AC$6,"000000"),"")</f>
        <v>000000</v>
      </c>
      <c r="Z1" s="568"/>
      <c r="AA1" s="568"/>
      <c r="AB1" s="568"/>
      <c r="AC1" s="568"/>
      <c r="AD1" s="568"/>
      <c r="AE1" s="568"/>
      <c r="AF1" s="573"/>
      <c r="AG1" s="332" t="s">
        <v>229</v>
      </c>
      <c r="AH1" s="333"/>
      <c r="AI1" s="333"/>
    </row>
    <row r="2" spans="1:35" ht="15" customHeight="1" thickBot="1" x14ac:dyDescent="0.25">
      <c r="Q2" s="565"/>
      <c r="R2" s="566"/>
      <c r="S2" s="566"/>
      <c r="T2" s="566"/>
      <c r="U2" s="566"/>
      <c r="V2" s="569"/>
      <c r="W2" s="570"/>
      <c r="X2" s="572"/>
      <c r="Y2" s="570"/>
      <c r="Z2" s="570"/>
      <c r="AA2" s="570"/>
      <c r="AB2" s="570"/>
      <c r="AC2" s="570"/>
      <c r="AD2" s="570"/>
      <c r="AE2" s="570"/>
      <c r="AF2" s="574"/>
    </row>
    <row r="3" spans="1:35" ht="12.6" customHeight="1" x14ac:dyDescent="0.2">
      <c r="A3" s="30" t="s">
        <v>100</v>
      </c>
    </row>
    <row r="6" spans="1:35" ht="23.25" customHeight="1" x14ac:dyDescent="0.2">
      <c r="A6" s="390" t="s">
        <v>101</v>
      </c>
      <c r="B6" s="390"/>
      <c r="C6" s="390"/>
      <c r="D6" s="390"/>
      <c r="E6" s="390"/>
      <c r="F6" s="390"/>
      <c r="G6" s="390"/>
      <c r="H6" s="390"/>
      <c r="I6" s="390"/>
      <c r="J6" s="390"/>
      <c r="K6" s="390"/>
      <c r="L6" s="390"/>
      <c r="M6" s="390"/>
      <c r="N6" s="390"/>
      <c r="O6" s="390"/>
      <c r="P6" s="390"/>
      <c r="Q6" s="390"/>
      <c r="R6" s="390"/>
      <c r="S6" s="390"/>
      <c r="T6" s="390"/>
      <c r="U6" s="390"/>
      <c r="V6" s="390"/>
      <c r="W6" s="390"/>
      <c r="X6" s="390"/>
      <c r="Y6" s="390"/>
      <c r="Z6" s="390"/>
      <c r="AA6" s="390"/>
      <c r="AB6" s="390"/>
      <c r="AC6" s="390"/>
      <c r="AD6" s="390"/>
      <c r="AE6" s="390"/>
      <c r="AF6" s="390"/>
      <c r="AG6" s="390"/>
      <c r="AH6" s="390"/>
      <c r="AI6" s="390"/>
    </row>
    <row r="9" spans="1:35" ht="15" customHeight="1" x14ac:dyDescent="0.2">
      <c r="A9" s="553" t="s">
        <v>102</v>
      </c>
      <c r="B9" s="554"/>
      <c r="C9" s="554"/>
      <c r="D9" s="554"/>
      <c r="E9" s="554"/>
      <c r="F9" s="554"/>
      <c r="G9" s="554"/>
      <c r="H9" s="554"/>
      <c r="I9" s="554"/>
      <c r="J9" s="554"/>
      <c r="K9" s="554"/>
      <c r="L9" s="554"/>
      <c r="M9" s="554"/>
      <c r="N9" s="554"/>
      <c r="O9" s="554"/>
      <c r="P9" s="554"/>
      <c r="Q9" s="554"/>
      <c r="R9" s="554"/>
      <c r="S9" s="554"/>
      <c r="T9" s="554"/>
      <c r="U9" s="554"/>
      <c r="V9" s="554"/>
      <c r="W9" s="554"/>
      <c r="X9" s="554"/>
      <c r="Y9" s="554"/>
      <c r="Z9" s="554"/>
      <c r="AA9" s="554"/>
      <c r="AB9" s="554"/>
      <c r="AC9" s="554"/>
      <c r="AD9" s="554"/>
      <c r="AE9" s="554"/>
      <c r="AF9" s="554"/>
      <c r="AG9" s="554"/>
      <c r="AH9" s="554"/>
      <c r="AI9" s="554"/>
    </row>
    <row r="10" spans="1:35" ht="15" customHeight="1" x14ac:dyDescent="0.2">
      <c r="A10" s="554"/>
      <c r="B10" s="554"/>
      <c r="C10" s="554"/>
      <c r="D10" s="554"/>
      <c r="E10" s="554"/>
      <c r="F10" s="554"/>
      <c r="G10" s="554"/>
      <c r="H10" s="554"/>
      <c r="I10" s="554"/>
      <c r="J10" s="554"/>
      <c r="K10" s="554"/>
      <c r="L10" s="554"/>
      <c r="M10" s="554"/>
      <c r="N10" s="554"/>
      <c r="O10" s="554"/>
      <c r="P10" s="554"/>
      <c r="Q10" s="554"/>
      <c r="R10" s="554"/>
      <c r="S10" s="554"/>
      <c r="T10" s="554"/>
      <c r="U10" s="554"/>
      <c r="V10" s="554"/>
      <c r="W10" s="554"/>
      <c r="X10" s="554"/>
      <c r="Y10" s="554"/>
      <c r="Z10" s="554"/>
      <c r="AA10" s="554"/>
      <c r="AB10" s="554"/>
      <c r="AC10" s="554"/>
      <c r="AD10" s="554"/>
      <c r="AE10" s="554"/>
      <c r="AF10" s="554"/>
      <c r="AG10" s="554"/>
      <c r="AH10" s="554"/>
      <c r="AI10" s="554"/>
    </row>
    <row r="11" spans="1:35" ht="15" customHeight="1" x14ac:dyDescent="0.2">
      <c r="A11" s="554"/>
      <c r="B11" s="554"/>
      <c r="C11" s="554"/>
      <c r="D11" s="554"/>
      <c r="E11" s="554"/>
      <c r="F11" s="554"/>
      <c r="G11" s="554"/>
      <c r="H11" s="554"/>
      <c r="I11" s="554"/>
      <c r="J11" s="554"/>
      <c r="K11" s="554"/>
      <c r="L11" s="554"/>
      <c r="M11" s="554"/>
      <c r="N11" s="554"/>
      <c r="O11" s="554"/>
      <c r="P11" s="554"/>
      <c r="Q11" s="554"/>
      <c r="R11" s="554"/>
      <c r="S11" s="554"/>
      <c r="T11" s="554"/>
      <c r="U11" s="554"/>
      <c r="V11" s="554"/>
      <c r="W11" s="554"/>
      <c r="X11" s="554"/>
      <c r="Y11" s="554"/>
      <c r="Z11" s="554"/>
      <c r="AA11" s="554"/>
      <c r="AB11" s="554"/>
      <c r="AC11" s="554"/>
      <c r="AD11" s="554"/>
      <c r="AE11" s="554"/>
      <c r="AF11" s="554"/>
      <c r="AG11" s="554"/>
      <c r="AH11" s="554"/>
      <c r="AI11" s="554"/>
    </row>
    <row r="12" spans="1:35" ht="15" customHeight="1" x14ac:dyDescent="0.2">
      <c r="A12" s="554"/>
      <c r="B12" s="554"/>
      <c r="C12" s="554"/>
      <c r="D12" s="554"/>
      <c r="E12" s="554"/>
      <c r="F12" s="554"/>
      <c r="G12" s="554"/>
      <c r="H12" s="554"/>
      <c r="I12" s="554"/>
      <c r="J12" s="554"/>
      <c r="K12" s="554"/>
      <c r="L12" s="554"/>
      <c r="M12" s="554"/>
      <c r="N12" s="554"/>
      <c r="O12" s="554"/>
      <c r="P12" s="554"/>
      <c r="Q12" s="554"/>
      <c r="R12" s="554"/>
      <c r="S12" s="554"/>
      <c r="T12" s="554"/>
      <c r="U12" s="554"/>
      <c r="V12" s="554"/>
      <c r="W12" s="554"/>
      <c r="X12" s="554"/>
      <c r="Y12" s="554"/>
      <c r="Z12" s="554"/>
      <c r="AA12" s="554"/>
      <c r="AB12" s="554"/>
      <c r="AC12" s="554"/>
      <c r="AD12" s="554"/>
      <c r="AE12" s="554"/>
      <c r="AF12" s="554"/>
      <c r="AG12" s="554"/>
      <c r="AH12" s="554"/>
      <c r="AI12" s="554"/>
    </row>
    <row r="13" spans="1:35" ht="15" customHeight="1" x14ac:dyDescent="0.2">
      <c r="A13" s="554"/>
      <c r="B13" s="554"/>
      <c r="C13" s="554"/>
      <c r="D13" s="554"/>
      <c r="E13" s="554"/>
      <c r="F13" s="554"/>
      <c r="G13" s="554"/>
      <c r="H13" s="554"/>
      <c r="I13" s="554"/>
      <c r="J13" s="554"/>
      <c r="K13" s="554"/>
      <c r="L13" s="554"/>
      <c r="M13" s="554"/>
      <c r="N13" s="554"/>
      <c r="O13" s="554"/>
      <c r="P13" s="554"/>
      <c r="Q13" s="554"/>
      <c r="R13" s="554"/>
      <c r="S13" s="554"/>
      <c r="T13" s="554"/>
      <c r="U13" s="554"/>
      <c r="V13" s="554"/>
      <c r="W13" s="554"/>
      <c r="X13" s="554"/>
      <c r="Y13" s="554"/>
      <c r="Z13" s="554"/>
      <c r="AA13" s="554"/>
      <c r="AB13" s="554"/>
      <c r="AC13" s="554"/>
      <c r="AD13" s="554"/>
      <c r="AE13" s="554"/>
      <c r="AF13" s="554"/>
      <c r="AG13" s="554"/>
      <c r="AH13" s="554"/>
      <c r="AI13" s="554"/>
    </row>
    <row r="15" spans="1:35" ht="16.5" customHeight="1" x14ac:dyDescent="0.2">
      <c r="A15" s="508" t="s">
        <v>94</v>
      </c>
      <c r="B15" s="508"/>
      <c r="C15" s="508"/>
      <c r="D15" s="508"/>
      <c r="E15" s="508"/>
      <c r="F15" s="508"/>
      <c r="G15" s="508"/>
      <c r="H15" s="508"/>
      <c r="I15" s="508"/>
      <c r="J15" s="508"/>
      <c r="K15" s="508"/>
      <c r="L15" s="508"/>
      <c r="M15" s="508"/>
      <c r="N15" s="508"/>
      <c r="O15" s="508"/>
      <c r="P15" s="508"/>
      <c r="Q15" s="508"/>
      <c r="R15" s="508"/>
      <c r="S15" s="508"/>
      <c r="T15" s="508"/>
      <c r="U15" s="508"/>
      <c r="V15" s="508"/>
      <c r="W15" s="508"/>
      <c r="X15" s="508"/>
      <c r="Y15" s="508"/>
      <c r="Z15" s="508"/>
      <c r="AA15" s="508"/>
      <c r="AB15" s="508"/>
      <c r="AC15" s="508"/>
      <c r="AD15" s="508"/>
      <c r="AE15" s="508"/>
      <c r="AF15" s="508"/>
      <c r="AG15" s="508"/>
      <c r="AH15" s="508"/>
      <c r="AI15" s="508"/>
    </row>
    <row r="18" spans="1:4" ht="19.5" customHeight="1" x14ac:dyDescent="0.2">
      <c r="A18" s="30" t="s">
        <v>95</v>
      </c>
      <c r="B18" s="30"/>
      <c r="C18" s="30"/>
      <c r="D18" s="30"/>
    </row>
    <row r="19" spans="1:4" ht="19.5" customHeight="1" x14ac:dyDescent="0.2">
      <c r="A19" s="30" t="s">
        <v>342</v>
      </c>
      <c r="B19" s="30"/>
      <c r="C19" s="30"/>
      <c r="D19" s="30"/>
    </row>
    <row r="20" spans="1:4" ht="19.5" customHeight="1" x14ac:dyDescent="0.2">
      <c r="A20" s="30" t="s">
        <v>343</v>
      </c>
      <c r="B20" s="30"/>
      <c r="C20" s="30"/>
      <c r="D20" s="30"/>
    </row>
    <row r="21" spans="1:4" ht="19.5" customHeight="1" x14ac:dyDescent="0.2">
      <c r="A21" s="30" t="s">
        <v>344</v>
      </c>
      <c r="B21" s="30"/>
      <c r="C21" s="30"/>
      <c r="D21" s="30"/>
    </row>
    <row r="22" spans="1:4" ht="19.5" customHeight="1" x14ac:dyDescent="0.2">
      <c r="A22" s="30" t="s">
        <v>345</v>
      </c>
      <c r="B22" s="30"/>
      <c r="C22" s="30"/>
      <c r="D22" s="30"/>
    </row>
    <row r="23" spans="1:4" ht="19.5" customHeight="1" x14ac:dyDescent="0.2">
      <c r="A23" s="30" t="s">
        <v>346</v>
      </c>
      <c r="B23" s="30"/>
      <c r="C23" s="30"/>
      <c r="D23" s="30"/>
    </row>
    <row r="24" spans="1:4" ht="19.5" customHeight="1" x14ac:dyDescent="0.2">
      <c r="A24" s="30" t="s">
        <v>112</v>
      </c>
      <c r="B24" s="30"/>
      <c r="C24" s="30"/>
      <c r="D24" s="30"/>
    </row>
    <row r="25" spans="1:4" ht="19.5" customHeight="1" x14ac:dyDescent="0.2">
      <c r="A25" s="30" t="s">
        <v>347</v>
      </c>
      <c r="B25" s="30"/>
      <c r="C25" s="30"/>
      <c r="D25" s="30"/>
    </row>
    <row r="26" spans="1:4" ht="19.5" customHeight="1" x14ac:dyDescent="0.2">
      <c r="A26" s="30" t="s">
        <v>348</v>
      </c>
      <c r="B26" s="30"/>
      <c r="C26" s="30"/>
      <c r="D26" s="30"/>
    </row>
    <row r="27" spans="1:4" ht="19.5" customHeight="1" x14ac:dyDescent="0.2">
      <c r="A27" s="30" t="s">
        <v>349</v>
      </c>
      <c r="B27" s="30"/>
      <c r="C27" s="30"/>
      <c r="D27" s="30"/>
    </row>
    <row r="28" spans="1:4" ht="19.5" customHeight="1" x14ac:dyDescent="0.2">
      <c r="A28" s="30" t="s">
        <v>350</v>
      </c>
      <c r="B28" s="30"/>
      <c r="C28" s="30"/>
      <c r="D28" s="30"/>
    </row>
    <row r="29" spans="1:4" ht="19.5" customHeight="1" x14ac:dyDescent="0.2">
      <c r="A29" s="30" t="s">
        <v>351</v>
      </c>
      <c r="B29" s="30"/>
      <c r="C29" s="30"/>
      <c r="D29" s="30"/>
    </row>
    <row r="30" spans="1:4" ht="19.5" customHeight="1" x14ac:dyDescent="0.2">
      <c r="A30" s="30" t="s">
        <v>113</v>
      </c>
      <c r="B30" s="30"/>
      <c r="C30" s="30"/>
      <c r="D30" s="30"/>
    </row>
    <row r="31" spans="1:4" ht="19.5" customHeight="1" x14ac:dyDescent="0.2">
      <c r="A31" s="30" t="s">
        <v>114</v>
      </c>
      <c r="B31" s="30"/>
      <c r="C31" s="30"/>
      <c r="D31" s="30"/>
    </row>
    <row r="34" spans="1:35" s="30" customFormat="1" ht="15" customHeight="1" x14ac:dyDescent="0.2">
      <c r="V34" s="106" t="str">
        <f>'02申請書'!$AH$4 &amp; ""</f>
        <v>令和</v>
      </c>
      <c r="W34" s="107"/>
      <c r="X34" s="555" t="str">
        <f>'02申請書'!$AJ$4 &amp; ""</f>
        <v>7</v>
      </c>
      <c r="Y34" s="556"/>
      <c r="Z34" s="107" t="s">
        <v>73</v>
      </c>
      <c r="AA34" s="556" t="str">
        <f>'02申請書'!$AM$4 &amp; ""</f>
        <v/>
      </c>
      <c r="AB34" s="556"/>
      <c r="AC34" s="107" t="s">
        <v>74</v>
      </c>
      <c r="AD34" s="556" t="str">
        <f>'02申請書'!$AP$4 &amp; ""</f>
        <v/>
      </c>
      <c r="AE34" s="556"/>
      <c r="AF34" s="107" t="s">
        <v>103</v>
      </c>
    </row>
    <row r="35" spans="1:35" ht="15" customHeight="1" x14ac:dyDescent="0.2">
      <c r="A35" s="30"/>
      <c r="B35" s="30"/>
      <c r="C35" s="30"/>
    </row>
    <row r="36" spans="1:35" ht="15" customHeight="1" x14ac:dyDescent="0.2">
      <c r="A36" s="30"/>
      <c r="B36" s="30"/>
      <c r="C36" s="30"/>
    </row>
    <row r="37" spans="1:35" ht="15" customHeight="1" x14ac:dyDescent="0.2">
      <c r="A37" s="30" t="s">
        <v>96</v>
      </c>
      <c r="B37" s="30"/>
      <c r="C37" s="30"/>
    </row>
    <row r="38" spans="1:35" ht="15" customHeight="1" x14ac:dyDescent="0.2">
      <c r="A38" s="30"/>
      <c r="B38" s="30"/>
      <c r="C38" s="30"/>
    </row>
    <row r="39" spans="1:35" ht="15" customHeight="1" x14ac:dyDescent="0.2">
      <c r="N39" s="557" t="s">
        <v>97</v>
      </c>
      <c r="O39" s="558"/>
      <c r="P39" s="558"/>
      <c r="Q39" s="558"/>
      <c r="R39" s="558"/>
      <c r="S39" s="101"/>
      <c r="T39" s="559" t="str">
        <f>'02申請書'!$N$11 &amp; '02申請書'!$R$11 &amp; '02申請書'!$Y$11 &amp; '02申請書'!$AF$11 &amp; '02申請書'!$N$12</f>
        <v/>
      </c>
      <c r="U39" s="559"/>
      <c r="V39" s="559"/>
      <c r="W39" s="559"/>
      <c r="X39" s="559"/>
      <c r="Y39" s="559"/>
      <c r="Z39" s="559"/>
      <c r="AA39" s="559"/>
      <c r="AB39" s="559"/>
      <c r="AC39" s="559"/>
      <c r="AD39" s="559"/>
      <c r="AE39" s="559"/>
      <c r="AF39" s="559"/>
      <c r="AG39" s="101"/>
      <c r="AH39" s="101"/>
      <c r="AI39" s="101"/>
    </row>
    <row r="40" spans="1:35" ht="15" customHeight="1" x14ac:dyDescent="0.2">
      <c r="N40" s="557" t="s">
        <v>550</v>
      </c>
      <c r="O40" s="558"/>
      <c r="P40" s="558"/>
      <c r="Q40" s="558"/>
      <c r="R40" s="558"/>
      <c r="S40" s="101"/>
      <c r="T40" s="559" t="str">
        <f>'02申請書'!$N$14 &amp; ""</f>
        <v/>
      </c>
      <c r="U40" s="559"/>
      <c r="V40" s="559"/>
      <c r="W40" s="559"/>
      <c r="X40" s="559"/>
      <c r="Y40" s="559"/>
      <c r="Z40" s="559"/>
      <c r="AA40" s="559"/>
      <c r="AB40" s="559"/>
      <c r="AC40" s="559"/>
      <c r="AD40" s="559"/>
      <c r="AE40" s="559"/>
      <c r="AF40" s="559"/>
      <c r="AG40" s="101"/>
      <c r="AH40" s="101"/>
      <c r="AI40" s="101"/>
    </row>
    <row r="41" spans="1:35" ht="15" customHeight="1" x14ac:dyDescent="0.2">
      <c r="N41" s="561" t="s">
        <v>305</v>
      </c>
      <c r="O41" s="562"/>
      <c r="P41" s="562"/>
      <c r="Q41" s="562"/>
      <c r="R41" s="562"/>
      <c r="S41" s="101"/>
      <c r="T41" s="559" t="str">
        <f>'02申請書'!$N$15 &amp; ""</f>
        <v/>
      </c>
      <c r="U41" s="559"/>
      <c r="V41" s="559"/>
      <c r="W41" s="559"/>
      <c r="X41" s="559"/>
      <c r="Y41" s="559"/>
      <c r="Z41" s="559"/>
      <c r="AA41" s="559"/>
      <c r="AB41" s="559"/>
      <c r="AC41" s="559"/>
      <c r="AD41" s="559"/>
      <c r="AE41" s="559"/>
      <c r="AF41" s="559"/>
      <c r="AG41" s="101"/>
      <c r="AH41" s="101"/>
      <c r="AI41" s="101"/>
    </row>
    <row r="42" spans="1:35" ht="15" customHeight="1" x14ac:dyDescent="0.2">
      <c r="N42" s="561" t="s">
        <v>658</v>
      </c>
      <c r="O42" s="562"/>
      <c r="P42" s="562"/>
      <c r="Q42" s="562"/>
      <c r="R42" s="562"/>
      <c r="S42" s="101"/>
      <c r="T42" s="559" t="str">
        <f>'02申請書'!$N$18 &amp; "　" &amp;  '02申請書'!$Y$18</f>
        <v>　</v>
      </c>
      <c r="U42" s="559"/>
      <c r="V42" s="559"/>
      <c r="W42" s="559"/>
      <c r="X42" s="559"/>
      <c r="Y42" s="559"/>
      <c r="Z42" s="559"/>
      <c r="AA42" s="559"/>
      <c r="AB42" s="559"/>
      <c r="AC42" s="559"/>
      <c r="AD42" s="559"/>
      <c r="AE42" s="559"/>
      <c r="AF42" s="559"/>
      <c r="AG42" s="101"/>
      <c r="AH42" s="101"/>
      <c r="AI42" s="101"/>
    </row>
    <row r="43" spans="1:35" ht="9.75" customHeight="1" x14ac:dyDescent="0.2">
      <c r="N43" s="101"/>
      <c r="O43" s="101"/>
      <c r="P43" s="101"/>
      <c r="Q43" s="101"/>
      <c r="R43" s="107"/>
      <c r="S43" s="1"/>
      <c r="T43" s="1"/>
      <c r="U43" s="1"/>
      <c r="V43" s="1"/>
      <c r="W43" s="101"/>
      <c r="X43" s="101"/>
      <c r="Y43" s="101"/>
      <c r="Z43" s="101"/>
      <c r="AA43" s="101"/>
      <c r="AB43" s="101"/>
      <c r="AC43" s="101"/>
      <c r="AD43" s="101"/>
      <c r="AE43" s="101"/>
      <c r="AF43" s="101"/>
      <c r="AG43" s="101"/>
      <c r="AH43" s="101"/>
      <c r="AI43" s="101"/>
    </row>
    <row r="44" spans="1:35" ht="15" customHeight="1" x14ac:dyDescent="0.2">
      <c r="A44" s="30"/>
      <c r="B44" s="30"/>
      <c r="C44" s="30"/>
      <c r="N44" s="101"/>
      <c r="O44" s="101"/>
      <c r="P44" s="101"/>
      <c r="Q44" s="101"/>
      <c r="R44" s="560" t="s">
        <v>657</v>
      </c>
      <c r="S44" s="558"/>
      <c r="T44" s="558"/>
      <c r="U44" s="558"/>
      <c r="V44" s="558"/>
      <c r="W44" s="558"/>
      <c r="X44" s="558"/>
      <c r="Y44" s="558"/>
      <c r="Z44" s="558"/>
      <c r="AA44" s="558"/>
      <c r="AB44" s="558"/>
      <c r="AC44" s="558"/>
      <c r="AD44" s="558"/>
      <c r="AE44" s="558"/>
      <c r="AF44" s="558"/>
      <c r="AG44" s="558"/>
      <c r="AH44" s="558"/>
      <c r="AI44" s="101"/>
    </row>
    <row r="45" spans="1:35" ht="15" customHeight="1" x14ac:dyDescent="0.2">
      <c r="A45" s="30"/>
      <c r="B45" s="30"/>
      <c r="C45" s="30"/>
      <c r="N45" s="101"/>
      <c r="O45" s="101"/>
      <c r="P45" s="101"/>
      <c r="Q45" s="101"/>
      <c r="R45" s="558"/>
      <c r="S45" s="558"/>
      <c r="T45" s="558"/>
      <c r="U45" s="558"/>
      <c r="V45" s="558"/>
      <c r="W45" s="558"/>
      <c r="X45" s="558"/>
      <c r="Y45" s="558"/>
      <c r="Z45" s="558"/>
      <c r="AA45" s="558"/>
      <c r="AB45" s="558"/>
      <c r="AC45" s="558"/>
      <c r="AD45" s="558"/>
      <c r="AE45" s="558"/>
      <c r="AF45" s="558"/>
      <c r="AG45" s="558"/>
      <c r="AH45" s="558"/>
      <c r="AI45" s="101"/>
    </row>
    <row r="46" spans="1:35" ht="15" customHeight="1" x14ac:dyDescent="0.2">
      <c r="A46" s="30"/>
      <c r="B46" s="30"/>
      <c r="C46" s="30"/>
      <c r="N46" s="101"/>
      <c r="O46" s="101"/>
      <c r="P46" s="101"/>
      <c r="Q46" s="101"/>
      <c r="R46" s="558"/>
      <c r="S46" s="558"/>
      <c r="T46" s="558"/>
      <c r="U46" s="558"/>
      <c r="V46" s="558"/>
      <c r="W46" s="558"/>
      <c r="X46" s="558"/>
      <c r="Y46" s="558"/>
      <c r="Z46" s="558"/>
      <c r="AA46" s="558"/>
      <c r="AB46" s="558"/>
      <c r="AC46" s="558"/>
      <c r="AD46" s="558"/>
      <c r="AE46" s="558"/>
      <c r="AF46" s="558"/>
      <c r="AG46" s="558"/>
      <c r="AH46" s="558"/>
      <c r="AI46" s="101"/>
    </row>
    <row r="47" spans="1:35" ht="15" customHeight="1" x14ac:dyDescent="0.2">
      <c r="A47" s="30"/>
      <c r="B47" s="30"/>
      <c r="C47" s="30"/>
      <c r="R47" s="30"/>
      <c r="S47" s="30"/>
      <c r="T47" s="30"/>
      <c r="U47" s="30"/>
      <c r="V47" s="30"/>
      <c r="W47" s="30"/>
      <c r="X47" s="30"/>
      <c r="Y47" s="30"/>
      <c r="Z47" s="30"/>
      <c r="AA47" s="30"/>
      <c r="AB47" s="30"/>
    </row>
    <row r="48" spans="1:35" ht="15" customHeight="1" x14ac:dyDescent="0.2">
      <c r="A48" s="30" t="s">
        <v>98</v>
      </c>
      <c r="B48" s="30"/>
      <c r="C48" s="30"/>
    </row>
    <row r="49" spans="1:35" ht="15" customHeight="1" x14ac:dyDescent="0.2">
      <c r="A49" s="30" t="s">
        <v>99</v>
      </c>
      <c r="B49" s="30"/>
      <c r="C49" s="30"/>
    </row>
    <row r="50" spans="1:35" ht="15" customHeight="1" x14ac:dyDescent="0.2">
      <c r="A50" s="30" t="s">
        <v>532</v>
      </c>
      <c r="B50" s="30"/>
      <c r="C50" s="30"/>
      <c r="Z50" s="406" t="s">
        <v>333</v>
      </c>
      <c r="AA50" s="406"/>
      <c r="AB50" s="406"/>
      <c r="AC50" s="406"/>
      <c r="AD50" s="406"/>
      <c r="AE50" s="406"/>
      <c r="AF50" s="406"/>
      <c r="AG50" s="406"/>
      <c r="AH50" s="406"/>
      <c r="AI50" s="406"/>
    </row>
  </sheetData>
  <sheetProtection password="CC81" sheet="1" objects="1" scenarios="1"/>
  <mergeCells count="21">
    <mergeCell ref="Q1:U2"/>
    <mergeCell ref="V1:W2"/>
    <mergeCell ref="X1:X2"/>
    <mergeCell ref="Y1:AF2"/>
    <mergeCell ref="A6:AI6"/>
    <mergeCell ref="AG1:AI1"/>
    <mergeCell ref="A9:AI13"/>
    <mergeCell ref="X34:Y34"/>
    <mergeCell ref="AA34:AB34"/>
    <mergeCell ref="AD34:AE34"/>
    <mergeCell ref="Z50:AI50"/>
    <mergeCell ref="N39:R39"/>
    <mergeCell ref="T39:AF39"/>
    <mergeCell ref="R44:AH46"/>
    <mergeCell ref="N40:R40"/>
    <mergeCell ref="T40:AF40"/>
    <mergeCell ref="T41:AF41"/>
    <mergeCell ref="N42:R42"/>
    <mergeCell ref="T42:AF42"/>
    <mergeCell ref="A15:AI15"/>
    <mergeCell ref="N41:R41"/>
  </mergeCells>
  <phoneticPr fontId="5"/>
  <pageMargins left="0.78740157480314965" right="0.39370078740157483" top="0.78740157480314965" bottom="0.39370078740157483" header="0.59055118110236227" footer="0.19685039370078741"/>
  <pageSetup paperSize="9" scale="96"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466"/>
  <sheetViews>
    <sheetView view="pageBreakPreview" zoomScale="70" zoomScaleNormal="100" zoomScaleSheetLayoutView="70" workbookViewId="0">
      <pane xSplit="5" ySplit="16" topLeftCell="F17" activePane="bottomRight" state="frozen"/>
      <selection pane="topRight" activeCell="F1" sqref="F1"/>
      <selection pane="bottomLeft" activeCell="A17" sqref="A17"/>
      <selection pane="bottomRight" activeCell="A17" sqref="A17:E18"/>
    </sheetView>
  </sheetViews>
  <sheetFormatPr defaultColWidth="2.6640625" defaultRowHeight="15" customHeight="1" x14ac:dyDescent="0.2"/>
  <cols>
    <col min="1" max="37" width="2.6640625" style="18"/>
    <col min="38" max="38" width="4.44140625" style="15" bestFit="1" customWidth="1"/>
    <col min="39" max="39" width="18.33203125" style="15" bestFit="1" customWidth="1"/>
    <col min="40" max="40" width="13.6640625" style="15" customWidth="1"/>
    <col min="41" max="41" width="5.44140625" style="15" customWidth="1"/>
    <col min="42" max="44" width="3.44140625" style="15" bestFit="1" customWidth="1"/>
    <col min="45" max="45" width="5.44140625" style="15" bestFit="1" customWidth="1"/>
    <col min="46" max="46" width="12.33203125" style="15" customWidth="1"/>
    <col min="47" max="47" width="8.77734375" style="18" customWidth="1"/>
    <col min="48" max="16384" width="2.6640625" style="18"/>
  </cols>
  <sheetData>
    <row r="1" spans="1:46" ht="15" customHeight="1" x14ac:dyDescent="0.2">
      <c r="Q1" s="563" t="s">
        <v>115</v>
      </c>
      <c r="R1" s="564"/>
      <c r="S1" s="564"/>
      <c r="T1" s="564"/>
      <c r="U1" s="564"/>
      <c r="V1" s="567" t="str">
        <f>IFERROR(VLOOKUP('02申請書'!$E$6,初期設定!$P$3:$Q$50,2,FALSE),"")</f>
        <v/>
      </c>
      <c r="W1" s="568"/>
      <c r="X1" s="571" t="s">
        <v>116</v>
      </c>
      <c r="Y1" s="568" t="str">
        <f>IFERROR(TEXT('02申請書'!$AC$6,"000000"),"")</f>
        <v>000000</v>
      </c>
      <c r="Z1" s="568"/>
      <c r="AA1" s="568"/>
      <c r="AB1" s="568"/>
      <c r="AC1" s="568"/>
      <c r="AD1" s="568"/>
      <c r="AE1" s="568"/>
      <c r="AF1" s="573"/>
      <c r="AG1" s="332" t="s">
        <v>261</v>
      </c>
      <c r="AH1" s="333"/>
      <c r="AI1" s="333"/>
    </row>
    <row r="2" spans="1:46" ht="15" customHeight="1" thickBot="1" x14ac:dyDescent="0.25">
      <c r="Q2" s="565"/>
      <c r="R2" s="566"/>
      <c r="S2" s="566"/>
      <c r="T2" s="566"/>
      <c r="U2" s="566"/>
      <c r="V2" s="569"/>
      <c r="W2" s="570"/>
      <c r="X2" s="572"/>
      <c r="Y2" s="570"/>
      <c r="Z2" s="570"/>
      <c r="AA2" s="570"/>
      <c r="AB2" s="570"/>
      <c r="AC2" s="570"/>
      <c r="AD2" s="570"/>
      <c r="AE2" s="570"/>
      <c r="AF2" s="574"/>
    </row>
    <row r="3" spans="1:46" s="30" customFormat="1" ht="15" customHeight="1" x14ac:dyDescent="0.2">
      <c r="A3" s="30" t="s">
        <v>104</v>
      </c>
      <c r="AL3" s="15"/>
      <c r="AM3" s="15"/>
      <c r="AN3" s="15"/>
      <c r="AO3" s="15"/>
      <c r="AP3" s="15"/>
      <c r="AQ3" s="15"/>
      <c r="AR3" s="15"/>
      <c r="AS3" s="15"/>
      <c r="AT3" s="15"/>
    </row>
    <row r="4" spans="1:46" s="30" customFormat="1" ht="15" customHeight="1" x14ac:dyDescent="0.2">
      <c r="A4" s="30" t="s">
        <v>310</v>
      </c>
      <c r="AL4" s="146"/>
      <c r="AM4" s="146"/>
      <c r="AN4" s="146"/>
      <c r="AO4" s="146"/>
      <c r="AP4" s="146"/>
      <c r="AQ4" s="146"/>
      <c r="AR4" s="146"/>
      <c r="AS4" s="146"/>
      <c r="AT4" s="146"/>
    </row>
    <row r="5" spans="1:46" s="30" customFormat="1" ht="15" customHeight="1" x14ac:dyDescent="0.2">
      <c r="A5" s="30" t="s">
        <v>311</v>
      </c>
      <c r="AL5" s="146"/>
      <c r="AM5" s="146"/>
      <c r="AN5" s="146"/>
      <c r="AO5" s="146"/>
      <c r="AP5" s="146"/>
      <c r="AQ5" s="146"/>
      <c r="AR5" s="146"/>
      <c r="AS5" s="146"/>
      <c r="AT5" s="146"/>
    </row>
    <row r="6" spans="1:46" s="30" customFormat="1" ht="15" customHeight="1" x14ac:dyDescent="0.2">
      <c r="A6" s="30" t="s">
        <v>312</v>
      </c>
      <c r="AL6" s="146"/>
      <c r="AM6" s="146"/>
      <c r="AN6" s="146"/>
      <c r="AO6" s="146"/>
      <c r="AP6" s="146"/>
      <c r="AQ6" s="146"/>
      <c r="AR6" s="146"/>
      <c r="AS6" s="146"/>
      <c r="AT6" s="146"/>
    </row>
    <row r="7" spans="1:46" s="30" customFormat="1" ht="15" customHeight="1" x14ac:dyDescent="0.2">
      <c r="A7" s="30" t="s">
        <v>313</v>
      </c>
      <c r="AL7" s="146"/>
      <c r="AM7" s="146"/>
      <c r="AN7" s="146"/>
      <c r="AO7" s="146"/>
      <c r="AP7" s="146"/>
      <c r="AQ7" s="146"/>
      <c r="AR7" s="146"/>
      <c r="AS7" s="146"/>
      <c r="AT7" s="146"/>
    </row>
    <row r="8" spans="1:46" s="30" customFormat="1" ht="15" customHeight="1" x14ac:dyDescent="0.2">
      <c r="A8" s="30" t="s">
        <v>314</v>
      </c>
      <c r="AL8" s="146"/>
      <c r="AM8" s="146"/>
      <c r="AN8" s="146"/>
      <c r="AO8" s="146"/>
      <c r="AP8" s="146"/>
      <c r="AQ8" s="146"/>
      <c r="AR8" s="146"/>
      <c r="AS8" s="146"/>
      <c r="AT8" s="146"/>
    </row>
    <row r="9" spans="1:46" s="30" customFormat="1" ht="26.25" customHeight="1" x14ac:dyDescent="0.2">
      <c r="A9" s="30" t="s">
        <v>355</v>
      </c>
      <c r="U9" s="406" t="s">
        <v>334</v>
      </c>
      <c r="V9" s="406"/>
      <c r="W9" s="406"/>
      <c r="X9" s="406"/>
      <c r="Y9" s="406"/>
      <c r="Z9" s="406"/>
      <c r="AA9" s="406"/>
      <c r="AB9" s="406"/>
      <c r="AC9" s="406"/>
      <c r="AD9" s="406"/>
      <c r="AE9" s="406"/>
      <c r="AF9" s="406"/>
      <c r="AG9" s="406"/>
      <c r="AH9" s="406"/>
      <c r="AL9" s="146"/>
      <c r="AM9" s="146"/>
      <c r="AN9" s="146"/>
      <c r="AO9" s="146"/>
      <c r="AP9" s="146"/>
      <c r="AQ9" s="146"/>
      <c r="AR9" s="146"/>
      <c r="AS9" s="146"/>
      <c r="AT9" s="146"/>
    </row>
    <row r="10" spans="1:46" s="30" customFormat="1" ht="15" customHeight="1" x14ac:dyDescent="0.2">
      <c r="A10" s="591" t="s">
        <v>306</v>
      </c>
      <c r="B10" s="591"/>
      <c r="C10" s="591"/>
      <c r="D10" s="591"/>
      <c r="E10" s="591"/>
      <c r="F10" s="591"/>
      <c r="G10" s="591"/>
      <c r="H10" s="591"/>
      <c r="I10" s="591"/>
      <c r="J10" s="591"/>
      <c r="K10" s="591"/>
      <c r="L10" s="591"/>
      <c r="M10" s="591"/>
      <c r="N10" s="591"/>
      <c r="O10" s="591"/>
      <c r="P10" s="591"/>
      <c r="Q10" s="591"/>
      <c r="R10" s="591"/>
      <c r="S10" s="591"/>
      <c r="T10" s="591"/>
      <c r="U10" s="591"/>
      <c r="V10" s="591"/>
      <c r="W10" s="591"/>
      <c r="X10" s="591"/>
      <c r="Y10" s="591"/>
      <c r="Z10" s="591"/>
      <c r="AA10" s="591"/>
      <c r="AB10" s="591"/>
      <c r="AC10" s="591"/>
      <c r="AD10" s="591"/>
      <c r="AE10" s="591"/>
      <c r="AF10" s="591"/>
      <c r="AG10" s="591"/>
      <c r="AH10" s="591"/>
      <c r="AI10" s="591"/>
      <c r="AL10" s="146"/>
      <c r="AM10" s="146"/>
      <c r="AN10" s="146"/>
      <c r="AO10" s="146"/>
      <c r="AP10" s="146"/>
      <c r="AQ10" s="146"/>
      <c r="AR10" s="146"/>
      <c r="AS10" s="146"/>
      <c r="AT10" s="146"/>
    </row>
    <row r="11" spans="1:46" s="30" customFormat="1" ht="20.100000000000001" customHeight="1" x14ac:dyDescent="0.2">
      <c r="A11" s="592" t="s">
        <v>106</v>
      </c>
      <c r="B11" s="593"/>
      <c r="C11" s="593"/>
      <c r="D11" s="593"/>
      <c r="E11" s="593"/>
      <c r="F11" s="593"/>
      <c r="G11" s="593"/>
      <c r="H11" s="593"/>
      <c r="I11" s="593"/>
      <c r="J11" s="593"/>
      <c r="K11" s="593"/>
      <c r="L11" s="593"/>
      <c r="M11" s="593"/>
      <c r="N11" s="594"/>
      <c r="O11" s="598" t="str">
        <f>'02申請書'!$N$15 &amp; ""</f>
        <v/>
      </c>
      <c r="P11" s="599"/>
      <c r="Q11" s="599"/>
      <c r="R11" s="599"/>
      <c r="S11" s="599"/>
      <c r="T11" s="599"/>
      <c r="U11" s="599"/>
      <c r="V11" s="599"/>
      <c r="W11" s="599"/>
      <c r="X11" s="599"/>
      <c r="Y11" s="599"/>
      <c r="Z11" s="599"/>
      <c r="AA11" s="599"/>
      <c r="AB11" s="599"/>
      <c r="AC11" s="599"/>
      <c r="AD11" s="599"/>
      <c r="AE11" s="599"/>
      <c r="AF11" s="599"/>
      <c r="AG11" s="599"/>
      <c r="AH11" s="599"/>
      <c r="AI11" s="600"/>
      <c r="AL11" s="146"/>
      <c r="AM11" s="146"/>
      <c r="AN11" s="146"/>
      <c r="AO11" s="146"/>
      <c r="AP11" s="146"/>
      <c r="AQ11" s="146"/>
      <c r="AR11" s="146"/>
      <c r="AS11" s="146"/>
      <c r="AT11" s="146"/>
    </row>
    <row r="12" spans="1:46" s="30" customFormat="1" ht="20.100000000000001" customHeight="1" x14ac:dyDescent="0.2">
      <c r="A12" s="595"/>
      <c r="B12" s="596"/>
      <c r="C12" s="596"/>
      <c r="D12" s="596"/>
      <c r="E12" s="596"/>
      <c r="F12" s="596"/>
      <c r="G12" s="596"/>
      <c r="H12" s="596"/>
      <c r="I12" s="596"/>
      <c r="J12" s="596"/>
      <c r="K12" s="596"/>
      <c r="L12" s="596"/>
      <c r="M12" s="596"/>
      <c r="N12" s="597"/>
      <c r="O12" s="601"/>
      <c r="P12" s="599"/>
      <c r="Q12" s="599"/>
      <c r="R12" s="599"/>
      <c r="S12" s="599"/>
      <c r="T12" s="599"/>
      <c r="U12" s="599"/>
      <c r="V12" s="599"/>
      <c r="W12" s="599"/>
      <c r="X12" s="599"/>
      <c r="Y12" s="599"/>
      <c r="Z12" s="599"/>
      <c r="AA12" s="599"/>
      <c r="AB12" s="599"/>
      <c r="AC12" s="599"/>
      <c r="AD12" s="599"/>
      <c r="AE12" s="599"/>
      <c r="AF12" s="599"/>
      <c r="AG12" s="599"/>
      <c r="AH12" s="599"/>
      <c r="AI12" s="600"/>
      <c r="AL12" s="146"/>
      <c r="AM12" s="146"/>
      <c r="AN12" s="146"/>
      <c r="AO12" s="146"/>
      <c r="AP12" s="146"/>
      <c r="AQ12" s="146"/>
      <c r="AR12" s="146"/>
      <c r="AS12" s="146"/>
      <c r="AT12" s="146"/>
    </row>
    <row r="13" spans="1:46" s="30" customFormat="1" ht="20.100000000000001" customHeight="1" x14ac:dyDescent="0.2">
      <c r="A13" s="602" t="s">
        <v>105</v>
      </c>
      <c r="B13" s="603"/>
      <c r="C13" s="603"/>
      <c r="D13" s="603"/>
      <c r="E13" s="603"/>
      <c r="F13" s="603"/>
      <c r="G13" s="603"/>
      <c r="H13" s="603"/>
      <c r="I13" s="603"/>
      <c r="J13" s="603"/>
      <c r="K13" s="603"/>
      <c r="L13" s="603"/>
      <c r="M13" s="603"/>
      <c r="N13" s="604"/>
      <c r="O13" s="598" t="str">
        <f>'02申請書'!$N$11 &amp; '02申請書'!$R$11 &amp; '02申請書'!$Y$11 &amp; '02申請書'!$AF$11 &amp; '02申請書'!$N$12</f>
        <v/>
      </c>
      <c r="P13" s="599"/>
      <c r="Q13" s="599"/>
      <c r="R13" s="599"/>
      <c r="S13" s="599"/>
      <c r="T13" s="599"/>
      <c r="U13" s="599"/>
      <c r="V13" s="599"/>
      <c r="W13" s="599"/>
      <c r="X13" s="599"/>
      <c r="Y13" s="599"/>
      <c r="Z13" s="599"/>
      <c r="AA13" s="599"/>
      <c r="AB13" s="599"/>
      <c r="AC13" s="599"/>
      <c r="AD13" s="599"/>
      <c r="AE13" s="599"/>
      <c r="AF13" s="599"/>
      <c r="AG13" s="599"/>
      <c r="AH13" s="599"/>
      <c r="AI13" s="600"/>
      <c r="AL13" s="146"/>
      <c r="AM13" s="146"/>
      <c r="AN13" s="146"/>
      <c r="AO13" s="146"/>
      <c r="AP13" s="146"/>
      <c r="AQ13" s="146"/>
      <c r="AR13" s="146"/>
      <c r="AS13" s="146"/>
      <c r="AT13" s="146"/>
    </row>
    <row r="14" spans="1:46" s="30" customFormat="1" ht="20.100000000000001" customHeight="1" x14ac:dyDescent="0.2">
      <c r="A14" s="605"/>
      <c r="B14" s="606"/>
      <c r="C14" s="606"/>
      <c r="D14" s="606"/>
      <c r="E14" s="606"/>
      <c r="F14" s="606"/>
      <c r="G14" s="606"/>
      <c r="H14" s="606"/>
      <c r="I14" s="606"/>
      <c r="J14" s="606"/>
      <c r="K14" s="606"/>
      <c r="L14" s="606"/>
      <c r="M14" s="606"/>
      <c r="N14" s="607"/>
      <c r="O14" s="601"/>
      <c r="P14" s="599"/>
      <c r="Q14" s="599"/>
      <c r="R14" s="599"/>
      <c r="S14" s="599"/>
      <c r="T14" s="599"/>
      <c r="U14" s="599"/>
      <c r="V14" s="599"/>
      <c r="W14" s="599"/>
      <c r="X14" s="599"/>
      <c r="Y14" s="599"/>
      <c r="Z14" s="599"/>
      <c r="AA14" s="599"/>
      <c r="AB14" s="599"/>
      <c r="AC14" s="599"/>
      <c r="AD14" s="599"/>
      <c r="AE14" s="599"/>
      <c r="AF14" s="599"/>
      <c r="AG14" s="599"/>
      <c r="AH14" s="599"/>
      <c r="AI14" s="600"/>
      <c r="AL14" s="146"/>
      <c r="AM14" s="146"/>
      <c r="AN14" s="146"/>
      <c r="AO14" s="146"/>
      <c r="AP14" s="146"/>
      <c r="AQ14" s="146"/>
      <c r="AR14" s="146"/>
      <c r="AS14" s="146"/>
      <c r="AT14" s="146"/>
    </row>
    <row r="15" spans="1:46" s="30" customFormat="1" ht="19.5" customHeight="1" x14ac:dyDescent="0.2">
      <c r="A15" s="608" t="s">
        <v>107</v>
      </c>
      <c r="B15" s="608"/>
      <c r="C15" s="608"/>
      <c r="D15" s="608"/>
      <c r="E15" s="608"/>
      <c r="F15" s="55" t="s">
        <v>307</v>
      </c>
      <c r="G15" s="610" t="s">
        <v>308</v>
      </c>
      <c r="H15" s="611"/>
      <c r="I15" s="611"/>
      <c r="J15" s="611"/>
      <c r="K15" s="611"/>
      <c r="L15" s="611"/>
      <c r="M15" s="612"/>
      <c r="N15" s="56" t="s">
        <v>309</v>
      </c>
      <c r="O15" s="608" t="s">
        <v>109</v>
      </c>
      <c r="P15" s="608"/>
      <c r="Q15" s="608"/>
      <c r="R15" s="608" t="s">
        <v>110</v>
      </c>
      <c r="S15" s="608"/>
      <c r="T15" s="608"/>
      <c r="U15" s="608"/>
      <c r="V15" s="608"/>
      <c r="W15" s="608" t="s">
        <v>111</v>
      </c>
      <c r="X15" s="608"/>
      <c r="Y15" s="608"/>
      <c r="Z15" s="608"/>
      <c r="AA15" s="608"/>
      <c r="AB15" s="608"/>
      <c r="AC15" s="608"/>
      <c r="AD15" s="608"/>
      <c r="AE15" s="608"/>
      <c r="AF15" s="608"/>
      <c r="AG15" s="608"/>
      <c r="AH15" s="608"/>
      <c r="AI15" s="608"/>
      <c r="AL15" s="146"/>
      <c r="AM15" s="146"/>
      <c r="AN15" s="146"/>
      <c r="AO15" s="146"/>
      <c r="AP15" s="146"/>
      <c r="AQ15" s="146"/>
      <c r="AR15" s="146"/>
      <c r="AS15" s="146"/>
      <c r="AT15" s="146"/>
    </row>
    <row r="16" spans="1:46" s="30" customFormat="1" ht="19.5" customHeight="1" x14ac:dyDescent="0.2">
      <c r="A16" s="609"/>
      <c r="B16" s="609"/>
      <c r="C16" s="609"/>
      <c r="D16" s="609"/>
      <c r="E16" s="609"/>
      <c r="F16" s="57"/>
      <c r="G16" s="613" t="s">
        <v>108</v>
      </c>
      <c r="H16" s="614"/>
      <c r="I16" s="614"/>
      <c r="J16" s="614"/>
      <c r="K16" s="614"/>
      <c r="L16" s="614"/>
      <c r="M16" s="615"/>
      <c r="N16" s="58"/>
      <c r="O16" s="609"/>
      <c r="P16" s="609"/>
      <c r="Q16" s="609"/>
      <c r="R16" s="609"/>
      <c r="S16" s="609"/>
      <c r="T16" s="609"/>
      <c r="U16" s="609"/>
      <c r="V16" s="609"/>
      <c r="W16" s="609"/>
      <c r="X16" s="609"/>
      <c r="Y16" s="609"/>
      <c r="Z16" s="609"/>
      <c r="AA16" s="609"/>
      <c r="AB16" s="609"/>
      <c r="AC16" s="609"/>
      <c r="AD16" s="609"/>
      <c r="AE16" s="609"/>
      <c r="AF16" s="609"/>
      <c r="AG16" s="609"/>
      <c r="AH16" s="609"/>
      <c r="AI16" s="609"/>
      <c r="AL16" s="146"/>
      <c r="AM16" s="146"/>
      <c r="AN16" s="146"/>
      <c r="AO16" s="146"/>
      <c r="AP16" s="146"/>
      <c r="AQ16" s="146"/>
      <c r="AR16" s="146"/>
      <c r="AS16" s="146"/>
      <c r="AT16" s="146"/>
    </row>
    <row r="17" spans="1:47" s="30" customFormat="1" ht="18" customHeight="1" x14ac:dyDescent="0.2">
      <c r="A17" s="575"/>
      <c r="B17" s="576"/>
      <c r="C17" s="576"/>
      <c r="D17" s="576"/>
      <c r="E17" s="576"/>
      <c r="F17" s="102" t="s">
        <v>78</v>
      </c>
      <c r="G17" s="578"/>
      <c r="H17" s="579"/>
      <c r="I17" s="579"/>
      <c r="J17" s="579"/>
      <c r="K17" s="579"/>
      <c r="L17" s="579"/>
      <c r="M17" s="580"/>
      <c r="N17" s="104" t="s">
        <v>76</v>
      </c>
      <c r="O17" s="581"/>
      <c r="P17" s="581"/>
      <c r="Q17" s="581"/>
      <c r="R17" s="583"/>
      <c r="S17" s="583"/>
      <c r="T17" s="583"/>
      <c r="U17" s="583"/>
      <c r="V17" s="583"/>
      <c r="W17" s="585"/>
      <c r="X17" s="586"/>
      <c r="Y17" s="586"/>
      <c r="Z17" s="586"/>
      <c r="AA17" s="586"/>
      <c r="AB17" s="586"/>
      <c r="AC17" s="586"/>
      <c r="AD17" s="586"/>
      <c r="AE17" s="586"/>
      <c r="AF17" s="586"/>
      <c r="AG17" s="586"/>
      <c r="AH17" s="586"/>
      <c r="AI17" s="586"/>
      <c r="AL17" s="146"/>
      <c r="AM17" s="146"/>
      <c r="AN17" s="146"/>
      <c r="AO17" s="146" t="s">
        <v>110</v>
      </c>
      <c r="AP17" s="146"/>
      <c r="AQ17" s="146"/>
      <c r="AR17" s="146"/>
      <c r="AS17" s="146"/>
      <c r="AT17" s="146"/>
    </row>
    <row r="18" spans="1:47" s="30" customFormat="1" ht="18" customHeight="1" x14ac:dyDescent="0.2">
      <c r="A18" s="577"/>
      <c r="B18" s="577"/>
      <c r="C18" s="577"/>
      <c r="D18" s="577"/>
      <c r="E18" s="577"/>
      <c r="F18" s="103"/>
      <c r="G18" s="588"/>
      <c r="H18" s="589"/>
      <c r="I18" s="589"/>
      <c r="J18" s="589"/>
      <c r="K18" s="589"/>
      <c r="L18" s="589"/>
      <c r="M18" s="590"/>
      <c r="N18" s="105"/>
      <c r="O18" s="582"/>
      <c r="P18" s="582"/>
      <c r="Q18" s="582"/>
      <c r="R18" s="584"/>
      <c r="S18" s="584"/>
      <c r="T18" s="584"/>
      <c r="U18" s="584"/>
      <c r="V18" s="584"/>
      <c r="W18" s="587"/>
      <c r="X18" s="587"/>
      <c r="Y18" s="587"/>
      <c r="Z18" s="587"/>
      <c r="AA18" s="587"/>
      <c r="AB18" s="587"/>
      <c r="AC18" s="587"/>
      <c r="AD18" s="587"/>
      <c r="AE18" s="587"/>
      <c r="AF18" s="587"/>
      <c r="AG18" s="587"/>
      <c r="AH18" s="587"/>
      <c r="AI18" s="587"/>
      <c r="AL18" s="146"/>
      <c r="AM18" s="146" t="s">
        <v>652</v>
      </c>
      <c r="AN18" s="146" t="s">
        <v>653</v>
      </c>
      <c r="AO18" s="146" t="s">
        <v>654</v>
      </c>
      <c r="AP18" s="146" t="s">
        <v>73</v>
      </c>
      <c r="AQ18" s="146" t="s">
        <v>655</v>
      </c>
      <c r="AR18" s="146" t="s">
        <v>75</v>
      </c>
      <c r="AS18" s="146" t="s">
        <v>109</v>
      </c>
      <c r="AT18" s="146" t="s">
        <v>317</v>
      </c>
      <c r="AU18" s="30" t="s">
        <v>656</v>
      </c>
    </row>
    <row r="19" spans="1:47" s="30" customFormat="1" ht="18" customHeight="1" x14ac:dyDescent="0.2">
      <c r="A19" s="575"/>
      <c r="B19" s="576"/>
      <c r="C19" s="576"/>
      <c r="D19" s="576"/>
      <c r="E19" s="576"/>
      <c r="F19" s="102" t="s">
        <v>78</v>
      </c>
      <c r="G19" s="578"/>
      <c r="H19" s="579"/>
      <c r="I19" s="579"/>
      <c r="J19" s="579"/>
      <c r="K19" s="579"/>
      <c r="L19" s="579"/>
      <c r="M19" s="580"/>
      <c r="N19" s="104" t="s">
        <v>76</v>
      </c>
      <c r="O19" s="581"/>
      <c r="P19" s="581"/>
      <c r="Q19" s="581"/>
      <c r="R19" s="583"/>
      <c r="S19" s="583"/>
      <c r="T19" s="583"/>
      <c r="U19" s="583"/>
      <c r="V19" s="583"/>
      <c r="W19" s="585"/>
      <c r="X19" s="586"/>
      <c r="Y19" s="586"/>
      <c r="Z19" s="586"/>
      <c r="AA19" s="586"/>
      <c r="AB19" s="586"/>
      <c r="AC19" s="586"/>
      <c r="AD19" s="586"/>
      <c r="AE19" s="586"/>
      <c r="AF19" s="586"/>
      <c r="AG19" s="586"/>
      <c r="AH19" s="586"/>
      <c r="AI19" s="586"/>
      <c r="AL19" s="146">
        <v>1</v>
      </c>
      <c r="AM19" s="147" t="str">
        <f>PHONETIC(G17)</f>
        <v/>
      </c>
      <c r="AN19" s="147">
        <f>G18</f>
        <v>0</v>
      </c>
      <c r="AO19" s="147" t="str">
        <f>TEXT(R17,"g")</f>
        <v>M</v>
      </c>
      <c r="AP19" s="147" t="str">
        <f>TEXT(R17,"e")</f>
        <v>33</v>
      </c>
      <c r="AQ19" s="147" t="str">
        <f>TEXT(MONTH(R17),0)</f>
        <v>1</v>
      </c>
      <c r="AR19" s="147" t="str">
        <f>TEXT(DAY(R17),0)</f>
        <v>0</v>
      </c>
      <c r="AS19" s="147">
        <f>O17</f>
        <v>0</v>
      </c>
      <c r="AT19" s="147">
        <f>W17</f>
        <v>0</v>
      </c>
      <c r="AU19" s="30" t="str">
        <f>$V$1&amp;$X$1&amp;$Y$1</f>
        <v>－000000</v>
      </c>
    </row>
    <row r="20" spans="1:47" s="30" customFormat="1" ht="18" customHeight="1" x14ac:dyDescent="0.2">
      <c r="A20" s="577"/>
      <c r="B20" s="577"/>
      <c r="C20" s="577"/>
      <c r="D20" s="577"/>
      <c r="E20" s="577"/>
      <c r="F20" s="103"/>
      <c r="G20" s="588"/>
      <c r="H20" s="589"/>
      <c r="I20" s="589"/>
      <c r="J20" s="589"/>
      <c r="K20" s="589"/>
      <c r="L20" s="589"/>
      <c r="M20" s="590"/>
      <c r="N20" s="105"/>
      <c r="O20" s="582"/>
      <c r="P20" s="582"/>
      <c r="Q20" s="582"/>
      <c r="R20" s="584"/>
      <c r="S20" s="584"/>
      <c r="T20" s="584"/>
      <c r="U20" s="584"/>
      <c r="V20" s="584"/>
      <c r="W20" s="587"/>
      <c r="X20" s="587"/>
      <c r="Y20" s="587"/>
      <c r="Z20" s="587"/>
      <c r="AA20" s="587"/>
      <c r="AB20" s="587"/>
      <c r="AC20" s="587"/>
      <c r="AD20" s="587"/>
      <c r="AE20" s="587"/>
      <c r="AF20" s="587"/>
      <c r="AG20" s="587"/>
      <c r="AH20" s="587"/>
      <c r="AI20" s="587"/>
      <c r="AL20" s="146">
        <v>2</v>
      </c>
      <c r="AM20" s="147" t="str">
        <f>PHONETIC(G19)</f>
        <v/>
      </c>
      <c r="AN20" s="147">
        <f>G20</f>
        <v>0</v>
      </c>
      <c r="AO20" s="147" t="str">
        <f>TEXT(R19,"g")</f>
        <v>M</v>
      </c>
      <c r="AP20" s="147" t="str">
        <f>TEXT(R19,"e")</f>
        <v>33</v>
      </c>
      <c r="AQ20" s="147" t="str">
        <f>TEXT(MONTH(R19),0)</f>
        <v>1</v>
      </c>
      <c r="AR20" s="147" t="str">
        <f>TEXT(DAY(R19),0)</f>
        <v>0</v>
      </c>
      <c r="AS20" s="147">
        <f>O19</f>
        <v>0</v>
      </c>
      <c r="AT20" s="147">
        <f>W19</f>
        <v>0</v>
      </c>
      <c r="AU20" s="144" t="str">
        <f t="shared" ref="AU20:AU78" si="0">$V$1&amp;$X$1&amp;$Y$1</f>
        <v>－000000</v>
      </c>
    </row>
    <row r="21" spans="1:47" s="30" customFormat="1" ht="18" customHeight="1" x14ac:dyDescent="0.2">
      <c r="A21" s="575"/>
      <c r="B21" s="576"/>
      <c r="C21" s="576"/>
      <c r="D21" s="576"/>
      <c r="E21" s="576"/>
      <c r="F21" s="102" t="s">
        <v>78</v>
      </c>
      <c r="G21" s="578"/>
      <c r="H21" s="579"/>
      <c r="I21" s="579"/>
      <c r="J21" s="579"/>
      <c r="K21" s="579"/>
      <c r="L21" s="579"/>
      <c r="M21" s="580"/>
      <c r="N21" s="104" t="s">
        <v>76</v>
      </c>
      <c r="O21" s="581"/>
      <c r="P21" s="581"/>
      <c r="Q21" s="581"/>
      <c r="R21" s="583"/>
      <c r="S21" s="583"/>
      <c r="T21" s="583"/>
      <c r="U21" s="583"/>
      <c r="V21" s="583"/>
      <c r="W21" s="585"/>
      <c r="X21" s="586"/>
      <c r="Y21" s="586"/>
      <c r="Z21" s="586"/>
      <c r="AA21" s="586"/>
      <c r="AB21" s="586"/>
      <c r="AC21" s="586"/>
      <c r="AD21" s="586"/>
      <c r="AE21" s="586"/>
      <c r="AF21" s="586"/>
      <c r="AG21" s="586"/>
      <c r="AH21" s="586"/>
      <c r="AI21" s="586"/>
      <c r="AK21" s="143"/>
      <c r="AL21" s="146">
        <v>3</v>
      </c>
      <c r="AM21" s="147" t="str">
        <f>PHONETIC(G21)</f>
        <v/>
      </c>
      <c r="AN21" s="147">
        <f>G22</f>
        <v>0</v>
      </c>
      <c r="AO21" s="147" t="str">
        <f>TEXT(R21,"g")</f>
        <v>M</v>
      </c>
      <c r="AP21" s="147" t="str">
        <f>TEXT(R21,"e")</f>
        <v>33</v>
      </c>
      <c r="AQ21" s="147" t="str">
        <f>TEXT(MONTH(R21),0)</f>
        <v>1</v>
      </c>
      <c r="AR21" s="147" t="str">
        <f>TEXT(DAY(R21),0)</f>
        <v>0</v>
      </c>
      <c r="AS21" s="147">
        <f>O21</f>
        <v>0</v>
      </c>
      <c r="AT21" s="147">
        <f>W21</f>
        <v>0</v>
      </c>
      <c r="AU21" s="144" t="str">
        <f t="shared" si="0"/>
        <v>－000000</v>
      </c>
    </row>
    <row r="22" spans="1:47" s="30" customFormat="1" ht="18" customHeight="1" x14ac:dyDescent="0.2">
      <c r="A22" s="577"/>
      <c r="B22" s="577"/>
      <c r="C22" s="577"/>
      <c r="D22" s="577"/>
      <c r="E22" s="577"/>
      <c r="F22" s="103"/>
      <c r="G22" s="588"/>
      <c r="H22" s="589"/>
      <c r="I22" s="589"/>
      <c r="J22" s="589"/>
      <c r="K22" s="589"/>
      <c r="L22" s="589"/>
      <c r="M22" s="590"/>
      <c r="N22" s="105"/>
      <c r="O22" s="582"/>
      <c r="P22" s="582"/>
      <c r="Q22" s="582"/>
      <c r="R22" s="584"/>
      <c r="S22" s="584"/>
      <c r="T22" s="584"/>
      <c r="U22" s="584"/>
      <c r="V22" s="584"/>
      <c r="W22" s="587"/>
      <c r="X22" s="587"/>
      <c r="Y22" s="587"/>
      <c r="Z22" s="587"/>
      <c r="AA22" s="587"/>
      <c r="AB22" s="587"/>
      <c r="AC22" s="587"/>
      <c r="AD22" s="587"/>
      <c r="AE22" s="587"/>
      <c r="AF22" s="587"/>
      <c r="AG22" s="587"/>
      <c r="AH22" s="587"/>
      <c r="AI22" s="587"/>
      <c r="AK22" s="143"/>
      <c r="AL22" s="146">
        <v>4</v>
      </c>
      <c r="AM22" s="147" t="str">
        <f>PHONETIC(G23)</f>
        <v/>
      </c>
      <c r="AN22" s="147">
        <f>G24</f>
        <v>0</v>
      </c>
      <c r="AO22" s="147" t="str">
        <f>TEXT(R23,"g")</f>
        <v>M</v>
      </c>
      <c r="AP22" s="147" t="str">
        <f>TEXT(R23,"e")</f>
        <v>33</v>
      </c>
      <c r="AQ22" s="147" t="str">
        <f>TEXT(MONTH(R23),0)</f>
        <v>1</v>
      </c>
      <c r="AR22" s="147" t="str">
        <f>TEXT(DAY(R23),0)</f>
        <v>0</v>
      </c>
      <c r="AS22" s="147">
        <f>O23</f>
        <v>0</v>
      </c>
      <c r="AT22" s="147">
        <f>W23</f>
        <v>0</v>
      </c>
      <c r="AU22" s="144" t="str">
        <f t="shared" si="0"/>
        <v>－000000</v>
      </c>
    </row>
    <row r="23" spans="1:47" s="30" customFormat="1" ht="18" customHeight="1" x14ac:dyDescent="0.2">
      <c r="A23" s="575"/>
      <c r="B23" s="576"/>
      <c r="C23" s="576"/>
      <c r="D23" s="576"/>
      <c r="E23" s="576"/>
      <c r="F23" s="102" t="s">
        <v>78</v>
      </c>
      <c r="G23" s="578"/>
      <c r="H23" s="579"/>
      <c r="I23" s="579"/>
      <c r="J23" s="579"/>
      <c r="K23" s="579"/>
      <c r="L23" s="579"/>
      <c r="M23" s="580"/>
      <c r="N23" s="104" t="s">
        <v>76</v>
      </c>
      <c r="O23" s="581"/>
      <c r="P23" s="581"/>
      <c r="Q23" s="581"/>
      <c r="R23" s="583"/>
      <c r="S23" s="583"/>
      <c r="T23" s="583"/>
      <c r="U23" s="583"/>
      <c r="V23" s="583"/>
      <c r="W23" s="585"/>
      <c r="X23" s="586"/>
      <c r="Y23" s="586"/>
      <c r="Z23" s="586"/>
      <c r="AA23" s="586"/>
      <c r="AB23" s="586"/>
      <c r="AC23" s="586"/>
      <c r="AD23" s="586"/>
      <c r="AE23" s="586"/>
      <c r="AF23" s="586"/>
      <c r="AG23" s="586"/>
      <c r="AH23" s="586"/>
      <c r="AI23" s="586"/>
      <c r="AK23" s="143"/>
      <c r="AL23" s="146">
        <v>5</v>
      </c>
      <c r="AM23" s="147" t="str">
        <f>PHONETIC(G25)</f>
        <v/>
      </c>
      <c r="AN23" s="147">
        <f>G26</f>
        <v>0</v>
      </c>
      <c r="AO23" s="147" t="str">
        <f>TEXT(R25,"g")</f>
        <v>M</v>
      </c>
      <c r="AP23" s="147" t="str">
        <f>TEXT(R25,"e")</f>
        <v>33</v>
      </c>
      <c r="AQ23" s="147" t="str">
        <f>TEXT(MONTH(R25),0)</f>
        <v>1</v>
      </c>
      <c r="AR23" s="147" t="str">
        <f>TEXT(DAY(R25),0)</f>
        <v>0</v>
      </c>
      <c r="AS23" s="147">
        <f>O25</f>
        <v>0</v>
      </c>
      <c r="AT23" s="147">
        <f>W25</f>
        <v>0</v>
      </c>
      <c r="AU23" s="144" t="str">
        <f t="shared" si="0"/>
        <v>－000000</v>
      </c>
    </row>
    <row r="24" spans="1:47" s="30" customFormat="1" ht="18" customHeight="1" x14ac:dyDescent="0.2">
      <c r="A24" s="577"/>
      <c r="B24" s="577"/>
      <c r="C24" s="577"/>
      <c r="D24" s="577"/>
      <c r="E24" s="577"/>
      <c r="F24" s="103"/>
      <c r="G24" s="588"/>
      <c r="H24" s="589"/>
      <c r="I24" s="589"/>
      <c r="J24" s="589"/>
      <c r="K24" s="589"/>
      <c r="L24" s="589"/>
      <c r="M24" s="590"/>
      <c r="N24" s="105"/>
      <c r="O24" s="582"/>
      <c r="P24" s="582"/>
      <c r="Q24" s="582"/>
      <c r="R24" s="584"/>
      <c r="S24" s="584"/>
      <c r="T24" s="584"/>
      <c r="U24" s="584"/>
      <c r="V24" s="584"/>
      <c r="W24" s="587"/>
      <c r="X24" s="587"/>
      <c r="Y24" s="587"/>
      <c r="Z24" s="587"/>
      <c r="AA24" s="587"/>
      <c r="AB24" s="587"/>
      <c r="AC24" s="587"/>
      <c r="AD24" s="587"/>
      <c r="AE24" s="587"/>
      <c r="AF24" s="587"/>
      <c r="AG24" s="587"/>
      <c r="AH24" s="587"/>
      <c r="AI24" s="587"/>
      <c r="AK24" s="143"/>
      <c r="AL24" s="146">
        <v>6</v>
      </c>
      <c r="AM24" s="147" t="str">
        <f>PHONETIC(G27)</f>
        <v/>
      </c>
      <c r="AN24" s="147">
        <f>G28</f>
        <v>0</v>
      </c>
      <c r="AO24" s="147" t="str">
        <f>TEXT(R27,"g")</f>
        <v>M</v>
      </c>
      <c r="AP24" s="147" t="str">
        <f>TEXT(R27,"e")</f>
        <v>33</v>
      </c>
      <c r="AQ24" s="147" t="str">
        <f>TEXT(MONTH(R27),0)</f>
        <v>1</v>
      </c>
      <c r="AR24" s="147" t="str">
        <f>TEXT(DAY(R27),0)</f>
        <v>0</v>
      </c>
      <c r="AS24" s="147">
        <f>O27</f>
        <v>0</v>
      </c>
      <c r="AT24" s="147">
        <f>W27</f>
        <v>0</v>
      </c>
      <c r="AU24" s="144" t="str">
        <f t="shared" si="0"/>
        <v>－000000</v>
      </c>
    </row>
    <row r="25" spans="1:47" s="30" customFormat="1" ht="18" customHeight="1" x14ac:dyDescent="0.2">
      <c r="A25" s="575"/>
      <c r="B25" s="576"/>
      <c r="C25" s="576"/>
      <c r="D25" s="576"/>
      <c r="E25" s="576"/>
      <c r="F25" s="102" t="s">
        <v>78</v>
      </c>
      <c r="G25" s="578"/>
      <c r="H25" s="579"/>
      <c r="I25" s="579"/>
      <c r="J25" s="579"/>
      <c r="K25" s="579"/>
      <c r="L25" s="579"/>
      <c r="M25" s="580"/>
      <c r="N25" s="104" t="s">
        <v>76</v>
      </c>
      <c r="O25" s="581"/>
      <c r="P25" s="581"/>
      <c r="Q25" s="581"/>
      <c r="R25" s="583"/>
      <c r="S25" s="583"/>
      <c r="T25" s="583"/>
      <c r="U25" s="583"/>
      <c r="V25" s="583"/>
      <c r="W25" s="585"/>
      <c r="X25" s="586"/>
      <c r="Y25" s="586"/>
      <c r="Z25" s="586"/>
      <c r="AA25" s="586"/>
      <c r="AB25" s="586"/>
      <c r="AC25" s="586"/>
      <c r="AD25" s="586"/>
      <c r="AE25" s="586"/>
      <c r="AF25" s="586"/>
      <c r="AG25" s="586"/>
      <c r="AH25" s="586"/>
      <c r="AI25" s="586"/>
      <c r="AK25" s="143"/>
      <c r="AL25" s="146">
        <v>7</v>
      </c>
      <c r="AM25" s="147" t="str">
        <f>PHONETIC(G29)</f>
        <v/>
      </c>
      <c r="AN25" s="147">
        <f>G30</f>
        <v>0</v>
      </c>
      <c r="AO25" s="147" t="str">
        <f>TEXT(R29,"g")</f>
        <v>M</v>
      </c>
      <c r="AP25" s="147" t="str">
        <f>TEXT(R29,"e")</f>
        <v>33</v>
      </c>
      <c r="AQ25" s="147" t="str">
        <f>TEXT(MONTH(R29),0)</f>
        <v>1</v>
      </c>
      <c r="AR25" s="147" t="str">
        <f>TEXT(DAY(R29),0)</f>
        <v>0</v>
      </c>
      <c r="AS25" s="147">
        <f>O29</f>
        <v>0</v>
      </c>
      <c r="AT25" s="147">
        <f>W29</f>
        <v>0</v>
      </c>
      <c r="AU25" s="144" t="str">
        <f t="shared" si="0"/>
        <v>－000000</v>
      </c>
    </row>
    <row r="26" spans="1:47" s="30" customFormat="1" ht="18" customHeight="1" x14ac:dyDescent="0.2">
      <c r="A26" s="577"/>
      <c r="B26" s="577"/>
      <c r="C26" s="577"/>
      <c r="D26" s="577"/>
      <c r="E26" s="577"/>
      <c r="F26" s="103"/>
      <c r="G26" s="588"/>
      <c r="H26" s="589"/>
      <c r="I26" s="589"/>
      <c r="J26" s="589"/>
      <c r="K26" s="589"/>
      <c r="L26" s="589"/>
      <c r="M26" s="590"/>
      <c r="N26" s="105"/>
      <c r="O26" s="582"/>
      <c r="P26" s="582"/>
      <c r="Q26" s="582"/>
      <c r="R26" s="584"/>
      <c r="S26" s="584"/>
      <c r="T26" s="584"/>
      <c r="U26" s="584"/>
      <c r="V26" s="584"/>
      <c r="W26" s="587"/>
      <c r="X26" s="587"/>
      <c r="Y26" s="587"/>
      <c r="Z26" s="587"/>
      <c r="AA26" s="587"/>
      <c r="AB26" s="587"/>
      <c r="AC26" s="587"/>
      <c r="AD26" s="587"/>
      <c r="AE26" s="587"/>
      <c r="AF26" s="587"/>
      <c r="AG26" s="587"/>
      <c r="AH26" s="587"/>
      <c r="AI26" s="587"/>
      <c r="AK26" s="143"/>
      <c r="AL26" s="146">
        <v>8</v>
      </c>
      <c r="AM26" s="147" t="str">
        <f>PHONETIC(G31)</f>
        <v/>
      </c>
      <c r="AN26" s="147">
        <f>G32</f>
        <v>0</v>
      </c>
      <c r="AO26" s="147" t="str">
        <f>TEXT(R31,"g")</f>
        <v>M</v>
      </c>
      <c r="AP26" s="147" t="str">
        <f>TEXT(R31,"e")</f>
        <v>33</v>
      </c>
      <c r="AQ26" s="147" t="str">
        <f>TEXT(MONTH(R31),0)</f>
        <v>1</v>
      </c>
      <c r="AR26" s="147" t="str">
        <f>TEXT(DAY(R31),0)</f>
        <v>0</v>
      </c>
      <c r="AS26" s="147">
        <f>O31</f>
        <v>0</v>
      </c>
      <c r="AT26" s="147">
        <f>W31</f>
        <v>0</v>
      </c>
      <c r="AU26" s="144" t="str">
        <f t="shared" si="0"/>
        <v>－000000</v>
      </c>
    </row>
    <row r="27" spans="1:47" s="30" customFormat="1" ht="18" customHeight="1" x14ac:dyDescent="0.2">
      <c r="A27" s="575"/>
      <c r="B27" s="576"/>
      <c r="C27" s="576"/>
      <c r="D27" s="576"/>
      <c r="E27" s="576"/>
      <c r="F27" s="102" t="s">
        <v>78</v>
      </c>
      <c r="G27" s="578"/>
      <c r="H27" s="579"/>
      <c r="I27" s="579"/>
      <c r="J27" s="579"/>
      <c r="K27" s="579"/>
      <c r="L27" s="579"/>
      <c r="M27" s="580"/>
      <c r="N27" s="104" t="s">
        <v>76</v>
      </c>
      <c r="O27" s="581"/>
      <c r="P27" s="581"/>
      <c r="Q27" s="581"/>
      <c r="R27" s="583"/>
      <c r="S27" s="583"/>
      <c r="T27" s="583"/>
      <c r="U27" s="583"/>
      <c r="V27" s="583"/>
      <c r="W27" s="585"/>
      <c r="X27" s="586"/>
      <c r="Y27" s="586"/>
      <c r="Z27" s="586"/>
      <c r="AA27" s="586"/>
      <c r="AB27" s="586"/>
      <c r="AC27" s="586"/>
      <c r="AD27" s="586"/>
      <c r="AE27" s="586"/>
      <c r="AF27" s="586"/>
      <c r="AG27" s="586"/>
      <c r="AH27" s="586"/>
      <c r="AI27" s="586"/>
      <c r="AK27" s="143"/>
      <c r="AL27" s="146">
        <v>9</v>
      </c>
      <c r="AM27" s="147" t="str">
        <f>PHONETIC(G33)</f>
        <v/>
      </c>
      <c r="AN27" s="147">
        <f>G34</f>
        <v>0</v>
      </c>
      <c r="AO27" s="147" t="str">
        <f>TEXT(R33,"g")</f>
        <v>M</v>
      </c>
      <c r="AP27" s="147" t="str">
        <f>TEXT(R33,"e")</f>
        <v>33</v>
      </c>
      <c r="AQ27" s="147" t="str">
        <f>TEXT(MONTH(R33),0)</f>
        <v>1</v>
      </c>
      <c r="AR27" s="147" t="str">
        <f>TEXT(DAY(R33),0)</f>
        <v>0</v>
      </c>
      <c r="AS27" s="147">
        <f>O33</f>
        <v>0</v>
      </c>
      <c r="AT27" s="147">
        <f>W33</f>
        <v>0</v>
      </c>
      <c r="AU27" s="144" t="str">
        <f t="shared" si="0"/>
        <v>－000000</v>
      </c>
    </row>
    <row r="28" spans="1:47" s="30" customFormat="1" ht="18" customHeight="1" x14ac:dyDescent="0.2">
      <c r="A28" s="577"/>
      <c r="B28" s="577"/>
      <c r="C28" s="577"/>
      <c r="D28" s="577"/>
      <c r="E28" s="577"/>
      <c r="F28" s="103"/>
      <c r="G28" s="588"/>
      <c r="H28" s="589"/>
      <c r="I28" s="589"/>
      <c r="J28" s="589"/>
      <c r="K28" s="589"/>
      <c r="L28" s="589"/>
      <c r="M28" s="590"/>
      <c r="N28" s="105"/>
      <c r="O28" s="582"/>
      <c r="P28" s="582"/>
      <c r="Q28" s="582"/>
      <c r="R28" s="584"/>
      <c r="S28" s="584"/>
      <c r="T28" s="584"/>
      <c r="U28" s="584"/>
      <c r="V28" s="584"/>
      <c r="W28" s="587"/>
      <c r="X28" s="587"/>
      <c r="Y28" s="587"/>
      <c r="Z28" s="587"/>
      <c r="AA28" s="587"/>
      <c r="AB28" s="587"/>
      <c r="AC28" s="587"/>
      <c r="AD28" s="587"/>
      <c r="AE28" s="587"/>
      <c r="AF28" s="587"/>
      <c r="AG28" s="587"/>
      <c r="AH28" s="587"/>
      <c r="AI28" s="587"/>
      <c r="AK28" s="143"/>
      <c r="AL28" s="146">
        <v>10</v>
      </c>
      <c r="AM28" s="147" t="str">
        <f>PHONETIC(G35)</f>
        <v/>
      </c>
      <c r="AN28" s="147">
        <f>G36</f>
        <v>0</v>
      </c>
      <c r="AO28" s="147" t="str">
        <f>TEXT(R35,"g")</f>
        <v>M</v>
      </c>
      <c r="AP28" s="147" t="str">
        <f>TEXT(R35,"e")</f>
        <v>33</v>
      </c>
      <c r="AQ28" s="147" t="str">
        <f>TEXT(MONTH(R35),0)</f>
        <v>1</v>
      </c>
      <c r="AR28" s="147" t="str">
        <f>TEXT(DAY(R35),0)</f>
        <v>0</v>
      </c>
      <c r="AS28" s="147">
        <f>O35</f>
        <v>0</v>
      </c>
      <c r="AT28" s="147">
        <f>W35</f>
        <v>0</v>
      </c>
      <c r="AU28" s="144" t="str">
        <f t="shared" si="0"/>
        <v>－000000</v>
      </c>
    </row>
    <row r="29" spans="1:47" s="30" customFormat="1" ht="18" customHeight="1" x14ac:dyDescent="0.2">
      <c r="A29" s="575"/>
      <c r="B29" s="576"/>
      <c r="C29" s="576"/>
      <c r="D29" s="576"/>
      <c r="E29" s="576"/>
      <c r="F29" s="102" t="s">
        <v>78</v>
      </c>
      <c r="G29" s="578"/>
      <c r="H29" s="579"/>
      <c r="I29" s="579"/>
      <c r="J29" s="579"/>
      <c r="K29" s="579"/>
      <c r="L29" s="579"/>
      <c r="M29" s="580"/>
      <c r="N29" s="104" t="s">
        <v>76</v>
      </c>
      <c r="O29" s="581"/>
      <c r="P29" s="581"/>
      <c r="Q29" s="581"/>
      <c r="R29" s="583"/>
      <c r="S29" s="583"/>
      <c r="T29" s="583"/>
      <c r="U29" s="583"/>
      <c r="V29" s="583"/>
      <c r="W29" s="585"/>
      <c r="X29" s="586"/>
      <c r="Y29" s="586"/>
      <c r="Z29" s="586"/>
      <c r="AA29" s="586"/>
      <c r="AB29" s="586"/>
      <c r="AC29" s="586"/>
      <c r="AD29" s="586"/>
      <c r="AE29" s="586"/>
      <c r="AF29" s="586"/>
      <c r="AG29" s="586"/>
      <c r="AH29" s="586"/>
      <c r="AI29" s="586"/>
      <c r="AK29" s="143"/>
      <c r="AL29" s="146">
        <v>11</v>
      </c>
      <c r="AM29" s="147" t="str">
        <f>PHONETIC(G37)</f>
        <v/>
      </c>
      <c r="AN29" s="147">
        <f>G38</f>
        <v>0</v>
      </c>
      <c r="AO29" s="147" t="str">
        <f>TEXT(R37,"g")</f>
        <v>M</v>
      </c>
      <c r="AP29" s="147" t="str">
        <f>TEXT(R37,"e")</f>
        <v>33</v>
      </c>
      <c r="AQ29" s="147" t="str">
        <f>TEXT(MONTH(R37),0)</f>
        <v>1</v>
      </c>
      <c r="AR29" s="147" t="str">
        <f>TEXT(DAY(R37),0)</f>
        <v>0</v>
      </c>
      <c r="AS29" s="147">
        <f>O37</f>
        <v>0</v>
      </c>
      <c r="AT29" s="147">
        <f>W37</f>
        <v>0</v>
      </c>
      <c r="AU29" s="144" t="str">
        <f t="shared" si="0"/>
        <v>－000000</v>
      </c>
    </row>
    <row r="30" spans="1:47" s="30" customFormat="1" ht="18" customHeight="1" x14ac:dyDescent="0.2">
      <c r="A30" s="577"/>
      <c r="B30" s="577"/>
      <c r="C30" s="577"/>
      <c r="D30" s="577"/>
      <c r="E30" s="577"/>
      <c r="F30" s="103"/>
      <c r="G30" s="588"/>
      <c r="H30" s="589"/>
      <c r="I30" s="589"/>
      <c r="J30" s="589"/>
      <c r="K30" s="589"/>
      <c r="L30" s="589"/>
      <c r="M30" s="590"/>
      <c r="N30" s="105"/>
      <c r="O30" s="582"/>
      <c r="P30" s="582"/>
      <c r="Q30" s="582"/>
      <c r="R30" s="584"/>
      <c r="S30" s="584"/>
      <c r="T30" s="584"/>
      <c r="U30" s="584"/>
      <c r="V30" s="584"/>
      <c r="W30" s="587"/>
      <c r="X30" s="587"/>
      <c r="Y30" s="587"/>
      <c r="Z30" s="587"/>
      <c r="AA30" s="587"/>
      <c r="AB30" s="587"/>
      <c r="AC30" s="587"/>
      <c r="AD30" s="587"/>
      <c r="AE30" s="587"/>
      <c r="AF30" s="587"/>
      <c r="AG30" s="587"/>
      <c r="AH30" s="587"/>
      <c r="AI30" s="587"/>
      <c r="AK30" s="143"/>
      <c r="AL30" s="146">
        <v>12</v>
      </c>
      <c r="AM30" s="147" t="str">
        <f>PHONETIC(G39)</f>
        <v/>
      </c>
      <c r="AN30" s="147">
        <f>G40</f>
        <v>0</v>
      </c>
      <c r="AO30" s="147" t="str">
        <f>TEXT(R39,"g")</f>
        <v>M</v>
      </c>
      <c r="AP30" s="147" t="str">
        <f>TEXT(R39,"e")</f>
        <v>33</v>
      </c>
      <c r="AQ30" s="147" t="str">
        <f>TEXT(MONTH(R39),0)</f>
        <v>1</v>
      </c>
      <c r="AR30" s="147" t="str">
        <f>TEXT(DAY(R39),0)</f>
        <v>0</v>
      </c>
      <c r="AS30" s="147">
        <f>O39</f>
        <v>0</v>
      </c>
      <c r="AT30" s="147">
        <f>W39</f>
        <v>0</v>
      </c>
      <c r="AU30" s="144" t="str">
        <f t="shared" si="0"/>
        <v>－000000</v>
      </c>
    </row>
    <row r="31" spans="1:47" s="30" customFormat="1" ht="18" customHeight="1" x14ac:dyDescent="0.2">
      <c r="A31" s="575"/>
      <c r="B31" s="576"/>
      <c r="C31" s="576"/>
      <c r="D31" s="576"/>
      <c r="E31" s="576"/>
      <c r="F31" s="102" t="s">
        <v>78</v>
      </c>
      <c r="G31" s="578"/>
      <c r="H31" s="579"/>
      <c r="I31" s="579"/>
      <c r="J31" s="579"/>
      <c r="K31" s="579"/>
      <c r="L31" s="579"/>
      <c r="M31" s="580"/>
      <c r="N31" s="104" t="s">
        <v>76</v>
      </c>
      <c r="O31" s="581"/>
      <c r="P31" s="581"/>
      <c r="Q31" s="581"/>
      <c r="R31" s="583"/>
      <c r="S31" s="583"/>
      <c r="T31" s="583"/>
      <c r="U31" s="583"/>
      <c r="V31" s="583"/>
      <c r="W31" s="585"/>
      <c r="X31" s="586"/>
      <c r="Y31" s="586"/>
      <c r="Z31" s="586"/>
      <c r="AA31" s="586"/>
      <c r="AB31" s="586"/>
      <c r="AC31" s="586"/>
      <c r="AD31" s="586"/>
      <c r="AE31" s="586"/>
      <c r="AF31" s="586"/>
      <c r="AG31" s="586"/>
      <c r="AH31" s="586"/>
      <c r="AI31" s="586"/>
      <c r="AK31" s="143"/>
      <c r="AL31" s="146">
        <v>13</v>
      </c>
      <c r="AM31" s="147" t="str">
        <f>PHONETIC(G41)</f>
        <v/>
      </c>
      <c r="AN31" s="147">
        <f>G42</f>
        <v>0</v>
      </c>
      <c r="AO31" s="147" t="str">
        <f>TEXT(R41,"g")</f>
        <v>M</v>
      </c>
      <c r="AP31" s="147" t="str">
        <f>TEXT(R41,"e")</f>
        <v>33</v>
      </c>
      <c r="AQ31" s="147" t="str">
        <f>TEXT(MONTH(R41),0)</f>
        <v>1</v>
      </c>
      <c r="AR31" s="147" t="str">
        <f>TEXT(DAY(R41),0)</f>
        <v>0</v>
      </c>
      <c r="AS31" s="147">
        <f>O41</f>
        <v>0</v>
      </c>
      <c r="AT31" s="147">
        <f>W41</f>
        <v>0</v>
      </c>
      <c r="AU31" s="144" t="str">
        <f t="shared" si="0"/>
        <v>－000000</v>
      </c>
    </row>
    <row r="32" spans="1:47" s="30" customFormat="1" ht="18" customHeight="1" x14ac:dyDescent="0.2">
      <c r="A32" s="577"/>
      <c r="B32" s="577"/>
      <c r="C32" s="577"/>
      <c r="D32" s="577"/>
      <c r="E32" s="577"/>
      <c r="F32" s="103"/>
      <c r="G32" s="588"/>
      <c r="H32" s="589"/>
      <c r="I32" s="589"/>
      <c r="J32" s="589"/>
      <c r="K32" s="589"/>
      <c r="L32" s="589"/>
      <c r="M32" s="590"/>
      <c r="N32" s="105"/>
      <c r="O32" s="582"/>
      <c r="P32" s="582"/>
      <c r="Q32" s="582"/>
      <c r="R32" s="584"/>
      <c r="S32" s="584"/>
      <c r="T32" s="584"/>
      <c r="U32" s="584"/>
      <c r="V32" s="584"/>
      <c r="W32" s="587"/>
      <c r="X32" s="587"/>
      <c r="Y32" s="587"/>
      <c r="Z32" s="587"/>
      <c r="AA32" s="587"/>
      <c r="AB32" s="587"/>
      <c r="AC32" s="587"/>
      <c r="AD32" s="587"/>
      <c r="AE32" s="587"/>
      <c r="AF32" s="587"/>
      <c r="AG32" s="587"/>
      <c r="AH32" s="587"/>
      <c r="AI32" s="587"/>
      <c r="AK32" s="143"/>
      <c r="AL32" s="146">
        <v>14</v>
      </c>
      <c r="AM32" s="147" t="str">
        <f>PHONETIC(G43)</f>
        <v/>
      </c>
      <c r="AN32" s="147">
        <f>G44</f>
        <v>0</v>
      </c>
      <c r="AO32" s="147" t="str">
        <f>TEXT(R43,"g")</f>
        <v>M</v>
      </c>
      <c r="AP32" s="147" t="str">
        <f>TEXT(R43,"e")</f>
        <v>33</v>
      </c>
      <c r="AQ32" s="147" t="str">
        <f>TEXT(MONTH(R43),0)</f>
        <v>1</v>
      </c>
      <c r="AR32" s="147" t="str">
        <f>TEXT(DAY(R43),0)</f>
        <v>0</v>
      </c>
      <c r="AS32" s="147">
        <f>O43</f>
        <v>0</v>
      </c>
      <c r="AT32" s="147">
        <f>W43</f>
        <v>0</v>
      </c>
      <c r="AU32" s="144" t="str">
        <f t="shared" si="0"/>
        <v>－000000</v>
      </c>
    </row>
    <row r="33" spans="1:47" s="30" customFormat="1" ht="18" customHeight="1" x14ac:dyDescent="0.2">
      <c r="A33" s="575"/>
      <c r="B33" s="576"/>
      <c r="C33" s="576"/>
      <c r="D33" s="576"/>
      <c r="E33" s="576"/>
      <c r="F33" s="102" t="s">
        <v>78</v>
      </c>
      <c r="G33" s="578"/>
      <c r="H33" s="579"/>
      <c r="I33" s="579"/>
      <c r="J33" s="579"/>
      <c r="K33" s="579"/>
      <c r="L33" s="579"/>
      <c r="M33" s="580"/>
      <c r="N33" s="104" t="s">
        <v>76</v>
      </c>
      <c r="O33" s="581"/>
      <c r="P33" s="581"/>
      <c r="Q33" s="581"/>
      <c r="R33" s="583"/>
      <c r="S33" s="583"/>
      <c r="T33" s="583"/>
      <c r="U33" s="583"/>
      <c r="V33" s="583"/>
      <c r="W33" s="585"/>
      <c r="X33" s="586"/>
      <c r="Y33" s="586"/>
      <c r="Z33" s="586"/>
      <c r="AA33" s="586"/>
      <c r="AB33" s="586"/>
      <c r="AC33" s="586"/>
      <c r="AD33" s="586"/>
      <c r="AE33" s="586"/>
      <c r="AF33" s="586"/>
      <c r="AG33" s="586"/>
      <c r="AH33" s="586"/>
      <c r="AI33" s="586"/>
      <c r="AK33" s="143"/>
      <c r="AL33" s="146">
        <v>15</v>
      </c>
      <c r="AM33" s="147" t="str">
        <f>PHONETIC(G45)</f>
        <v/>
      </c>
      <c r="AN33" s="147">
        <f>G46</f>
        <v>0</v>
      </c>
      <c r="AO33" s="147" t="str">
        <f>TEXT(R45,"g")</f>
        <v>M</v>
      </c>
      <c r="AP33" s="147" t="str">
        <f>TEXT(R45,"e")</f>
        <v>33</v>
      </c>
      <c r="AQ33" s="147" t="str">
        <f>TEXT(MONTH(R45),0)</f>
        <v>1</v>
      </c>
      <c r="AR33" s="147" t="str">
        <f>TEXT(DAY(R45),0)</f>
        <v>0</v>
      </c>
      <c r="AS33" s="147">
        <f>O45</f>
        <v>0</v>
      </c>
      <c r="AT33" s="147">
        <f>W45</f>
        <v>0</v>
      </c>
      <c r="AU33" s="144" t="str">
        <f t="shared" si="0"/>
        <v>－000000</v>
      </c>
    </row>
    <row r="34" spans="1:47" s="30" customFormat="1" ht="18" customHeight="1" x14ac:dyDescent="0.2">
      <c r="A34" s="577"/>
      <c r="B34" s="577"/>
      <c r="C34" s="577"/>
      <c r="D34" s="577"/>
      <c r="E34" s="577"/>
      <c r="F34" s="103"/>
      <c r="G34" s="588"/>
      <c r="H34" s="589"/>
      <c r="I34" s="589"/>
      <c r="J34" s="589"/>
      <c r="K34" s="589"/>
      <c r="L34" s="589"/>
      <c r="M34" s="590"/>
      <c r="N34" s="105"/>
      <c r="O34" s="582"/>
      <c r="P34" s="582"/>
      <c r="Q34" s="582"/>
      <c r="R34" s="584"/>
      <c r="S34" s="584"/>
      <c r="T34" s="584"/>
      <c r="U34" s="584"/>
      <c r="V34" s="584"/>
      <c r="W34" s="587"/>
      <c r="X34" s="587"/>
      <c r="Y34" s="587"/>
      <c r="Z34" s="587"/>
      <c r="AA34" s="587"/>
      <c r="AB34" s="587"/>
      <c r="AC34" s="587"/>
      <c r="AD34" s="587"/>
      <c r="AE34" s="587"/>
      <c r="AF34" s="587"/>
      <c r="AG34" s="587"/>
      <c r="AH34" s="587"/>
      <c r="AI34" s="587"/>
      <c r="AK34" s="143"/>
      <c r="AL34" s="146">
        <v>16</v>
      </c>
      <c r="AM34" s="147" t="str">
        <f>PHONETIC(G47)</f>
        <v/>
      </c>
      <c r="AN34" s="147">
        <f>G48</f>
        <v>0</v>
      </c>
      <c r="AO34" s="147" t="str">
        <f>TEXT(R47,"g")</f>
        <v>M</v>
      </c>
      <c r="AP34" s="147" t="str">
        <f>TEXT(R47,"e")</f>
        <v>33</v>
      </c>
      <c r="AQ34" s="147" t="str">
        <f>TEXT(MONTH(R47),0)</f>
        <v>1</v>
      </c>
      <c r="AR34" s="147" t="str">
        <f>TEXT(DAY(R47),0)</f>
        <v>0</v>
      </c>
      <c r="AS34" s="147">
        <f>O47</f>
        <v>0</v>
      </c>
      <c r="AT34" s="147">
        <f>W47</f>
        <v>0</v>
      </c>
      <c r="AU34" s="144" t="str">
        <f t="shared" si="0"/>
        <v>－000000</v>
      </c>
    </row>
    <row r="35" spans="1:47" s="30" customFormat="1" ht="18" customHeight="1" x14ac:dyDescent="0.2">
      <c r="A35" s="575"/>
      <c r="B35" s="576"/>
      <c r="C35" s="576"/>
      <c r="D35" s="576"/>
      <c r="E35" s="576"/>
      <c r="F35" s="102" t="s">
        <v>78</v>
      </c>
      <c r="G35" s="578"/>
      <c r="H35" s="579"/>
      <c r="I35" s="579"/>
      <c r="J35" s="579"/>
      <c r="K35" s="579"/>
      <c r="L35" s="579"/>
      <c r="M35" s="580"/>
      <c r="N35" s="104" t="s">
        <v>76</v>
      </c>
      <c r="O35" s="581"/>
      <c r="P35" s="581"/>
      <c r="Q35" s="581"/>
      <c r="R35" s="583"/>
      <c r="S35" s="583"/>
      <c r="T35" s="583"/>
      <c r="U35" s="583"/>
      <c r="V35" s="583"/>
      <c r="W35" s="585"/>
      <c r="X35" s="586"/>
      <c r="Y35" s="586"/>
      <c r="Z35" s="586"/>
      <c r="AA35" s="586"/>
      <c r="AB35" s="586"/>
      <c r="AC35" s="586"/>
      <c r="AD35" s="586"/>
      <c r="AE35" s="586"/>
      <c r="AF35" s="586"/>
      <c r="AG35" s="586"/>
      <c r="AH35" s="586"/>
      <c r="AI35" s="586"/>
      <c r="AK35" s="143"/>
      <c r="AL35" s="146">
        <v>17</v>
      </c>
      <c r="AM35" s="147" t="str">
        <f>PHONETIC(G49)</f>
        <v/>
      </c>
      <c r="AN35" s="147">
        <f>G50</f>
        <v>0</v>
      </c>
      <c r="AO35" s="147" t="str">
        <f>TEXT(R49,"g")</f>
        <v>M</v>
      </c>
      <c r="AP35" s="147" t="str">
        <f>TEXT(R49,"e")</f>
        <v>33</v>
      </c>
      <c r="AQ35" s="147" t="str">
        <f>TEXT(MONTH(R49),0)</f>
        <v>1</v>
      </c>
      <c r="AR35" s="147" t="str">
        <f>TEXT(DAY(R49),0)</f>
        <v>0</v>
      </c>
      <c r="AS35" s="147">
        <f>O49</f>
        <v>0</v>
      </c>
      <c r="AT35" s="147">
        <f>W49</f>
        <v>0</v>
      </c>
      <c r="AU35" s="144" t="str">
        <f t="shared" si="0"/>
        <v>－000000</v>
      </c>
    </row>
    <row r="36" spans="1:47" s="30" customFormat="1" ht="18" customHeight="1" x14ac:dyDescent="0.2">
      <c r="A36" s="577"/>
      <c r="B36" s="577"/>
      <c r="C36" s="577"/>
      <c r="D36" s="577"/>
      <c r="E36" s="577"/>
      <c r="F36" s="103"/>
      <c r="G36" s="588"/>
      <c r="H36" s="589"/>
      <c r="I36" s="589"/>
      <c r="J36" s="589"/>
      <c r="K36" s="589"/>
      <c r="L36" s="589"/>
      <c r="M36" s="590"/>
      <c r="N36" s="105"/>
      <c r="O36" s="582"/>
      <c r="P36" s="582"/>
      <c r="Q36" s="582"/>
      <c r="R36" s="584"/>
      <c r="S36" s="584"/>
      <c r="T36" s="584"/>
      <c r="U36" s="584"/>
      <c r="V36" s="584"/>
      <c r="W36" s="587"/>
      <c r="X36" s="587"/>
      <c r="Y36" s="587"/>
      <c r="Z36" s="587"/>
      <c r="AA36" s="587"/>
      <c r="AB36" s="587"/>
      <c r="AC36" s="587"/>
      <c r="AD36" s="587"/>
      <c r="AE36" s="587"/>
      <c r="AF36" s="587"/>
      <c r="AG36" s="587"/>
      <c r="AH36" s="587"/>
      <c r="AI36" s="587"/>
      <c r="AK36" s="143"/>
      <c r="AL36" s="146">
        <v>18</v>
      </c>
      <c r="AM36" s="147" t="str">
        <f>PHONETIC(G51)</f>
        <v/>
      </c>
      <c r="AN36" s="147">
        <f>G52</f>
        <v>0</v>
      </c>
      <c r="AO36" s="147" t="str">
        <f>TEXT(R51,"g")</f>
        <v>M</v>
      </c>
      <c r="AP36" s="147" t="str">
        <f>TEXT(R51,"e")</f>
        <v>33</v>
      </c>
      <c r="AQ36" s="147" t="str">
        <f>TEXT(MONTH(R51),0)</f>
        <v>1</v>
      </c>
      <c r="AR36" s="147" t="str">
        <f>TEXT(DAY(R51),0)</f>
        <v>0</v>
      </c>
      <c r="AS36" s="147">
        <f>O51</f>
        <v>0</v>
      </c>
      <c r="AT36" s="147">
        <f>W51</f>
        <v>0</v>
      </c>
      <c r="AU36" s="144" t="str">
        <f t="shared" si="0"/>
        <v>－000000</v>
      </c>
    </row>
    <row r="37" spans="1:47" s="30" customFormat="1" ht="18" customHeight="1" x14ac:dyDescent="0.2">
      <c r="A37" s="575"/>
      <c r="B37" s="576"/>
      <c r="C37" s="576"/>
      <c r="D37" s="576"/>
      <c r="E37" s="576"/>
      <c r="F37" s="102" t="s">
        <v>78</v>
      </c>
      <c r="G37" s="578"/>
      <c r="H37" s="579"/>
      <c r="I37" s="579"/>
      <c r="J37" s="579"/>
      <c r="K37" s="579"/>
      <c r="L37" s="579"/>
      <c r="M37" s="580"/>
      <c r="N37" s="104" t="s">
        <v>76</v>
      </c>
      <c r="O37" s="581"/>
      <c r="P37" s="581"/>
      <c r="Q37" s="581"/>
      <c r="R37" s="583"/>
      <c r="S37" s="583"/>
      <c r="T37" s="583"/>
      <c r="U37" s="583"/>
      <c r="V37" s="583"/>
      <c r="W37" s="585"/>
      <c r="X37" s="586"/>
      <c r="Y37" s="586"/>
      <c r="Z37" s="586"/>
      <c r="AA37" s="586"/>
      <c r="AB37" s="586"/>
      <c r="AC37" s="586"/>
      <c r="AD37" s="586"/>
      <c r="AE37" s="586"/>
      <c r="AF37" s="586"/>
      <c r="AG37" s="586"/>
      <c r="AH37" s="586"/>
      <c r="AI37" s="586"/>
      <c r="AK37" s="143"/>
      <c r="AL37" s="146">
        <v>19</v>
      </c>
      <c r="AM37" s="147" t="str">
        <f>PHONETIC(G53)</f>
        <v/>
      </c>
      <c r="AN37" s="147">
        <f>G54</f>
        <v>0</v>
      </c>
      <c r="AO37" s="147" t="str">
        <f>TEXT(R53,"g")</f>
        <v>M</v>
      </c>
      <c r="AP37" s="147" t="str">
        <f>TEXT(R53,"e")</f>
        <v>33</v>
      </c>
      <c r="AQ37" s="147" t="str">
        <f>TEXT(MONTH(R53),0)</f>
        <v>1</v>
      </c>
      <c r="AR37" s="147" t="str">
        <f>TEXT(DAY(R53),0)</f>
        <v>0</v>
      </c>
      <c r="AS37" s="147">
        <f>O53</f>
        <v>0</v>
      </c>
      <c r="AT37" s="147">
        <f>W53</f>
        <v>0</v>
      </c>
      <c r="AU37" s="144" t="str">
        <f t="shared" si="0"/>
        <v>－000000</v>
      </c>
    </row>
    <row r="38" spans="1:47" s="30" customFormat="1" ht="18" customHeight="1" x14ac:dyDescent="0.2">
      <c r="A38" s="577"/>
      <c r="B38" s="577"/>
      <c r="C38" s="577"/>
      <c r="D38" s="577"/>
      <c r="E38" s="577"/>
      <c r="F38" s="103"/>
      <c r="G38" s="588"/>
      <c r="H38" s="589"/>
      <c r="I38" s="589"/>
      <c r="J38" s="589"/>
      <c r="K38" s="589"/>
      <c r="L38" s="589"/>
      <c r="M38" s="590"/>
      <c r="N38" s="105"/>
      <c r="O38" s="582"/>
      <c r="P38" s="582"/>
      <c r="Q38" s="582"/>
      <c r="R38" s="584"/>
      <c r="S38" s="584"/>
      <c r="T38" s="584"/>
      <c r="U38" s="584"/>
      <c r="V38" s="584"/>
      <c r="W38" s="587"/>
      <c r="X38" s="587"/>
      <c r="Y38" s="587"/>
      <c r="Z38" s="587"/>
      <c r="AA38" s="587"/>
      <c r="AB38" s="587"/>
      <c r="AC38" s="587"/>
      <c r="AD38" s="587"/>
      <c r="AE38" s="587"/>
      <c r="AF38" s="587"/>
      <c r="AG38" s="587"/>
      <c r="AH38" s="587"/>
      <c r="AI38" s="587"/>
      <c r="AK38" s="143"/>
      <c r="AL38" s="146">
        <v>20</v>
      </c>
      <c r="AM38" s="147" t="str">
        <f>PHONETIC(G55)</f>
        <v/>
      </c>
      <c r="AN38" s="147">
        <f>G56</f>
        <v>0</v>
      </c>
      <c r="AO38" s="147" t="str">
        <f>TEXT(R55,"g")</f>
        <v>M</v>
      </c>
      <c r="AP38" s="147" t="str">
        <f>TEXT(R55,"e")</f>
        <v>33</v>
      </c>
      <c r="AQ38" s="147" t="str">
        <f>TEXT(MONTH(R55),0)</f>
        <v>1</v>
      </c>
      <c r="AR38" s="147" t="str">
        <f>TEXT(DAY(R55),0)</f>
        <v>0</v>
      </c>
      <c r="AS38" s="147">
        <f>O55</f>
        <v>0</v>
      </c>
      <c r="AT38" s="147">
        <f>W55</f>
        <v>0</v>
      </c>
      <c r="AU38" s="144" t="str">
        <f t="shared" si="0"/>
        <v>－000000</v>
      </c>
    </row>
    <row r="39" spans="1:47" s="30" customFormat="1" ht="18" customHeight="1" x14ac:dyDescent="0.2">
      <c r="A39" s="575"/>
      <c r="B39" s="576"/>
      <c r="C39" s="576"/>
      <c r="D39" s="576"/>
      <c r="E39" s="576"/>
      <c r="F39" s="102" t="s">
        <v>78</v>
      </c>
      <c r="G39" s="578"/>
      <c r="H39" s="579"/>
      <c r="I39" s="579"/>
      <c r="J39" s="579"/>
      <c r="K39" s="579"/>
      <c r="L39" s="579"/>
      <c r="M39" s="580"/>
      <c r="N39" s="104" t="s">
        <v>76</v>
      </c>
      <c r="O39" s="581"/>
      <c r="P39" s="581"/>
      <c r="Q39" s="581"/>
      <c r="R39" s="583"/>
      <c r="S39" s="583"/>
      <c r="T39" s="583"/>
      <c r="U39" s="583"/>
      <c r="V39" s="583"/>
      <c r="W39" s="585"/>
      <c r="X39" s="586"/>
      <c r="Y39" s="586"/>
      <c r="Z39" s="586"/>
      <c r="AA39" s="586"/>
      <c r="AB39" s="586"/>
      <c r="AC39" s="586"/>
      <c r="AD39" s="586"/>
      <c r="AE39" s="586"/>
      <c r="AF39" s="586"/>
      <c r="AG39" s="586"/>
      <c r="AH39" s="586"/>
      <c r="AI39" s="586"/>
      <c r="AK39" s="143"/>
      <c r="AL39" s="146">
        <v>21</v>
      </c>
      <c r="AM39" s="147" t="str">
        <f>PHONETIC(G57)</f>
        <v/>
      </c>
      <c r="AN39" s="147">
        <f>G58</f>
        <v>0</v>
      </c>
      <c r="AO39" s="147" t="str">
        <f>TEXT(R57,"g")</f>
        <v>M</v>
      </c>
      <c r="AP39" s="147" t="str">
        <f>TEXT(R57,"e")</f>
        <v>33</v>
      </c>
      <c r="AQ39" s="147" t="str">
        <f>TEXT(MONTH(R57),0)</f>
        <v>1</v>
      </c>
      <c r="AR39" s="147" t="str">
        <f>TEXT(DAY(R57),0)</f>
        <v>0</v>
      </c>
      <c r="AS39" s="147">
        <f>O57</f>
        <v>0</v>
      </c>
      <c r="AT39" s="147">
        <f>W57</f>
        <v>0</v>
      </c>
      <c r="AU39" s="144" t="str">
        <f t="shared" si="0"/>
        <v>－000000</v>
      </c>
    </row>
    <row r="40" spans="1:47" s="30" customFormat="1" ht="18" customHeight="1" x14ac:dyDescent="0.2">
      <c r="A40" s="577"/>
      <c r="B40" s="577"/>
      <c r="C40" s="577"/>
      <c r="D40" s="577"/>
      <c r="E40" s="577"/>
      <c r="F40" s="103"/>
      <c r="G40" s="588"/>
      <c r="H40" s="589"/>
      <c r="I40" s="589"/>
      <c r="J40" s="589"/>
      <c r="K40" s="589"/>
      <c r="L40" s="589"/>
      <c r="M40" s="590"/>
      <c r="N40" s="105"/>
      <c r="O40" s="582"/>
      <c r="P40" s="582"/>
      <c r="Q40" s="582"/>
      <c r="R40" s="584"/>
      <c r="S40" s="584"/>
      <c r="T40" s="584"/>
      <c r="U40" s="584"/>
      <c r="V40" s="584"/>
      <c r="W40" s="587"/>
      <c r="X40" s="587"/>
      <c r="Y40" s="587"/>
      <c r="Z40" s="587"/>
      <c r="AA40" s="587"/>
      <c r="AB40" s="587"/>
      <c r="AC40" s="587"/>
      <c r="AD40" s="587"/>
      <c r="AE40" s="587"/>
      <c r="AF40" s="587"/>
      <c r="AG40" s="587"/>
      <c r="AH40" s="587"/>
      <c r="AI40" s="587"/>
      <c r="AK40" s="143"/>
      <c r="AL40" s="146">
        <v>22</v>
      </c>
      <c r="AM40" s="147" t="str">
        <f>PHONETIC(G59)</f>
        <v/>
      </c>
      <c r="AN40" s="147">
        <f>G60</f>
        <v>0</v>
      </c>
      <c r="AO40" s="147" t="str">
        <f>TEXT(R59,"g")</f>
        <v>M</v>
      </c>
      <c r="AP40" s="147" t="str">
        <f>TEXT(R59,"e")</f>
        <v>33</v>
      </c>
      <c r="AQ40" s="147" t="str">
        <f>TEXT(MONTH(R59),0)</f>
        <v>1</v>
      </c>
      <c r="AR40" s="147" t="str">
        <f>TEXT(DAY(R59),0)</f>
        <v>0</v>
      </c>
      <c r="AS40" s="147">
        <f>O59</f>
        <v>0</v>
      </c>
      <c r="AT40" s="147">
        <f>W59</f>
        <v>0</v>
      </c>
      <c r="AU40" s="144" t="str">
        <f t="shared" si="0"/>
        <v>－000000</v>
      </c>
    </row>
    <row r="41" spans="1:47" s="30" customFormat="1" ht="18" customHeight="1" x14ac:dyDescent="0.2">
      <c r="A41" s="575"/>
      <c r="B41" s="576"/>
      <c r="C41" s="576"/>
      <c r="D41" s="576"/>
      <c r="E41" s="576"/>
      <c r="F41" s="102" t="s">
        <v>78</v>
      </c>
      <c r="G41" s="578"/>
      <c r="H41" s="579"/>
      <c r="I41" s="579"/>
      <c r="J41" s="579"/>
      <c r="K41" s="579"/>
      <c r="L41" s="579"/>
      <c r="M41" s="580"/>
      <c r="N41" s="104" t="s">
        <v>76</v>
      </c>
      <c r="O41" s="581"/>
      <c r="P41" s="581"/>
      <c r="Q41" s="581"/>
      <c r="R41" s="583"/>
      <c r="S41" s="583"/>
      <c r="T41" s="583"/>
      <c r="U41" s="583"/>
      <c r="V41" s="583"/>
      <c r="W41" s="585"/>
      <c r="X41" s="586"/>
      <c r="Y41" s="586"/>
      <c r="Z41" s="586"/>
      <c r="AA41" s="586"/>
      <c r="AB41" s="586"/>
      <c r="AC41" s="586"/>
      <c r="AD41" s="586"/>
      <c r="AE41" s="586"/>
      <c r="AF41" s="586"/>
      <c r="AG41" s="586"/>
      <c r="AH41" s="586"/>
      <c r="AI41" s="586"/>
      <c r="AK41" s="143"/>
      <c r="AL41" s="146">
        <v>23</v>
      </c>
      <c r="AM41" s="147" t="str">
        <f>PHONETIC(G61)</f>
        <v/>
      </c>
      <c r="AN41" s="147">
        <f>G62</f>
        <v>0</v>
      </c>
      <c r="AO41" s="147" t="str">
        <f>TEXT(R61,"g")</f>
        <v>M</v>
      </c>
      <c r="AP41" s="147" t="str">
        <f>TEXT(R61,"e")</f>
        <v>33</v>
      </c>
      <c r="AQ41" s="147" t="str">
        <f>TEXT(MONTH(R61),0)</f>
        <v>1</v>
      </c>
      <c r="AR41" s="147" t="str">
        <f>TEXT(DAY(R61),0)</f>
        <v>0</v>
      </c>
      <c r="AS41" s="147">
        <f>O61</f>
        <v>0</v>
      </c>
      <c r="AT41" s="147">
        <f>W61</f>
        <v>0</v>
      </c>
      <c r="AU41" s="144" t="str">
        <f t="shared" si="0"/>
        <v>－000000</v>
      </c>
    </row>
    <row r="42" spans="1:47" s="30" customFormat="1" ht="18" customHeight="1" x14ac:dyDescent="0.2">
      <c r="A42" s="577"/>
      <c r="B42" s="577"/>
      <c r="C42" s="577"/>
      <c r="D42" s="577"/>
      <c r="E42" s="577"/>
      <c r="F42" s="103"/>
      <c r="G42" s="588"/>
      <c r="H42" s="589"/>
      <c r="I42" s="589"/>
      <c r="J42" s="589"/>
      <c r="K42" s="589"/>
      <c r="L42" s="589"/>
      <c r="M42" s="590"/>
      <c r="N42" s="105"/>
      <c r="O42" s="582"/>
      <c r="P42" s="582"/>
      <c r="Q42" s="582"/>
      <c r="R42" s="584"/>
      <c r="S42" s="584"/>
      <c r="T42" s="584"/>
      <c r="U42" s="584"/>
      <c r="V42" s="584"/>
      <c r="W42" s="587"/>
      <c r="X42" s="587"/>
      <c r="Y42" s="587"/>
      <c r="Z42" s="587"/>
      <c r="AA42" s="587"/>
      <c r="AB42" s="587"/>
      <c r="AC42" s="587"/>
      <c r="AD42" s="587"/>
      <c r="AE42" s="587"/>
      <c r="AF42" s="587"/>
      <c r="AG42" s="587"/>
      <c r="AH42" s="587"/>
      <c r="AI42" s="587"/>
      <c r="AK42" s="143"/>
      <c r="AL42" s="146">
        <v>24</v>
      </c>
      <c r="AM42" s="147" t="str">
        <f>PHONETIC(G63)</f>
        <v/>
      </c>
      <c r="AN42" s="147">
        <f>G64</f>
        <v>0</v>
      </c>
      <c r="AO42" s="147" t="str">
        <f>TEXT(R63,"g")</f>
        <v>M</v>
      </c>
      <c r="AP42" s="147" t="str">
        <f>TEXT(R63,"e")</f>
        <v>33</v>
      </c>
      <c r="AQ42" s="147" t="str">
        <f>TEXT(MONTH(R63),0)</f>
        <v>1</v>
      </c>
      <c r="AR42" s="147" t="str">
        <f>TEXT(DAY(R63),0)</f>
        <v>0</v>
      </c>
      <c r="AS42" s="147">
        <f>O63</f>
        <v>0</v>
      </c>
      <c r="AT42" s="147">
        <f>W63</f>
        <v>0</v>
      </c>
      <c r="AU42" s="144" t="str">
        <f t="shared" si="0"/>
        <v>－000000</v>
      </c>
    </row>
    <row r="43" spans="1:47" s="30" customFormat="1" ht="18" customHeight="1" x14ac:dyDescent="0.2">
      <c r="A43" s="575"/>
      <c r="B43" s="576"/>
      <c r="C43" s="576"/>
      <c r="D43" s="576"/>
      <c r="E43" s="576"/>
      <c r="F43" s="102" t="s">
        <v>78</v>
      </c>
      <c r="G43" s="578"/>
      <c r="H43" s="579"/>
      <c r="I43" s="579"/>
      <c r="J43" s="579"/>
      <c r="K43" s="579"/>
      <c r="L43" s="579"/>
      <c r="M43" s="580"/>
      <c r="N43" s="104" t="s">
        <v>76</v>
      </c>
      <c r="O43" s="581"/>
      <c r="P43" s="581"/>
      <c r="Q43" s="581"/>
      <c r="R43" s="583"/>
      <c r="S43" s="583"/>
      <c r="T43" s="583"/>
      <c r="U43" s="583"/>
      <c r="V43" s="583"/>
      <c r="W43" s="585"/>
      <c r="X43" s="586"/>
      <c r="Y43" s="586"/>
      <c r="Z43" s="586"/>
      <c r="AA43" s="586"/>
      <c r="AB43" s="586"/>
      <c r="AC43" s="586"/>
      <c r="AD43" s="586"/>
      <c r="AE43" s="586"/>
      <c r="AF43" s="586"/>
      <c r="AG43" s="586"/>
      <c r="AH43" s="586"/>
      <c r="AI43" s="586"/>
      <c r="AK43" s="143"/>
      <c r="AL43" s="146">
        <v>25</v>
      </c>
      <c r="AM43" s="147" t="str">
        <f>PHONETIC(G65)</f>
        <v/>
      </c>
      <c r="AN43" s="147">
        <f>G66</f>
        <v>0</v>
      </c>
      <c r="AO43" s="147" t="str">
        <f>TEXT(R65,"g")</f>
        <v>M</v>
      </c>
      <c r="AP43" s="147" t="str">
        <f>TEXT(R65,"e")</f>
        <v>33</v>
      </c>
      <c r="AQ43" s="147" t="str">
        <f>TEXT(MONTH(R65),0)</f>
        <v>1</v>
      </c>
      <c r="AR43" s="147" t="str">
        <f>TEXT(DAY(R65),0)</f>
        <v>0</v>
      </c>
      <c r="AS43" s="147">
        <f>O65</f>
        <v>0</v>
      </c>
      <c r="AT43" s="147">
        <f>W65</f>
        <v>0</v>
      </c>
      <c r="AU43" s="144" t="str">
        <f t="shared" si="0"/>
        <v>－000000</v>
      </c>
    </row>
    <row r="44" spans="1:47" s="30" customFormat="1" ht="18" customHeight="1" x14ac:dyDescent="0.2">
      <c r="A44" s="577"/>
      <c r="B44" s="577"/>
      <c r="C44" s="577"/>
      <c r="D44" s="577"/>
      <c r="E44" s="577"/>
      <c r="F44" s="103"/>
      <c r="G44" s="588"/>
      <c r="H44" s="589"/>
      <c r="I44" s="589"/>
      <c r="J44" s="589"/>
      <c r="K44" s="589"/>
      <c r="L44" s="589"/>
      <c r="M44" s="590"/>
      <c r="N44" s="105"/>
      <c r="O44" s="582"/>
      <c r="P44" s="582"/>
      <c r="Q44" s="582"/>
      <c r="R44" s="584"/>
      <c r="S44" s="584"/>
      <c r="T44" s="584"/>
      <c r="U44" s="584"/>
      <c r="V44" s="584"/>
      <c r="W44" s="587"/>
      <c r="X44" s="587"/>
      <c r="Y44" s="587"/>
      <c r="Z44" s="587"/>
      <c r="AA44" s="587"/>
      <c r="AB44" s="587"/>
      <c r="AC44" s="587"/>
      <c r="AD44" s="587"/>
      <c r="AE44" s="587"/>
      <c r="AF44" s="587"/>
      <c r="AG44" s="587"/>
      <c r="AH44" s="587"/>
      <c r="AI44" s="587"/>
      <c r="AK44" s="143"/>
      <c r="AL44" s="146">
        <v>26</v>
      </c>
      <c r="AM44" s="147" t="str">
        <f>PHONETIC(G67)</f>
        <v/>
      </c>
      <c r="AN44" s="147">
        <f>G68</f>
        <v>0</v>
      </c>
      <c r="AO44" s="147" t="str">
        <f>TEXT(R67,"g")</f>
        <v>M</v>
      </c>
      <c r="AP44" s="147" t="str">
        <f>TEXT(R67,"e")</f>
        <v>33</v>
      </c>
      <c r="AQ44" s="147" t="str">
        <f>TEXT(MONTH(R67),0)</f>
        <v>1</v>
      </c>
      <c r="AR44" s="147" t="str">
        <f>TEXT(DAY(R67),0)</f>
        <v>0</v>
      </c>
      <c r="AS44" s="147">
        <f>O67</f>
        <v>0</v>
      </c>
      <c r="AT44" s="147">
        <f>W67</f>
        <v>0</v>
      </c>
      <c r="AU44" s="144" t="str">
        <f t="shared" si="0"/>
        <v>－000000</v>
      </c>
    </row>
    <row r="45" spans="1:47" s="30" customFormat="1" ht="18" customHeight="1" x14ac:dyDescent="0.2">
      <c r="A45" s="575"/>
      <c r="B45" s="576"/>
      <c r="C45" s="576"/>
      <c r="D45" s="576"/>
      <c r="E45" s="576"/>
      <c r="F45" s="102" t="s">
        <v>78</v>
      </c>
      <c r="G45" s="578"/>
      <c r="H45" s="579"/>
      <c r="I45" s="579"/>
      <c r="J45" s="579"/>
      <c r="K45" s="579"/>
      <c r="L45" s="579"/>
      <c r="M45" s="580"/>
      <c r="N45" s="104" t="s">
        <v>76</v>
      </c>
      <c r="O45" s="581"/>
      <c r="P45" s="581"/>
      <c r="Q45" s="581"/>
      <c r="R45" s="583"/>
      <c r="S45" s="583"/>
      <c r="T45" s="583"/>
      <c r="U45" s="583"/>
      <c r="V45" s="583"/>
      <c r="W45" s="585"/>
      <c r="X45" s="586"/>
      <c r="Y45" s="586"/>
      <c r="Z45" s="586"/>
      <c r="AA45" s="586"/>
      <c r="AB45" s="586"/>
      <c r="AC45" s="586"/>
      <c r="AD45" s="586"/>
      <c r="AE45" s="586"/>
      <c r="AF45" s="586"/>
      <c r="AG45" s="586"/>
      <c r="AH45" s="586"/>
      <c r="AI45" s="586"/>
      <c r="AK45" s="143"/>
      <c r="AL45" s="146">
        <v>27</v>
      </c>
      <c r="AM45" s="147" t="str">
        <f>PHONETIC(G69)</f>
        <v/>
      </c>
      <c r="AN45" s="147">
        <f>G70</f>
        <v>0</v>
      </c>
      <c r="AO45" s="147" t="str">
        <f>TEXT(R69,"g")</f>
        <v>M</v>
      </c>
      <c r="AP45" s="147" t="str">
        <f>TEXT(R69,"e")</f>
        <v>33</v>
      </c>
      <c r="AQ45" s="147" t="str">
        <f>TEXT(MONTH(R69),0)</f>
        <v>1</v>
      </c>
      <c r="AR45" s="147" t="str">
        <f>TEXT(DAY(R69),0)</f>
        <v>0</v>
      </c>
      <c r="AS45" s="147">
        <f>O69</f>
        <v>0</v>
      </c>
      <c r="AT45" s="147">
        <f>W69</f>
        <v>0</v>
      </c>
      <c r="AU45" s="144" t="str">
        <f t="shared" si="0"/>
        <v>－000000</v>
      </c>
    </row>
    <row r="46" spans="1:47" s="30" customFormat="1" ht="18" customHeight="1" x14ac:dyDescent="0.2">
      <c r="A46" s="577"/>
      <c r="B46" s="577"/>
      <c r="C46" s="577"/>
      <c r="D46" s="577"/>
      <c r="E46" s="577"/>
      <c r="F46" s="103"/>
      <c r="G46" s="588"/>
      <c r="H46" s="589"/>
      <c r="I46" s="589"/>
      <c r="J46" s="589"/>
      <c r="K46" s="589"/>
      <c r="L46" s="589"/>
      <c r="M46" s="590"/>
      <c r="N46" s="105"/>
      <c r="O46" s="582"/>
      <c r="P46" s="582"/>
      <c r="Q46" s="582"/>
      <c r="R46" s="584"/>
      <c r="S46" s="584"/>
      <c r="T46" s="584"/>
      <c r="U46" s="584"/>
      <c r="V46" s="584"/>
      <c r="W46" s="587"/>
      <c r="X46" s="587"/>
      <c r="Y46" s="587"/>
      <c r="Z46" s="587"/>
      <c r="AA46" s="587"/>
      <c r="AB46" s="587"/>
      <c r="AC46" s="587"/>
      <c r="AD46" s="587"/>
      <c r="AE46" s="587"/>
      <c r="AF46" s="587"/>
      <c r="AG46" s="587"/>
      <c r="AH46" s="587"/>
      <c r="AI46" s="587"/>
      <c r="AK46" s="143"/>
      <c r="AL46" s="146">
        <v>28</v>
      </c>
      <c r="AM46" s="147" t="str">
        <f>PHONETIC(G71)</f>
        <v/>
      </c>
      <c r="AN46" s="147">
        <f>G72</f>
        <v>0</v>
      </c>
      <c r="AO46" s="147" t="str">
        <f>TEXT(R71,"g")</f>
        <v>M</v>
      </c>
      <c r="AP46" s="147" t="str">
        <f>TEXT(R71,"e")</f>
        <v>33</v>
      </c>
      <c r="AQ46" s="147" t="str">
        <f>TEXT(MONTH(R71),0)</f>
        <v>1</v>
      </c>
      <c r="AR46" s="147" t="str">
        <f>TEXT(DAY(R71),0)</f>
        <v>0</v>
      </c>
      <c r="AS46" s="147">
        <f>O71</f>
        <v>0</v>
      </c>
      <c r="AT46" s="147">
        <f>W71</f>
        <v>0</v>
      </c>
      <c r="AU46" s="144" t="str">
        <f t="shared" si="0"/>
        <v>－000000</v>
      </c>
    </row>
    <row r="47" spans="1:47" s="30" customFormat="1" ht="18" customHeight="1" x14ac:dyDescent="0.2">
      <c r="A47" s="575"/>
      <c r="B47" s="576"/>
      <c r="C47" s="576"/>
      <c r="D47" s="576"/>
      <c r="E47" s="576"/>
      <c r="F47" s="102" t="s">
        <v>78</v>
      </c>
      <c r="G47" s="578"/>
      <c r="H47" s="579"/>
      <c r="I47" s="579"/>
      <c r="J47" s="579"/>
      <c r="K47" s="579"/>
      <c r="L47" s="579"/>
      <c r="M47" s="580"/>
      <c r="N47" s="104" t="s">
        <v>76</v>
      </c>
      <c r="O47" s="581"/>
      <c r="P47" s="581"/>
      <c r="Q47" s="581"/>
      <c r="R47" s="583"/>
      <c r="S47" s="583"/>
      <c r="T47" s="583"/>
      <c r="U47" s="583"/>
      <c r="V47" s="583"/>
      <c r="W47" s="585"/>
      <c r="X47" s="586"/>
      <c r="Y47" s="586"/>
      <c r="Z47" s="586"/>
      <c r="AA47" s="586"/>
      <c r="AB47" s="586"/>
      <c r="AC47" s="586"/>
      <c r="AD47" s="586"/>
      <c r="AE47" s="586"/>
      <c r="AF47" s="586"/>
      <c r="AG47" s="586"/>
      <c r="AH47" s="586"/>
      <c r="AI47" s="586"/>
      <c r="AK47" s="143"/>
      <c r="AL47" s="146">
        <v>29</v>
      </c>
      <c r="AM47" s="147" t="str">
        <f>PHONETIC(G73)</f>
        <v/>
      </c>
      <c r="AN47" s="147">
        <f>G74</f>
        <v>0</v>
      </c>
      <c r="AO47" s="147" t="str">
        <f>TEXT(R73,"g")</f>
        <v>M</v>
      </c>
      <c r="AP47" s="147" t="str">
        <f>TEXT(R73,"e")</f>
        <v>33</v>
      </c>
      <c r="AQ47" s="147" t="str">
        <f>TEXT(MONTH(R73),0)</f>
        <v>1</v>
      </c>
      <c r="AR47" s="147" t="str">
        <f>TEXT(DAY(R73),0)</f>
        <v>0</v>
      </c>
      <c r="AS47" s="147">
        <f>O73</f>
        <v>0</v>
      </c>
      <c r="AT47" s="147">
        <f>W73</f>
        <v>0</v>
      </c>
      <c r="AU47" s="144" t="str">
        <f t="shared" si="0"/>
        <v>－000000</v>
      </c>
    </row>
    <row r="48" spans="1:47" s="30" customFormat="1" ht="18" customHeight="1" x14ac:dyDescent="0.2">
      <c r="A48" s="577"/>
      <c r="B48" s="577"/>
      <c r="C48" s="577"/>
      <c r="D48" s="577"/>
      <c r="E48" s="577"/>
      <c r="F48" s="103"/>
      <c r="G48" s="588"/>
      <c r="H48" s="589"/>
      <c r="I48" s="589"/>
      <c r="J48" s="589"/>
      <c r="K48" s="589"/>
      <c r="L48" s="589"/>
      <c r="M48" s="590"/>
      <c r="N48" s="105"/>
      <c r="O48" s="582"/>
      <c r="P48" s="582"/>
      <c r="Q48" s="582"/>
      <c r="R48" s="584"/>
      <c r="S48" s="584"/>
      <c r="T48" s="584"/>
      <c r="U48" s="584"/>
      <c r="V48" s="584"/>
      <c r="W48" s="587"/>
      <c r="X48" s="587"/>
      <c r="Y48" s="587"/>
      <c r="Z48" s="587"/>
      <c r="AA48" s="587"/>
      <c r="AB48" s="587"/>
      <c r="AC48" s="587"/>
      <c r="AD48" s="587"/>
      <c r="AE48" s="587"/>
      <c r="AF48" s="587"/>
      <c r="AG48" s="587"/>
      <c r="AH48" s="587"/>
      <c r="AI48" s="587"/>
      <c r="AK48" s="143"/>
      <c r="AL48" s="146">
        <v>30</v>
      </c>
      <c r="AM48" s="147" t="str">
        <f>PHONETIC(G75)</f>
        <v/>
      </c>
      <c r="AN48" s="147">
        <f>G76</f>
        <v>0</v>
      </c>
      <c r="AO48" s="147" t="str">
        <f>TEXT(R75,"g")</f>
        <v>M</v>
      </c>
      <c r="AP48" s="147" t="str">
        <f>TEXT(R75,"e")</f>
        <v>33</v>
      </c>
      <c r="AQ48" s="147" t="str">
        <f>TEXT(MONTH(R75),0)</f>
        <v>1</v>
      </c>
      <c r="AR48" s="147" t="str">
        <f>TEXT(DAY(R75),0)</f>
        <v>0</v>
      </c>
      <c r="AS48" s="147">
        <f>O75</f>
        <v>0</v>
      </c>
      <c r="AT48" s="147">
        <f>W75</f>
        <v>0</v>
      </c>
      <c r="AU48" s="144" t="str">
        <f t="shared" si="0"/>
        <v>－000000</v>
      </c>
    </row>
    <row r="49" spans="1:47" s="30" customFormat="1" ht="18" customHeight="1" x14ac:dyDescent="0.2">
      <c r="A49" s="575"/>
      <c r="B49" s="576"/>
      <c r="C49" s="576"/>
      <c r="D49" s="576"/>
      <c r="E49" s="576"/>
      <c r="F49" s="102" t="s">
        <v>78</v>
      </c>
      <c r="G49" s="578"/>
      <c r="H49" s="579"/>
      <c r="I49" s="579"/>
      <c r="J49" s="579"/>
      <c r="K49" s="579"/>
      <c r="L49" s="579"/>
      <c r="M49" s="580"/>
      <c r="N49" s="104" t="s">
        <v>76</v>
      </c>
      <c r="O49" s="581"/>
      <c r="P49" s="581"/>
      <c r="Q49" s="581"/>
      <c r="R49" s="583"/>
      <c r="S49" s="583"/>
      <c r="T49" s="583"/>
      <c r="U49" s="583"/>
      <c r="V49" s="583"/>
      <c r="W49" s="585"/>
      <c r="X49" s="586"/>
      <c r="Y49" s="586"/>
      <c r="Z49" s="586"/>
      <c r="AA49" s="586"/>
      <c r="AB49" s="586"/>
      <c r="AC49" s="586"/>
      <c r="AD49" s="586"/>
      <c r="AE49" s="586"/>
      <c r="AF49" s="586"/>
      <c r="AG49" s="586"/>
      <c r="AH49" s="586"/>
      <c r="AI49" s="586"/>
      <c r="AK49" s="143"/>
      <c r="AL49" s="146">
        <v>31</v>
      </c>
      <c r="AM49" s="147" t="str">
        <f>PHONETIC(G77)</f>
        <v/>
      </c>
      <c r="AN49" s="147">
        <f>G78</f>
        <v>0</v>
      </c>
      <c r="AO49" s="147" t="str">
        <f>TEXT(R77,"g")</f>
        <v>M</v>
      </c>
      <c r="AP49" s="147" t="str">
        <f>TEXT(R77,"e")</f>
        <v>33</v>
      </c>
      <c r="AQ49" s="147" t="str">
        <f>TEXT(MONTH(R77),0)</f>
        <v>1</v>
      </c>
      <c r="AR49" s="147" t="str">
        <f>TEXT(DAY(R77),0)</f>
        <v>0</v>
      </c>
      <c r="AS49" s="147">
        <f>O77</f>
        <v>0</v>
      </c>
      <c r="AT49" s="147">
        <f>W77</f>
        <v>0</v>
      </c>
      <c r="AU49" s="144" t="str">
        <f t="shared" si="0"/>
        <v>－000000</v>
      </c>
    </row>
    <row r="50" spans="1:47" s="30" customFormat="1" ht="18" customHeight="1" x14ac:dyDescent="0.2">
      <c r="A50" s="577"/>
      <c r="B50" s="577"/>
      <c r="C50" s="577"/>
      <c r="D50" s="577"/>
      <c r="E50" s="577"/>
      <c r="F50" s="103"/>
      <c r="G50" s="588"/>
      <c r="H50" s="589"/>
      <c r="I50" s="589"/>
      <c r="J50" s="589"/>
      <c r="K50" s="589"/>
      <c r="L50" s="589"/>
      <c r="M50" s="590"/>
      <c r="N50" s="105"/>
      <c r="O50" s="582"/>
      <c r="P50" s="582"/>
      <c r="Q50" s="582"/>
      <c r="R50" s="584"/>
      <c r="S50" s="584"/>
      <c r="T50" s="584"/>
      <c r="U50" s="584"/>
      <c r="V50" s="584"/>
      <c r="W50" s="587"/>
      <c r="X50" s="587"/>
      <c r="Y50" s="587"/>
      <c r="Z50" s="587"/>
      <c r="AA50" s="587"/>
      <c r="AB50" s="587"/>
      <c r="AC50" s="587"/>
      <c r="AD50" s="587"/>
      <c r="AE50" s="587"/>
      <c r="AF50" s="587"/>
      <c r="AG50" s="587"/>
      <c r="AH50" s="587"/>
      <c r="AI50" s="587"/>
      <c r="AK50" s="143"/>
      <c r="AL50" s="146">
        <v>32</v>
      </c>
      <c r="AM50" s="147" t="str">
        <f>PHONETIC(G79)</f>
        <v/>
      </c>
      <c r="AN50" s="147">
        <f>G80</f>
        <v>0</v>
      </c>
      <c r="AO50" s="147" t="str">
        <f>TEXT(R79,"g")</f>
        <v>M</v>
      </c>
      <c r="AP50" s="147" t="str">
        <f>TEXT(R79,"e")</f>
        <v>33</v>
      </c>
      <c r="AQ50" s="147" t="str">
        <f>TEXT(MONTH(R79),0)</f>
        <v>1</v>
      </c>
      <c r="AR50" s="147" t="str">
        <f>TEXT(DAY(R79),0)</f>
        <v>0</v>
      </c>
      <c r="AS50" s="147">
        <f>O79</f>
        <v>0</v>
      </c>
      <c r="AT50" s="147">
        <f>W79</f>
        <v>0</v>
      </c>
      <c r="AU50" s="144" t="str">
        <f t="shared" si="0"/>
        <v>－000000</v>
      </c>
    </row>
    <row r="51" spans="1:47" s="30" customFormat="1" ht="18" customHeight="1" x14ac:dyDescent="0.2">
      <c r="A51" s="575"/>
      <c r="B51" s="576"/>
      <c r="C51" s="576"/>
      <c r="D51" s="576"/>
      <c r="E51" s="576"/>
      <c r="F51" s="102" t="s">
        <v>78</v>
      </c>
      <c r="G51" s="578"/>
      <c r="H51" s="579"/>
      <c r="I51" s="579"/>
      <c r="J51" s="579"/>
      <c r="K51" s="579"/>
      <c r="L51" s="579"/>
      <c r="M51" s="580"/>
      <c r="N51" s="104" t="s">
        <v>76</v>
      </c>
      <c r="O51" s="581"/>
      <c r="P51" s="581"/>
      <c r="Q51" s="581"/>
      <c r="R51" s="583"/>
      <c r="S51" s="583"/>
      <c r="T51" s="583"/>
      <c r="U51" s="583"/>
      <c r="V51" s="583"/>
      <c r="W51" s="585"/>
      <c r="X51" s="586"/>
      <c r="Y51" s="586"/>
      <c r="Z51" s="586"/>
      <c r="AA51" s="586"/>
      <c r="AB51" s="586"/>
      <c r="AC51" s="586"/>
      <c r="AD51" s="586"/>
      <c r="AE51" s="586"/>
      <c r="AF51" s="586"/>
      <c r="AG51" s="586"/>
      <c r="AH51" s="586"/>
      <c r="AI51" s="586"/>
      <c r="AK51" s="143"/>
      <c r="AL51" s="146">
        <v>33</v>
      </c>
      <c r="AM51" s="147" t="str">
        <f>PHONETIC(G81)</f>
        <v/>
      </c>
      <c r="AN51" s="147">
        <f>G82</f>
        <v>0</v>
      </c>
      <c r="AO51" s="147" t="str">
        <f>TEXT(R81,"g")</f>
        <v>M</v>
      </c>
      <c r="AP51" s="147" t="str">
        <f>TEXT(R81,"e")</f>
        <v>33</v>
      </c>
      <c r="AQ51" s="147" t="str">
        <f>TEXT(MONTH(R81),0)</f>
        <v>1</v>
      </c>
      <c r="AR51" s="147" t="str">
        <f>TEXT(DAY(R81),0)</f>
        <v>0</v>
      </c>
      <c r="AS51" s="147">
        <f>O81</f>
        <v>0</v>
      </c>
      <c r="AT51" s="147">
        <f>W81</f>
        <v>0</v>
      </c>
      <c r="AU51" s="144" t="str">
        <f t="shared" si="0"/>
        <v>－000000</v>
      </c>
    </row>
    <row r="52" spans="1:47" s="30" customFormat="1" ht="18" customHeight="1" x14ac:dyDescent="0.2">
      <c r="A52" s="577"/>
      <c r="B52" s="577"/>
      <c r="C52" s="577"/>
      <c r="D52" s="577"/>
      <c r="E52" s="577"/>
      <c r="F52" s="103"/>
      <c r="G52" s="588"/>
      <c r="H52" s="589"/>
      <c r="I52" s="589"/>
      <c r="J52" s="589"/>
      <c r="K52" s="589"/>
      <c r="L52" s="589"/>
      <c r="M52" s="590"/>
      <c r="N52" s="105"/>
      <c r="O52" s="582"/>
      <c r="P52" s="582"/>
      <c r="Q52" s="582"/>
      <c r="R52" s="584"/>
      <c r="S52" s="584"/>
      <c r="T52" s="584"/>
      <c r="U52" s="584"/>
      <c r="V52" s="584"/>
      <c r="W52" s="587"/>
      <c r="X52" s="587"/>
      <c r="Y52" s="587"/>
      <c r="Z52" s="587"/>
      <c r="AA52" s="587"/>
      <c r="AB52" s="587"/>
      <c r="AC52" s="587"/>
      <c r="AD52" s="587"/>
      <c r="AE52" s="587"/>
      <c r="AF52" s="587"/>
      <c r="AG52" s="587"/>
      <c r="AH52" s="587"/>
      <c r="AI52" s="587"/>
      <c r="AK52" s="143"/>
      <c r="AL52" s="146">
        <v>34</v>
      </c>
      <c r="AM52" s="147" t="str">
        <f>PHONETIC(G83)</f>
        <v/>
      </c>
      <c r="AN52" s="147">
        <f>G84</f>
        <v>0</v>
      </c>
      <c r="AO52" s="147" t="str">
        <f>TEXT(R83,"g")</f>
        <v>M</v>
      </c>
      <c r="AP52" s="147" t="str">
        <f>TEXT(R83,"e")</f>
        <v>33</v>
      </c>
      <c r="AQ52" s="147" t="str">
        <f>TEXT(MONTH(R83),0)</f>
        <v>1</v>
      </c>
      <c r="AR52" s="147" t="str">
        <f>TEXT(DAY(R83),0)</f>
        <v>0</v>
      </c>
      <c r="AS52" s="147">
        <f>O83</f>
        <v>0</v>
      </c>
      <c r="AT52" s="147">
        <f>W83</f>
        <v>0</v>
      </c>
      <c r="AU52" s="144" t="str">
        <f t="shared" si="0"/>
        <v>－000000</v>
      </c>
    </row>
    <row r="53" spans="1:47" s="30" customFormat="1" ht="18" customHeight="1" x14ac:dyDescent="0.2">
      <c r="A53" s="575"/>
      <c r="B53" s="576"/>
      <c r="C53" s="576"/>
      <c r="D53" s="576"/>
      <c r="E53" s="576"/>
      <c r="F53" s="102" t="s">
        <v>78</v>
      </c>
      <c r="G53" s="578"/>
      <c r="H53" s="579"/>
      <c r="I53" s="579"/>
      <c r="J53" s="579"/>
      <c r="K53" s="579"/>
      <c r="L53" s="579"/>
      <c r="M53" s="580"/>
      <c r="N53" s="104" t="s">
        <v>76</v>
      </c>
      <c r="O53" s="581"/>
      <c r="P53" s="581"/>
      <c r="Q53" s="581"/>
      <c r="R53" s="583"/>
      <c r="S53" s="583"/>
      <c r="T53" s="583"/>
      <c r="U53" s="583"/>
      <c r="V53" s="583"/>
      <c r="W53" s="585"/>
      <c r="X53" s="586"/>
      <c r="Y53" s="586"/>
      <c r="Z53" s="586"/>
      <c r="AA53" s="586"/>
      <c r="AB53" s="586"/>
      <c r="AC53" s="586"/>
      <c r="AD53" s="586"/>
      <c r="AE53" s="586"/>
      <c r="AF53" s="586"/>
      <c r="AG53" s="586"/>
      <c r="AH53" s="586"/>
      <c r="AI53" s="586"/>
      <c r="AK53" s="143"/>
      <c r="AL53" s="146">
        <v>35</v>
      </c>
      <c r="AM53" s="147" t="str">
        <f>PHONETIC(G85)</f>
        <v/>
      </c>
      <c r="AN53" s="147">
        <f>G86</f>
        <v>0</v>
      </c>
      <c r="AO53" s="147" t="str">
        <f>TEXT(R85,"g")</f>
        <v>M</v>
      </c>
      <c r="AP53" s="147" t="str">
        <f>TEXT(R85,"e")</f>
        <v>33</v>
      </c>
      <c r="AQ53" s="147" t="str">
        <f>TEXT(MONTH(R85),0)</f>
        <v>1</v>
      </c>
      <c r="AR53" s="147" t="str">
        <f>TEXT(DAY(R85),0)</f>
        <v>0</v>
      </c>
      <c r="AS53" s="147">
        <f>O85</f>
        <v>0</v>
      </c>
      <c r="AT53" s="147">
        <f>W85</f>
        <v>0</v>
      </c>
      <c r="AU53" s="144" t="str">
        <f t="shared" si="0"/>
        <v>－000000</v>
      </c>
    </row>
    <row r="54" spans="1:47" s="30" customFormat="1" ht="18" customHeight="1" x14ac:dyDescent="0.2">
      <c r="A54" s="577"/>
      <c r="B54" s="577"/>
      <c r="C54" s="577"/>
      <c r="D54" s="577"/>
      <c r="E54" s="577"/>
      <c r="F54" s="103"/>
      <c r="G54" s="588"/>
      <c r="H54" s="589"/>
      <c r="I54" s="589"/>
      <c r="J54" s="589"/>
      <c r="K54" s="589"/>
      <c r="L54" s="589"/>
      <c r="M54" s="590"/>
      <c r="N54" s="105"/>
      <c r="O54" s="582"/>
      <c r="P54" s="582"/>
      <c r="Q54" s="582"/>
      <c r="R54" s="584"/>
      <c r="S54" s="584"/>
      <c r="T54" s="584"/>
      <c r="U54" s="584"/>
      <c r="V54" s="584"/>
      <c r="W54" s="587"/>
      <c r="X54" s="587"/>
      <c r="Y54" s="587"/>
      <c r="Z54" s="587"/>
      <c r="AA54" s="587"/>
      <c r="AB54" s="587"/>
      <c r="AC54" s="587"/>
      <c r="AD54" s="587"/>
      <c r="AE54" s="587"/>
      <c r="AF54" s="587"/>
      <c r="AG54" s="587"/>
      <c r="AH54" s="587"/>
      <c r="AI54" s="587"/>
      <c r="AK54" s="143"/>
      <c r="AL54" s="146">
        <v>36</v>
      </c>
      <c r="AM54" s="147" t="str">
        <f>PHONETIC(G87)</f>
        <v/>
      </c>
      <c r="AN54" s="147">
        <f>G88</f>
        <v>0</v>
      </c>
      <c r="AO54" s="147" t="str">
        <f>TEXT(R87,"g")</f>
        <v>M</v>
      </c>
      <c r="AP54" s="147" t="str">
        <f>TEXT(R87,"e")</f>
        <v>33</v>
      </c>
      <c r="AQ54" s="147" t="str">
        <f>TEXT(MONTH(R87),0)</f>
        <v>1</v>
      </c>
      <c r="AR54" s="147" t="str">
        <f>TEXT(DAY(R87),0)</f>
        <v>0</v>
      </c>
      <c r="AS54" s="147">
        <f>O87</f>
        <v>0</v>
      </c>
      <c r="AT54" s="147">
        <f>W87</f>
        <v>0</v>
      </c>
      <c r="AU54" s="144" t="str">
        <f t="shared" si="0"/>
        <v>－000000</v>
      </c>
    </row>
    <row r="55" spans="1:47" s="30" customFormat="1" ht="18" customHeight="1" x14ac:dyDescent="0.2">
      <c r="A55" s="575"/>
      <c r="B55" s="576"/>
      <c r="C55" s="576"/>
      <c r="D55" s="576"/>
      <c r="E55" s="576"/>
      <c r="F55" s="102" t="s">
        <v>78</v>
      </c>
      <c r="G55" s="578"/>
      <c r="H55" s="579"/>
      <c r="I55" s="579"/>
      <c r="J55" s="579"/>
      <c r="K55" s="579"/>
      <c r="L55" s="579"/>
      <c r="M55" s="580"/>
      <c r="N55" s="104" t="s">
        <v>76</v>
      </c>
      <c r="O55" s="581"/>
      <c r="P55" s="581"/>
      <c r="Q55" s="581"/>
      <c r="R55" s="583"/>
      <c r="S55" s="583"/>
      <c r="T55" s="583"/>
      <c r="U55" s="583"/>
      <c r="V55" s="583"/>
      <c r="W55" s="585"/>
      <c r="X55" s="586"/>
      <c r="Y55" s="586"/>
      <c r="Z55" s="586"/>
      <c r="AA55" s="586"/>
      <c r="AB55" s="586"/>
      <c r="AC55" s="586"/>
      <c r="AD55" s="586"/>
      <c r="AE55" s="586"/>
      <c r="AF55" s="586"/>
      <c r="AG55" s="586"/>
      <c r="AH55" s="586"/>
      <c r="AI55" s="586"/>
      <c r="AK55" s="143"/>
      <c r="AL55" s="146">
        <v>37</v>
      </c>
      <c r="AM55" s="147" t="str">
        <f>PHONETIC(G89)</f>
        <v/>
      </c>
      <c r="AN55" s="147">
        <f>G90</f>
        <v>0</v>
      </c>
      <c r="AO55" s="147" t="str">
        <f>TEXT(R89,"g")</f>
        <v>M</v>
      </c>
      <c r="AP55" s="147" t="str">
        <f>TEXT(R89,"e")</f>
        <v>33</v>
      </c>
      <c r="AQ55" s="147" t="str">
        <f>TEXT(MONTH(R89),0)</f>
        <v>1</v>
      </c>
      <c r="AR55" s="147" t="str">
        <f>TEXT(DAY(R89),0)</f>
        <v>0</v>
      </c>
      <c r="AS55" s="147">
        <f>O89</f>
        <v>0</v>
      </c>
      <c r="AT55" s="147">
        <f>W89</f>
        <v>0</v>
      </c>
      <c r="AU55" s="144" t="str">
        <f t="shared" si="0"/>
        <v>－000000</v>
      </c>
    </row>
    <row r="56" spans="1:47" s="30" customFormat="1" ht="18" customHeight="1" x14ac:dyDescent="0.2">
      <c r="A56" s="577"/>
      <c r="B56" s="577"/>
      <c r="C56" s="577"/>
      <c r="D56" s="577"/>
      <c r="E56" s="577"/>
      <c r="F56" s="103"/>
      <c r="G56" s="588"/>
      <c r="H56" s="589"/>
      <c r="I56" s="589"/>
      <c r="J56" s="589"/>
      <c r="K56" s="589"/>
      <c r="L56" s="589"/>
      <c r="M56" s="590"/>
      <c r="N56" s="105"/>
      <c r="O56" s="582"/>
      <c r="P56" s="582"/>
      <c r="Q56" s="582"/>
      <c r="R56" s="584"/>
      <c r="S56" s="584"/>
      <c r="T56" s="584"/>
      <c r="U56" s="584"/>
      <c r="V56" s="584"/>
      <c r="W56" s="587"/>
      <c r="X56" s="587"/>
      <c r="Y56" s="587"/>
      <c r="Z56" s="587"/>
      <c r="AA56" s="587"/>
      <c r="AB56" s="587"/>
      <c r="AC56" s="587"/>
      <c r="AD56" s="587"/>
      <c r="AE56" s="587"/>
      <c r="AF56" s="587"/>
      <c r="AG56" s="587"/>
      <c r="AH56" s="587"/>
      <c r="AI56" s="587"/>
      <c r="AK56" s="143"/>
      <c r="AL56" s="146">
        <v>38</v>
      </c>
      <c r="AM56" s="147" t="str">
        <f>PHONETIC(G91)</f>
        <v/>
      </c>
      <c r="AN56" s="147">
        <f>G92</f>
        <v>0</v>
      </c>
      <c r="AO56" s="147" t="str">
        <f>TEXT(R91,"g")</f>
        <v>M</v>
      </c>
      <c r="AP56" s="147" t="str">
        <f>TEXT(R91,"e")</f>
        <v>33</v>
      </c>
      <c r="AQ56" s="147" t="str">
        <f>TEXT(MONTH(R91),0)</f>
        <v>1</v>
      </c>
      <c r="AR56" s="147" t="str">
        <f>TEXT(DAY(R91),0)</f>
        <v>0</v>
      </c>
      <c r="AS56" s="147">
        <f>O91</f>
        <v>0</v>
      </c>
      <c r="AT56" s="147">
        <f>W91</f>
        <v>0</v>
      </c>
      <c r="AU56" s="144" t="str">
        <f t="shared" si="0"/>
        <v>－000000</v>
      </c>
    </row>
    <row r="57" spans="1:47" s="30" customFormat="1" ht="18" customHeight="1" x14ac:dyDescent="0.2">
      <c r="A57" s="575"/>
      <c r="B57" s="576"/>
      <c r="C57" s="576"/>
      <c r="D57" s="576"/>
      <c r="E57" s="576"/>
      <c r="F57" s="102" t="s">
        <v>78</v>
      </c>
      <c r="G57" s="578"/>
      <c r="H57" s="579"/>
      <c r="I57" s="579"/>
      <c r="J57" s="579"/>
      <c r="K57" s="579"/>
      <c r="L57" s="579"/>
      <c r="M57" s="580"/>
      <c r="N57" s="104" t="s">
        <v>76</v>
      </c>
      <c r="O57" s="581"/>
      <c r="P57" s="581"/>
      <c r="Q57" s="581"/>
      <c r="R57" s="583"/>
      <c r="S57" s="583"/>
      <c r="T57" s="583"/>
      <c r="U57" s="583"/>
      <c r="V57" s="583"/>
      <c r="W57" s="585"/>
      <c r="X57" s="586"/>
      <c r="Y57" s="586"/>
      <c r="Z57" s="586"/>
      <c r="AA57" s="586"/>
      <c r="AB57" s="586"/>
      <c r="AC57" s="586"/>
      <c r="AD57" s="586"/>
      <c r="AE57" s="586"/>
      <c r="AF57" s="586"/>
      <c r="AG57" s="586"/>
      <c r="AH57" s="586"/>
      <c r="AI57" s="586"/>
      <c r="AK57" s="143"/>
      <c r="AL57" s="146">
        <v>39</v>
      </c>
      <c r="AM57" s="147" t="str">
        <f>PHONETIC(G93)</f>
        <v/>
      </c>
      <c r="AN57" s="147">
        <f>G94</f>
        <v>0</v>
      </c>
      <c r="AO57" s="147" t="str">
        <f>TEXT(R93,"g")</f>
        <v>M</v>
      </c>
      <c r="AP57" s="147" t="str">
        <f>TEXT(R93,"e")</f>
        <v>33</v>
      </c>
      <c r="AQ57" s="147" t="str">
        <f>TEXT(MONTH(R93),0)</f>
        <v>1</v>
      </c>
      <c r="AR57" s="147" t="str">
        <f>TEXT(DAY(R93),0)</f>
        <v>0</v>
      </c>
      <c r="AS57" s="147">
        <f>O93</f>
        <v>0</v>
      </c>
      <c r="AT57" s="147">
        <f>W93</f>
        <v>0</v>
      </c>
      <c r="AU57" s="144" t="str">
        <f t="shared" si="0"/>
        <v>－000000</v>
      </c>
    </row>
    <row r="58" spans="1:47" s="30" customFormat="1" ht="18" customHeight="1" x14ac:dyDescent="0.2">
      <c r="A58" s="577"/>
      <c r="B58" s="577"/>
      <c r="C58" s="577"/>
      <c r="D58" s="577"/>
      <c r="E58" s="577"/>
      <c r="F58" s="103"/>
      <c r="G58" s="588"/>
      <c r="H58" s="589"/>
      <c r="I58" s="589"/>
      <c r="J58" s="589"/>
      <c r="K58" s="589"/>
      <c r="L58" s="589"/>
      <c r="M58" s="590"/>
      <c r="N58" s="105"/>
      <c r="O58" s="582"/>
      <c r="P58" s="582"/>
      <c r="Q58" s="582"/>
      <c r="R58" s="584"/>
      <c r="S58" s="584"/>
      <c r="T58" s="584"/>
      <c r="U58" s="584"/>
      <c r="V58" s="584"/>
      <c r="W58" s="587"/>
      <c r="X58" s="587"/>
      <c r="Y58" s="587"/>
      <c r="Z58" s="587"/>
      <c r="AA58" s="587"/>
      <c r="AB58" s="587"/>
      <c r="AC58" s="587"/>
      <c r="AD58" s="587"/>
      <c r="AE58" s="587"/>
      <c r="AF58" s="587"/>
      <c r="AG58" s="587"/>
      <c r="AH58" s="587"/>
      <c r="AI58" s="587"/>
      <c r="AK58" s="143"/>
      <c r="AL58" s="146">
        <v>40</v>
      </c>
      <c r="AM58" s="147" t="str">
        <f>PHONETIC(G95)</f>
        <v/>
      </c>
      <c r="AN58" s="147">
        <f>G96</f>
        <v>0</v>
      </c>
      <c r="AO58" s="147" t="str">
        <f>TEXT(R95,"g")</f>
        <v>M</v>
      </c>
      <c r="AP58" s="147" t="str">
        <f>TEXT(R95,"e")</f>
        <v>33</v>
      </c>
      <c r="AQ58" s="147" t="str">
        <f>TEXT(MONTH(R95),0)</f>
        <v>1</v>
      </c>
      <c r="AR58" s="147" t="str">
        <f>TEXT(DAY(R95),0)</f>
        <v>0</v>
      </c>
      <c r="AS58" s="147">
        <f>O95</f>
        <v>0</v>
      </c>
      <c r="AT58" s="147">
        <f>W95</f>
        <v>0</v>
      </c>
      <c r="AU58" s="144" t="str">
        <f t="shared" si="0"/>
        <v>－000000</v>
      </c>
    </row>
    <row r="59" spans="1:47" s="30" customFormat="1" ht="18" customHeight="1" x14ac:dyDescent="0.2">
      <c r="A59" s="575"/>
      <c r="B59" s="576"/>
      <c r="C59" s="576"/>
      <c r="D59" s="576"/>
      <c r="E59" s="576"/>
      <c r="F59" s="102" t="s">
        <v>78</v>
      </c>
      <c r="G59" s="578"/>
      <c r="H59" s="579"/>
      <c r="I59" s="579"/>
      <c r="J59" s="579"/>
      <c r="K59" s="579"/>
      <c r="L59" s="579"/>
      <c r="M59" s="580"/>
      <c r="N59" s="104" t="s">
        <v>76</v>
      </c>
      <c r="O59" s="581"/>
      <c r="P59" s="581"/>
      <c r="Q59" s="581"/>
      <c r="R59" s="583"/>
      <c r="S59" s="583"/>
      <c r="T59" s="583"/>
      <c r="U59" s="583"/>
      <c r="V59" s="583"/>
      <c r="W59" s="585"/>
      <c r="X59" s="586"/>
      <c r="Y59" s="586"/>
      <c r="Z59" s="586"/>
      <c r="AA59" s="586"/>
      <c r="AB59" s="586"/>
      <c r="AC59" s="586"/>
      <c r="AD59" s="586"/>
      <c r="AE59" s="586"/>
      <c r="AF59" s="586"/>
      <c r="AG59" s="586"/>
      <c r="AH59" s="586"/>
      <c r="AI59" s="586"/>
      <c r="AK59" s="143"/>
      <c r="AL59" s="146">
        <v>41</v>
      </c>
      <c r="AM59" s="147" t="str">
        <f>PHONETIC(G97)</f>
        <v/>
      </c>
      <c r="AN59" s="147">
        <f>G98</f>
        <v>0</v>
      </c>
      <c r="AO59" s="147" t="str">
        <f>TEXT(R97,"g")</f>
        <v>M</v>
      </c>
      <c r="AP59" s="147" t="str">
        <f>TEXT(R97,"e")</f>
        <v>33</v>
      </c>
      <c r="AQ59" s="147" t="str">
        <f>TEXT(MONTH(R97),0)</f>
        <v>1</v>
      </c>
      <c r="AR59" s="147" t="str">
        <f>TEXT(DAY(R97),0)</f>
        <v>0</v>
      </c>
      <c r="AS59" s="147">
        <f>O97</f>
        <v>0</v>
      </c>
      <c r="AT59" s="147">
        <f>W97</f>
        <v>0</v>
      </c>
      <c r="AU59" s="144" t="str">
        <f t="shared" si="0"/>
        <v>－000000</v>
      </c>
    </row>
    <row r="60" spans="1:47" s="30" customFormat="1" ht="18" customHeight="1" x14ac:dyDescent="0.2">
      <c r="A60" s="577"/>
      <c r="B60" s="577"/>
      <c r="C60" s="577"/>
      <c r="D60" s="577"/>
      <c r="E60" s="577"/>
      <c r="F60" s="103"/>
      <c r="G60" s="588"/>
      <c r="H60" s="589"/>
      <c r="I60" s="589"/>
      <c r="J60" s="589"/>
      <c r="K60" s="589"/>
      <c r="L60" s="589"/>
      <c r="M60" s="590"/>
      <c r="N60" s="105"/>
      <c r="O60" s="582"/>
      <c r="P60" s="582"/>
      <c r="Q60" s="582"/>
      <c r="R60" s="584"/>
      <c r="S60" s="584"/>
      <c r="T60" s="584"/>
      <c r="U60" s="584"/>
      <c r="V60" s="584"/>
      <c r="W60" s="587"/>
      <c r="X60" s="587"/>
      <c r="Y60" s="587"/>
      <c r="Z60" s="587"/>
      <c r="AA60" s="587"/>
      <c r="AB60" s="587"/>
      <c r="AC60" s="587"/>
      <c r="AD60" s="587"/>
      <c r="AE60" s="587"/>
      <c r="AF60" s="587"/>
      <c r="AG60" s="587"/>
      <c r="AH60" s="587"/>
      <c r="AI60" s="587"/>
      <c r="AK60" s="143"/>
      <c r="AL60" s="146">
        <v>42</v>
      </c>
      <c r="AM60" s="147" t="str">
        <f>PHONETIC(G99)</f>
        <v/>
      </c>
      <c r="AN60" s="147">
        <f>G100</f>
        <v>0</v>
      </c>
      <c r="AO60" s="147" t="str">
        <f>TEXT(R99,"g")</f>
        <v>M</v>
      </c>
      <c r="AP60" s="147" t="str">
        <f>TEXT(R99,"e")</f>
        <v>33</v>
      </c>
      <c r="AQ60" s="147" t="str">
        <f>TEXT(MONTH(R99),0)</f>
        <v>1</v>
      </c>
      <c r="AR60" s="147" t="str">
        <f>TEXT(DAY(R99),0)</f>
        <v>0</v>
      </c>
      <c r="AS60" s="147">
        <f>O99</f>
        <v>0</v>
      </c>
      <c r="AT60" s="147">
        <f>W99</f>
        <v>0</v>
      </c>
      <c r="AU60" s="144" t="str">
        <f t="shared" si="0"/>
        <v>－000000</v>
      </c>
    </row>
    <row r="61" spans="1:47" s="30" customFormat="1" ht="18" customHeight="1" x14ac:dyDescent="0.2">
      <c r="A61" s="575"/>
      <c r="B61" s="576"/>
      <c r="C61" s="576"/>
      <c r="D61" s="576"/>
      <c r="E61" s="576"/>
      <c r="F61" s="102" t="s">
        <v>78</v>
      </c>
      <c r="G61" s="578"/>
      <c r="H61" s="579"/>
      <c r="I61" s="579"/>
      <c r="J61" s="579"/>
      <c r="K61" s="579"/>
      <c r="L61" s="579"/>
      <c r="M61" s="580"/>
      <c r="N61" s="104" t="s">
        <v>76</v>
      </c>
      <c r="O61" s="581"/>
      <c r="P61" s="581"/>
      <c r="Q61" s="581"/>
      <c r="R61" s="583"/>
      <c r="S61" s="583"/>
      <c r="T61" s="583"/>
      <c r="U61" s="583"/>
      <c r="V61" s="583"/>
      <c r="W61" s="585"/>
      <c r="X61" s="586"/>
      <c r="Y61" s="586"/>
      <c r="Z61" s="586"/>
      <c r="AA61" s="586"/>
      <c r="AB61" s="586"/>
      <c r="AC61" s="586"/>
      <c r="AD61" s="586"/>
      <c r="AE61" s="586"/>
      <c r="AF61" s="586"/>
      <c r="AG61" s="586"/>
      <c r="AH61" s="586"/>
      <c r="AI61" s="586"/>
      <c r="AK61" s="143"/>
      <c r="AL61" s="146">
        <v>43</v>
      </c>
      <c r="AM61" s="147" t="str">
        <f>PHONETIC(G101)</f>
        <v/>
      </c>
      <c r="AN61" s="147">
        <f>G102</f>
        <v>0</v>
      </c>
      <c r="AO61" s="147" t="str">
        <f>TEXT(R101,"g")</f>
        <v>M</v>
      </c>
      <c r="AP61" s="147" t="str">
        <f>TEXT(R101,"e")</f>
        <v>33</v>
      </c>
      <c r="AQ61" s="147" t="str">
        <f>TEXT(MONTH(R101),0)</f>
        <v>1</v>
      </c>
      <c r="AR61" s="147" t="str">
        <f>TEXT(DAY(R101),0)</f>
        <v>0</v>
      </c>
      <c r="AS61" s="147">
        <f>O101</f>
        <v>0</v>
      </c>
      <c r="AT61" s="147">
        <f>W101</f>
        <v>0</v>
      </c>
      <c r="AU61" s="144" t="str">
        <f t="shared" si="0"/>
        <v>－000000</v>
      </c>
    </row>
    <row r="62" spans="1:47" s="30" customFormat="1" ht="18" customHeight="1" x14ac:dyDescent="0.2">
      <c r="A62" s="577"/>
      <c r="B62" s="577"/>
      <c r="C62" s="577"/>
      <c r="D62" s="577"/>
      <c r="E62" s="577"/>
      <c r="F62" s="103"/>
      <c r="G62" s="588"/>
      <c r="H62" s="589"/>
      <c r="I62" s="589"/>
      <c r="J62" s="589"/>
      <c r="K62" s="589"/>
      <c r="L62" s="589"/>
      <c r="M62" s="590"/>
      <c r="N62" s="105"/>
      <c r="O62" s="582"/>
      <c r="P62" s="582"/>
      <c r="Q62" s="582"/>
      <c r="R62" s="584"/>
      <c r="S62" s="584"/>
      <c r="T62" s="584"/>
      <c r="U62" s="584"/>
      <c r="V62" s="584"/>
      <c r="W62" s="587"/>
      <c r="X62" s="587"/>
      <c r="Y62" s="587"/>
      <c r="Z62" s="587"/>
      <c r="AA62" s="587"/>
      <c r="AB62" s="587"/>
      <c r="AC62" s="587"/>
      <c r="AD62" s="587"/>
      <c r="AE62" s="587"/>
      <c r="AF62" s="587"/>
      <c r="AG62" s="587"/>
      <c r="AH62" s="587"/>
      <c r="AI62" s="587"/>
      <c r="AK62" s="143"/>
      <c r="AL62" s="146">
        <v>44</v>
      </c>
      <c r="AM62" s="147" t="str">
        <f>PHONETIC(G103)</f>
        <v/>
      </c>
      <c r="AN62" s="147">
        <f>G104</f>
        <v>0</v>
      </c>
      <c r="AO62" s="147" t="str">
        <f>TEXT(R103,"g")</f>
        <v>M</v>
      </c>
      <c r="AP62" s="147" t="str">
        <f>TEXT(R103,"e")</f>
        <v>33</v>
      </c>
      <c r="AQ62" s="147" t="str">
        <f>TEXT(MONTH(R103),0)</f>
        <v>1</v>
      </c>
      <c r="AR62" s="147" t="str">
        <f>TEXT(DAY(R103),0)</f>
        <v>0</v>
      </c>
      <c r="AS62" s="147">
        <f>O103</f>
        <v>0</v>
      </c>
      <c r="AT62" s="147">
        <f>W103</f>
        <v>0</v>
      </c>
      <c r="AU62" s="144" t="str">
        <f t="shared" si="0"/>
        <v>－000000</v>
      </c>
    </row>
    <row r="63" spans="1:47" s="30" customFormat="1" ht="18" customHeight="1" x14ac:dyDescent="0.2">
      <c r="A63" s="575"/>
      <c r="B63" s="576"/>
      <c r="C63" s="576"/>
      <c r="D63" s="576"/>
      <c r="E63" s="576"/>
      <c r="F63" s="102" t="s">
        <v>78</v>
      </c>
      <c r="G63" s="578"/>
      <c r="H63" s="579"/>
      <c r="I63" s="579"/>
      <c r="J63" s="579"/>
      <c r="K63" s="579"/>
      <c r="L63" s="579"/>
      <c r="M63" s="580"/>
      <c r="N63" s="104" t="s">
        <v>76</v>
      </c>
      <c r="O63" s="581"/>
      <c r="P63" s="581"/>
      <c r="Q63" s="581"/>
      <c r="R63" s="583"/>
      <c r="S63" s="583"/>
      <c r="T63" s="583"/>
      <c r="U63" s="583"/>
      <c r="V63" s="583"/>
      <c r="W63" s="585"/>
      <c r="X63" s="586"/>
      <c r="Y63" s="586"/>
      <c r="Z63" s="586"/>
      <c r="AA63" s="586"/>
      <c r="AB63" s="586"/>
      <c r="AC63" s="586"/>
      <c r="AD63" s="586"/>
      <c r="AE63" s="586"/>
      <c r="AF63" s="586"/>
      <c r="AG63" s="586"/>
      <c r="AH63" s="586"/>
      <c r="AI63" s="586"/>
      <c r="AK63" s="143"/>
      <c r="AL63" s="146">
        <v>45</v>
      </c>
      <c r="AM63" s="147" t="str">
        <f>PHONETIC(G105)</f>
        <v/>
      </c>
      <c r="AN63" s="147">
        <f>G106</f>
        <v>0</v>
      </c>
      <c r="AO63" s="147" t="str">
        <f>TEXT(R105,"g")</f>
        <v>M</v>
      </c>
      <c r="AP63" s="147" t="str">
        <f>TEXT(R105,"e")</f>
        <v>33</v>
      </c>
      <c r="AQ63" s="147" t="str">
        <f>TEXT(MONTH(R105),0)</f>
        <v>1</v>
      </c>
      <c r="AR63" s="147" t="str">
        <f>TEXT(DAY(R105),0)</f>
        <v>0</v>
      </c>
      <c r="AS63" s="147">
        <f>O105</f>
        <v>0</v>
      </c>
      <c r="AT63" s="147">
        <f>W105</f>
        <v>0</v>
      </c>
      <c r="AU63" s="144" t="str">
        <f t="shared" si="0"/>
        <v>－000000</v>
      </c>
    </row>
    <row r="64" spans="1:47" s="30" customFormat="1" ht="18" customHeight="1" x14ac:dyDescent="0.2">
      <c r="A64" s="577"/>
      <c r="B64" s="577"/>
      <c r="C64" s="577"/>
      <c r="D64" s="577"/>
      <c r="E64" s="577"/>
      <c r="F64" s="103"/>
      <c r="G64" s="588"/>
      <c r="H64" s="589"/>
      <c r="I64" s="589"/>
      <c r="J64" s="589"/>
      <c r="K64" s="589"/>
      <c r="L64" s="589"/>
      <c r="M64" s="590"/>
      <c r="N64" s="105"/>
      <c r="O64" s="582"/>
      <c r="P64" s="582"/>
      <c r="Q64" s="582"/>
      <c r="R64" s="584"/>
      <c r="S64" s="584"/>
      <c r="T64" s="584"/>
      <c r="U64" s="584"/>
      <c r="V64" s="584"/>
      <c r="W64" s="587"/>
      <c r="X64" s="587"/>
      <c r="Y64" s="587"/>
      <c r="Z64" s="587"/>
      <c r="AA64" s="587"/>
      <c r="AB64" s="587"/>
      <c r="AC64" s="587"/>
      <c r="AD64" s="587"/>
      <c r="AE64" s="587"/>
      <c r="AF64" s="587"/>
      <c r="AG64" s="587"/>
      <c r="AH64" s="587"/>
      <c r="AI64" s="587"/>
      <c r="AK64" s="143"/>
      <c r="AL64" s="146">
        <v>46</v>
      </c>
      <c r="AM64" s="147" t="str">
        <f>PHONETIC(G107)</f>
        <v/>
      </c>
      <c r="AN64" s="147">
        <f>G108</f>
        <v>0</v>
      </c>
      <c r="AO64" s="147" t="str">
        <f>TEXT(R107,"g")</f>
        <v>M</v>
      </c>
      <c r="AP64" s="147" t="str">
        <f>TEXT(R107,"e")</f>
        <v>33</v>
      </c>
      <c r="AQ64" s="147" t="str">
        <f>TEXT(MONTH(R107),0)</f>
        <v>1</v>
      </c>
      <c r="AR64" s="147" t="str">
        <f>TEXT(DAY(R107),0)</f>
        <v>0</v>
      </c>
      <c r="AS64" s="147">
        <f>O107</f>
        <v>0</v>
      </c>
      <c r="AT64" s="147">
        <f>W107</f>
        <v>0</v>
      </c>
      <c r="AU64" s="144" t="str">
        <f t="shared" si="0"/>
        <v>－000000</v>
      </c>
    </row>
    <row r="65" spans="1:47" s="30" customFormat="1" ht="18" customHeight="1" x14ac:dyDescent="0.2">
      <c r="A65" s="575"/>
      <c r="B65" s="576"/>
      <c r="C65" s="576"/>
      <c r="D65" s="576"/>
      <c r="E65" s="576"/>
      <c r="F65" s="102" t="s">
        <v>78</v>
      </c>
      <c r="G65" s="578"/>
      <c r="H65" s="579"/>
      <c r="I65" s="579"/>
      <c r="J65" s="579"/>
      <c r="K65" s="579"/>
      <c r="L65" s="579"/>
      <c r="M65" s="580"/>
      <c r="N65" s="104" t="s">
        <v>76</v>
      </c>
      <c r="O65" s="581"/>
      <c r="P65" s="581"/>
      <c r="Q65" s="581"/>
      <c r="R65" s="583"/>
      <c r="S65" s="583"/>
      <c r="T65" s="583"/>
      <c r="U65" s="583"/>
      <c r="V65" s="583"/>
      <c r="W65" s="585"/>
      <c r="X65" s="586"/>
      <c r="Y65" s="586"/>
      <c r="Z65" s="586"/>
      <c r="AA65" s="586"/>
      <c r="AB65" s="586"/>
      <c r="AC65" s="586"/>
      <c r="AD65" s="586"/>
      <c r="AE65" s="586"/>
      <c r="AF65" s="586"/>
      <c r="AG65" s="586"/>
      <c r="AH65" s="586"/>
      <c r="AI65" s="586"/>
      <c r="AK65" s="143"/>
      <c r="AL65" s="146">
        <v>47</v>
      </c>
      <c r="AM65" s="147" t="str">
        <f>PHONETIC(G109)</f>
        <v/>
      </c>
      <c r="AN65" s="147">
        <f>G110</f>
        <v>0</v>
      </c>
      <c r="AO65" s="147" t="str">
        <f>TEXT(R109,"g")</f>
        <v>M</v>
      </c>
      <c r="AP65" s="147" t="str">
        <f>TEXT(R109,"e")</f>
        <v>33</v>
      </c>
      <c r="AQ65" s="147" t="str">
        <f>TEXT(MONTH(R109),0)</f>
        <v>1</v>
      </c>
      <c r="AR65" s="147" t="str">
        <f>TEXT(DAY(R109),0)</f>
        <v>0</v>
      </c>
      <c r="AS65" s="147">
        <f>O109</f>
        <v>0</v>
      </c>
      <c r="AT65" s="147">
        <f>W109</f>
        <v>0</v>
      </c>
      <c r="AU65" s="144" t="str">
        <f t="shared" si="0"/>
        <v>－000000</v>
      </c>
    </row>
    <row r="66" spans="1:47" s="30" customFormat="1" ht="18" customHeight="1" x14ac:dyDescent="0.2">
      <c r="A66" s="577"/>
      <c r="B66" s="577"/>
      <c r="C66" s="577"/>
      <c r="D66" s="577"/>
      <c r="E66" s="577"/>
      <c r="F66" s="103"/>
      <c r="G66" s="588"/>
      <c r="H66" s="589"/>
      <c r="I66" s="589"/>
      <c r="J66" s="589"/>
      <c r="K66" s="589"/>
      <c r="L66" s="589"/>
      <c r="M66" s="590"/>
      <c r="N66" s="105"/>
      <c r="O66" s="582"/>
      <c r="P66" s="582"/>
      <c r="Q66" s="582"/>
      <c r="R66" s="584"/>
      <c r="S66" s="584"/>
      <c r="T66" s="584"/>
      <c r="U66" s="584"/>
      <c r="V66" s="584"/>
      <c r="W66" s="587"/>
      <c r="X66" s="587"/>
      <c r="Y66" s="587"/>
      <c r="Z66" s="587"/>
      <c r="AA66" s="587"/>
      <c r="AB66" s="587"/>
      <c r="AC66" s="587"/>
      <c r="AD66" s="587"/>
      <c r="AE66" s="587"/>
      <c r="AF66" s="587"/>
      <c r="AG66" s="587"/>
      <c r="AH66" s="587"/>
      <c r="AI66" s="587"/>
      <c r="AK66" s="143"/>
      <c r="AL66" s="146">
        <v>48</v>
      </c>
      <c r="AM66" s="147" t="str">
        <f>PHONETIC(G111)</f>
        <v/>
      </c>
      <c r="AN66" s="147">
        <f>G112</f>
        <v>0</v>
      </c>
      <c r="AO66" s="147" t="str">
        <f>TEXT(R111,"g")</f>
        <v>M</v>
      </c>
      <c r="AP66" s="147" t="str">
        <f>TEXT(R111,"e")</f>
        <v>33</v>
      </c>
      <c r="AQ66" s="147" t="str">
        <f>TEXT(MONTH(R111),0)</f>
        <v>1</v>
      </c>
      <c r="AR66" s="147" t="str">
        <f>TEXT(DAY(R111),0)</f>
        <v>0</v>
      </c>
      <c r="AS66" s="147">
        <f>O111</f>
        <v>0</v>
      </c>
      <c r="AT66" s="147">
        <f>W111</f>
        <v>0</v>
      </c>
      <c r="AU66" s="144" t="str">
        <f t="shared" si="0"/>
        <v>－000000</v>
      </c>
    </row>
    <row r="67" spans="1:47" s="30" customFormat="1" ht="18" customHeight="1" x14ac:dyDescent="0.2">
      <c r="A67" s="575"/>
      <c r="B67" s="576"/>
      <c r="C67" s="576"/>
      <c r="D67" s="576"/>
      <c r="E67" s="576"/>
      <c r="F67" s="102" t="s">
        <v>78</v>
      </c>
      <c r="G67" s="578"/>
      <c r="H67" s="579"/>
      <c r="I67" s="579"/>
      <c r="J67" s="579"/>
      <c r="K67" s="579"/>
      <c r="L67" s="579"/>
      <c r="M67" s="580"/>
      <c r="N67" s="104" t="s">
        <v>76</v>
      </c>
      <c r="O67" s="581"/>
      <c r="P67" s="581"/>
      <c r="Q67" s="581"/>
      <c r="R67" s="583"/>
      <c r="S67" s="583"/>
      <c r="T67" s="583"/>
      <c r="U67" s="583"/>
      <c r="V67" s="583"/>
      <c r="W67" s="585"/>
      <c r="X67" s="586"/>
      <c r="Y67" s="586"/>
      <c r="Z67" s="586"/>
      <c r="AA67" s="586"/>
      <c r="AB67" s="586"/>
      <c r="AC67" s="586"/>
      <c r="AD67" s="586"/>
      <c r="AE67" s="586"/>
      <c r="AF67" s="586"/>
      <c r="AG67" s="586"/>
      <c r="AH67" s="586"/>
      <c r="AI67" s="586"/>
      <c r="AK67" s="143"/>
      <c r="AL67" s="146">
        <v>49</v>
      </c>
      <c r="AM67" s="147" t="str">
        <f>PHONETIC(G113)</f>
        <v/>
      </c>
      <c r="AN67" s="147">
        <f>G114</f>
        <v>0</v>
      </c>
      <c r="AO67" s="147" t="str">
        <f>TEXT(R113,"g")</f>
        <v>M</v>
      </c>
      <c r="AP67" s="147" t="str">
        <f>TEXT(R113,"e")</f>
        <v>33</v>
      </c>
      <c r="AQ67" s="147" t="str">
        <f>TEXT(MONTH(R113),0)</f>
        <v>1</v>
      </c>
      <c r="AR67" s="147" t="str">
        <f>TEXT(DAY(R113),0)</f>
        <v>0</v>
      </c>
      <c r="AS67" s="147">
        <f>O113</f>
        <v>0</v>
      </c>
      <c r="AT67" s="147">
        <f>W113</f>
        <v>0</v>
      </c>
      <c r="AU67" s="144" t="str">
        <f t="shared" si="0"/>
        <v>－000000</v>
      </c>
    </row>
    <row r="68" spans="1:47" s="30" customFormat="1" ht="18" customHeight="1" x14ac:dyDescent="0.2">
      <c r="A68" s="577"/>
      <c r="B68" s="577"/>
      <c r="C68" s="577"/>
      <c r="D68" s="577"/>
      <c r="E68" s="577"/>
      <c r="F68" s="103"/>
      <c r="G68" s="588"/>
      <c r="H68" s="589"/>
      <c r="I68" s="589"/>
      <c r="J68" s="589"/>
      <c r="K68" s="589"/>
      <c r="L68" s="589"/>
      <c r="M68" s="590"/>
      <c r="N68" s="105"/>
      <c r="O68" s="582"/>
      <c r="P68" s="582"/>
      <c r="Q68" s="582"/>
      <c r="R68" s="584"/>
      <c r="S68" s="584"/>
      <c r="T68" s="584"/>
      <c r="U68" s="584"/>
      <c r="V68" s="584"/>
      <c r="W68" s="587"/>
      <c r="X68" s="587"/>
      <c r="Y68" s="587"/>
      <c r="Z68" s="587"/>
      <c r="AA68" s="587"/>
      <c r="AB68" s="587"/>
      <c r="AC68" s="587"/>
      <c r="AD68" s="587"/>
      <c r="AE68" s="587"/>
      <c r="AF68" s="587"/>
      <c r="AG68" s="587"/>
      <c r="AH68" s="587"/>
      <c r="AI68" s="587"/>
      <c r="AK68" s="143"/>
      <c r="AL68" s="146">
        <v>50</v>
      </c>
      <c r="AM68" s="147" t="str">
        <f>PHONETIC(G115)</f>
        <v/>
      </c>
      <c r="AN68" s="147">
        <f>G116</f>
        <v>0</v>
      </c>
      <c r="AO68" s="147" t="str">
        <f>TEXT(R115,"g")</f>
        <v>M</v>
      </c>
      <c r="AP68" s="147" t="str">
        <f>TEXT(R115,"e")</f>
        <v>33</v>
      </c>
      <c r="AQ68" s="147" t="str">
        <f>TEXT(MONTH(R115),0)</f>
        <v>1</v>
      </c>
      <c r="AR68" s="147" t="str">
        <f>TEXT(DAY(R115),0)</f>
        <v>0</v>
      </c>
      <c r="AS68" s="147">
        <f>O115</f>
        <v>0</v>
      </c>
      <c r="AT68" s="147">
        <f>W115</f>
        <v>0</v>
      </c>
      <c r="AU68" s="144" t="str">
        <f t="shared" si="0"/>
        <v>－000000</v>
      </c>
    </row>
    <row r="69" spans="1:47" s="30" customFormat="1" ht="18" customHeight="1" x14ac:dyDescent="0.2">
      <c r="A69" s="575"/>
      <c r="B69" s="576"/>
      <c r="C69" s="576"/>
      <c r="D69" s="576"/>
      <c r="E69" s="576"/>
      <c r="F69" s="102" t="s">
        <v>78</v>
      </c>
      <c r="G69" s="578"/>
      <c r="H69" s="579"/>
      <c r="I69" s="579"/>
      <c r="J69" s="579"/>
      <c r="K69" s="579"/>
      <c r="L69" s="579"/>
      <c r="M69" s="580"/>
      <c r="N69" s="104" t="s">
        <v>76</v>
      </c>
      <c r="O69" s="581"/>
      <c r="P69" s="581"/>
      <c r="Q69" s="581"/>
      <c r="R69" s="583"/>
      <c r="S69" s="583"/>
      <c r="T69" s="583"/>
      <c r="U69" s="583"/>
      <c r="V69" s="583"/>
      <c r="W69" s="585"/>
      <c r="X69" s="586"/>
      <c r="Y69" s="586"/>
      <c r="Z69" s="586"/>
      <c r="AA69" s="586"/>
      <c r="AB69" s="586"/>
      <c r="AC69" s="586"/>
      <c r="AD69" s="586"/>
      <c r="AE69" s="586"/>
      <c r="AF69" s="586"/>
      <c r="AG69" s="586"/>
      <c r="AH69" s="586"/>
      <c r="AI69" s="586"/>
      <c r="AK69" s="143"/>
      <c r="AL69" s="146">
        <v>51</v>
      </c>
      <c r="AM69" s="147" t="str">
        <f>PHONETIC(G117)</f>
        <v/>
      </c>
      <c r="AN69" s="147">
        <f>G118</f>
        <v>0</v>
      </c>
      <c r="AO69" s="147" t="str">
        <f>TEXT(R117,"g")</f>
        <v>M</v>
      </c>
      <c r="AP69" s="147" t="str">
        <f>TEXT(R117,"e")</f>
        <v>33</v>
      </c>
      <c r="AQ69" s="147" t="str">
        <f>TEXT(MONTH(R117),0)</f>
        <v>1</v>
      </c>
      <c r="AR69" s="147" t="str">
        <f>TEXT(DAY(R117),0)</f>
        <v>0</v>
      </c>
      <c r="AS69" s="147">
        <f>O117</f>
        <v>0</v>
      </c>
      <c r="AT69" s="147">
        <f>W117</f>
        <v>0</v>
      </c>
      <c r="AU69" s="144" t="str">
        <f t="shared" si="0"/>
        <v>－000000</v>
      </c>
    </row>
    <row r="70" spans="1:47" s="30" customFormat="1" ht="18" customHeight="1" x14ac:dyDescent="0.2">
      <c r="A70" s="577"/>
      <c r="B70" s="577"/>
      <c r="C70" s="577"/>
      <c r="D70" s="577"/>
      <c r="E70" s="577"/>
      <c r="F70" s="103"/>
      <c r="G70" s="588"/>
      <c r="H70" s="589"/>
      <c r="I70" s="589"/>
      <c r="J70" s="589"/>
      <c r="K70" s="589"/>
      <c r="L70" s="589"/>
      <c r="M70" s="590"/>
      <c r="N70" s="105"/>
      <c r="O70" s="582"/>
      <c r="P70" s="582"/>
      <c r="Q70" s="582"/>
      <c r="R70" s="584"/>
      <c r="S70" s="584"/>
      <c r="T70" s="584"/>
      <c r="U70" s="584"/>
      <c r="V70" s="584"/>
      <c r="W70" s="587"/>
      <c r="X70" s="587"/>
      <c r="Y70" s="587"/>
      <c r="Z70" s="587"/>
      <c r="AA70" s="587"/>
      <c r="AB70" s="587"/>
      <c r="AC70" s="587"/>
      <c r="AD70" s="587"/>
      <c r="AE70" s="587"/>
      <c r="AF70" s="587"/>
      <c r="AG70" s="587"/>
      <c r="AH70" s="587"/>
      <c r="AI70" s="587"/>
      <c r="AK70" s="143"/>
      <c r="AL70" s="146">
        <v>52</v>
      </c>
      <c r="AM70" s="147" t="str">
        <f>PHONETIC(G119)</f>
        <v/>
      </c>
      <c r="AN70" s="147">
        <f>G120</f>
        <v>0</v>
      </c>
      <c r="AO70" s="147" t="str">
        <f>TEXT(R119,"g")</f>
        <v>M</v>
      </c>
      <c r="AP70" s="147" t="str">
        <f>TEXT(R119,"e")</f>
        <v>33</v>
      </c>
      <c r="AQ70" s="147" t="str">
        <f>TEXT(MONTH(R119),0)</f>
        <v>1</v>
      </c>
      <c r="AR70" s="147" t="str">
        <f>TEXT(DAY(R119),0)</f>
        <v>0</v>
      </c>
      <c r="AS70" s="147">
        <f>O119</f>
        <v>0</v>
      </c>
      <c r="AT70" s="147">
        <f>W119</f>
        <v>0</v>
      </c>
      <c r="AU70" s="144" t="str">
        <f t="shared" si="0"/>
        <v>－000000</v>
      </c>
    </row>
    <row r="71" spans="1:47" s="30" customFormat="1" ht="18" customHeight="1" x14ac:dyDescent="0.2">
      <c r="A71" s="575"/>
      <c r="B71" s="576"/>
      <c r="C71" s="576"/>
      <c r="D71" s="576"/>
      <c r="E71" s="576"/>
      <c r="F71" s="102" t="s">
        <v>78</v>
      </c>
      <c r="G71" s="578"/>
      <c r="H71" s="579"/>
      <c r="I71" s="579"/>
      <c r="J71" s="579"/>
      <c r="K71" s="579"/>
      <c r="L71" s="579"/>
      <c r="M71" s="580"/>
      <c r="N71" s="104" t="s">
        <v>76</v>
      </c>
      <c r="O71" s="581"/>
      <c r="P71" s="581"/>
      <c r="Q71" s="581"/>
      <c r="R71" s="583"/>
      <c r="S71" s="583"/>
      <c r="T71" s="583"/>
      <c r="U71" s="583"/>
      <c r="V71" s="583"/>
      <c r="W71" s="585"/>
      <c r="X71" s="586"/>
      <c r="Y71" s="586"/>
      <c r="Z71" s="586"/>
      <c r="AA71" s="586"/>
      <c r="AB71" s="586"/>
      <c r="AC71" s="586"/>
      <c r="AD71" s="586"/>
      <c r="AE71" s="586"/>
      <c r="AF71" s="586"/>
      <c r="AG71" s="586"/>
      <c r="AH71" s="586"/>
      <c r="AI71" s="586"/>
      <c r="AK71" s="143"/>
      <c r="AL71" s="146">
        <v>53</v>
      </c>
      <c r="AM71" s="147" t="str">
        <f>PHONETIC(G121)</f>
        <v/>
      </c>
      <c r="AN71" s="147">
        <f>G122</f>
        <v>0</v>
      </c>
      <c r="AO71" s="147" t="str">
        <f>TEXT(R121,"g")</f>
        <v>M</v>
      </c>
      <c r="AP71" s="147" t="str">
        <f>TEXT(R121,"e")</f>
        <v>33</v>
      </c>
      <c r="AQ71" s="147" t="str">
        <f>TEXT(MONTH(R121),0)</f>
        <v>1</v>
      </c>
      <c r="AR71" s="147" t="str">
        <f>TEXT(DAY(R121),0)</f>
        <v>0</v>
      </c>
      <c r="AS71" s="147">
        <f>O121</f>
        <v>0</v>
      </c>
      <c r="AT71" s="147">
        <f>W121</f>
        <v>0</v>
      </c>
      <c r="AU71" s="144" t="str">
        <f t="shared" si="0"/>
        <v>－000000</v>
      </c>
    </row>
    <row r="72" spans="1:47" s="30" customFormat="1" ht="18" customHeight="1" x14ac:dyDescent="0.2">
      <c r="A72" s="577"/>
      <c r="B72" s="577"/>
      <c r="C72" s="577"/>
      <c r="D72" s="577"/>
      <c r="E72" s="577"/>
      <c r="F72" s="103"/>
      <c r="G72" s="588"/>
      <c r="H72" s="589"/>
      <c r="I72" s="589"/>
      <c r="J72" s="589"/>
      <c r="K72" s="589"/>
      <c r="L72" s="589"/>
      <c r="M72" s="590"/>
      <c r="N72" s="105"/>
      <c r="O72" s="582"/>
      <c r="P72" s="582"/>
      <c r="Q72" s="582"/>
      <c r="R72" s="584"/>
      <c r="S72" s="584"/>
      <c r="T72" s="584"/>
      <c r="U72" s="584"/>
      <c r="V72" s="584"/>
      <c r="W72" s="587"/>
      <c r="X72" s="587"/>
      <c r="Y72" s="587"/>
      <c r="Z72" s="587"/>
      <c r="AA72" s="587"/>
      <c r="AB72" s="587"/>
      <c r="AC72" s="587"/>
      <c r="AD72" s="587"/>
      <c r="AE72" s="587"/>
      <c r="AF72" s="587"/>
      <c r="AG72" s="587"/>
      <c r="AH72" s="587"/>
      <c r="AI72" s="587"/>
      <c r="AK72" s="143"/>
      <c r="AL72" s="146">
        <v>54</v>
      </c>
      <c r="AM72" s="147" t="str">
        <f>PHONETIC(G123)</f>
        <v/>
      </c>
      <c r="AN72" s="147">
        <f>G124</f>
        <v>0</v>
      </c>
      <c r="AO72" s="147" t="str">
        <f>TEXT(R123,"g")</f>
        <v>M</v>
      </c>
      <c r="AP72" s="147" t="str">
        <f>TEXT(R123,"e")</f>
        <v>33</v>
      </c>
      <c r="AQ72" s="147" t="str">
        <f>TEXT(MONTH(R123),0)</f>
        <v>1</v>
      </c>
      <c r="AR72" s="147" t="str">
        <f>TEXT(DAY(R123),0)</f>
        <v>0</v>
      </c>
      <c r="AS72" s="147">
        <f>O123</f>
        <v>0</v>
      </c>
      <c r="AT72" s="147">
        <f>W123</f>
        <v>0</v>
      </c>
      <c r="AU72" s="144" t="str">
        <f t="shared" si="0"/>
        <v>－000000</v>
      </c>
    </row>
    <row r="73" spans="1:47" s="30" customFormat="1" ht="18" customHeight="1" x14ac:dyDescent="0.2">
      <c r="A73" s="575"/>
      <c r="B73" s="576"/>
      <c r="C73" s="576"/>
      <c r="D73" s="576"/>
      <c r="E73" s="576"/>
      <c r="F73" s="102" t="s">
        <v>78</v>
      </c>
      <c r="G73" s="578"/>
      <c r="H73" s="579"/>
      <c r="I73" s="579"/>
      <c r="J73" s="579"/>
      <c r="K73" s="579"/>
      <c r="L73" s="579"/>
      <c r="M73" s="580"/>
      <c r="N73" s="104" t="s">
        <v>76</v>
      </c>
      <c r="O73" s="581"/>
      <c r="P73" s="581"/>
      <c r="Q73" s="581"/>
      <c r="R73" s="583"/>
      <c r="S73" s="583"/>
      <c r="T73" s="583"/>
      <c r="U73" s="583"/>
      <c r="V73" s="583"/>
      <c r="W73" s="585"/>
      <c r="X73" s="586"/>
      <c r="Y73" s="586"/>
      <c r="Z73" s="586"/>
      <c r="AA73" s="586"/>
      <c r="AB73" s="586"/>
      <c r="AC73" s="586"/>
      <c r="AD73" s="586"/>
      <c r="AE73" s="586"/>
      <c r="AF73" s="586"/>
      <c r="AG73" s="586"/>
      <c r="AH73" s="586"/>
      <c r="AI73" s="586"/>
      <c r="AK73" s="143"/>
      <c r="AL73" s="146">
        <v>55</v>
      </c>
      <c r="AM73" s="147" t="str">
        <f>PHONETIC(G125)</f>
        <v/>
      </c>
      <c r="AN73" s="147">
        <f>G126</f>
        <v>0</v>
      </c>
      <c r="AO73" s="147" t="str">
        <f>TEXT(R125,"g")</f>
        <v>M</v>
      </c>
      <c r="AP73" s="147" t="str">
        <f>TEXT(R125,"e")</f>
        <v>33</v>
      </c>
      <c r="AQ73" s="147" t="str">
        <f>TEXT(MONTH(R125),0)</f>
        <v>1</v>
      </c>
      <c r="AR73" s="147" t="str">
        <f>TEXT(DAY(R125),0)</f>
        <v>0</v>
      </c>
      <c r="AS73" s="147">
        <f>O125</f>
        <v>0</v>
      </c>
      <c r="AT73" s="147">
        <f>W125</f>
        <v>0</v>
      </c>
      <c r="AU73" s="144" t="str">
        <f t="shared" si="0"/>
        <v>－000000</v>
      </c>
    </row>
    <row r="74" spans="1:47" s="30" customFormat="1" ht="18" customHeight="1" x14ac:dyDescent="0.2">
      <c r="A74" s="577"/>
      <c r="B74" s="577"/>
      <c r="C74" s="577"/>
      <c r="D74" s="577"/>
      <c r="E74" s="577"/>
      <c r="F74" s="103"/>
      <c r="G74" s="588"/>
      <c r="H74" s="589"/>
      <c r="I74" s="589"/>
      <c r="J74" s="589"/>
      <c r="K74" s="589"/>
      <c r="L74" s="589"/>
      <c r="M74" s="590"/>
      <c r="N74" s="105"/>
      <c r="O74" s="582"/>
      <c r="P74" s="582"/>
      <c r="Q74" s="582"/>
      <c r="R74" s="584"/>
      <c r="S74" s="584"/>
      <c r="T74" s="584"/>
      <c r="U74" s="584"/>
      <c r="V74" s="584"/>
      <c r="W74" s="587"/>
      <c r="X74" s="587"/>
      <c r="Y74" s="587"/>
      <c r="Z74" s="587"/>
      <c r="AA74" s="587"/>
      <c r="AB74" s="587"/>
      <c r="AC74" s="587"/>
      <c r="AD74" s="587"/>
      <c r="AE74" s="587"/>
      <c r="AF74" s="587"/>
      <c r="AG74" s="587"/>
      <c r="AH74" s="587"/>
      <c r="AI74" s="587"/>
      <c r="AK74" s="143"/>
      <c r="AL74" s="146">
        <v>56</v>
      </c>
      <c r="AM74" s="147" t="str">
        <f>PHONETIC(G127)</f>
        <v/>
      </c>
      <c r="AN74" s="147">
        <f>G128</f>
        <v>0</v>
      </c>
      <c r="AO74" s="147" t="str">
        <f>TEXT(R127,"g")</f>
        <v>M</v>
      </c>
      <c r="AP74" s="147" t="str">
        <f>TEXT(R127,"e")</f>
        <v>33</v>
      </c>
      <c r="AQ74" s="147" t="str">
        <f>TEXT(MONTH(R127),0)</f>
        <v>1</v>
      </c>
      <c r="AR74" s="147" t="str">
        <f>TEXT(DAY(R127),0)</f>
        <v>0</v>
      </c>
      <c r="AS74" s="147">
        <f>O127</f>
        <v>0</v>
      </c>
      <c r="AT74" s="147">
        <f>W127</f>
        <v>0</v>
      </c>
      <c r="AU74" s="144" t="str">
        <f t="shared" si="0"/>
        <v>－000000</v>
      </c>
    </row>
    <row r="75" spans="1:47" s="30" customFormat="1" ht="18" customHeight="1" x14ac:dyDescent="0.2">
      <c r="A75" s="575"/>
      <c r="B75" s="576"/>
      <c r="C75" s="576"/>
      <c r="D75" s="576"/>
      <c r="E75" s="576"/>
      <c r="F75" s="102" t="s">
        <v>78</v>
      </c>
      <c r="G75" s="578"/>
      <c r="H75" s="579"/>
      <c r="I75" s="579"/>
      <c r="J75" s="579"/>
      <c r="K75" s="579"/>
      <c r="L75" s="579"/>
      <c r="M75" s="580"/>
      <c r="N75" s="104" t="s">
        <v>76</v>
      </c>
      <c r="O75" s="581"/>
      <c r="P75" s="581"/>
      <c r="Q75" s="581"/>
      <c r="R75" s="583"/>
      <c r="S75" s="583"/>
      <c r="T75" s="583"/>
      <c r="U75" s="583"/>
      <c r="V75" s="583"/>
      <c r="W75" s="585"/>
      <c r="X75" s="586"/>
      <c r="Y75" s="586"/>
      <c r="Z75" s="586"/>
      <c r="AA75" s="586"/>
      <c r="AB75" s="586"/>
      <c r="AC75" s="586"/>
      <c r="AD75" s="586"/>
      <c r="AE75" s="586"/>
      <c r="AF75" s="586"/>
      <c r="AG75" s="586"/>
      <c r="AH75" s="586"/>
      <c r="AI75" s="586"/>
      <c r="AK75" s="143"/>
      <c r="AL75" s="146">
        <v>57</v>
      </c>
      <c r="AM75" s="147" t="str">
        <f>PHONETIC(G129)</f>
        <v/>
      </c>
      <c r="AN75" s="147">
        <f>G130</f>
        <v>0</v>
      </c>
      <c r="AO75" s="147" t="str">
        <f>TEXT(R129,"g")</f>
        <v>M</v>
      </c>
      <c r="AP75" s="147" t="str">
        <f>TEXT(R129,"e")</f>
        <v>33</v>
      </c>
      <c r="AQ75" s="147" t="str">
        <f>TEXT(MONTH(R129),0)</f>
        <v>1</v>
      </c>
      <c r="AR75" s="147" t="str">
        <f>TEXT(DAY(R129),0)</f>
        <v>0</v>
      </c>
      <c r="AS75" s="147">
        <f>O129</f>
        <v>0</v>
      </c>
      <c r="AT75" s="147">
        <f>W129</f>
        <v>0</v>
      </c>
      <c r="AU75" s="144" t="str">
        <f t="shared" si="0"/>
        <v>－000000</v>
      </c>
    </row>
    <row r="76" spans="1:47" s="30" customFormat="1" ht="18" customHeight="1" x14ac:dyDescent="0.2">
      <c r="A76" s="577"/>
      <c r="B76" s="577"/>
      <c r="C76" s="577"/>
      <c r="D76" s="577"/>
      <c r="E76" s="577"/>
      <c r="F76" s="103"/>
      <c r="G76" s="588"/>
      <c r="H76" s="589"/>
      <c r="I76" s="589"/>
      <c r="J76" s="589"/>
      <c r="K76" s="589"/>
      <c r="L76" s="589"/>
      <c r="M76" s="590"/>
      <c r="N76" s="105"/>
      <c r="O76" s="582"/>
      <c r="P76" s="582"/>
      <c r="Q76" s="582"/>
      <c r="R76" s="584"/>
      <c r="S76" s="584"/>
      <c r="T76" s="584"/>
      <c r="U76" s="584"/>
      <c r="V76" s="584"/>
      <c r="W76" s="587"/>
      <c r="X76" s="587"/>
      <c r="Y76" s="587"/>
      <c r="Z76" s="587"/>
      <c r="AA76" s="587"/>
      <c r="AB76" s="587"/>
      <c r="AC76" s="587"/>
      <c r="AD76" s="587"/>
      <c r="AE76" s="587"/>
      <c r="AF76" s="587"/>
      <c r="AG76" s="587"/>
      <c r="AH76" s="587"/>
      <c r="AI76" s="587"/>
      <c r="AK76" s="143"/>
      <c r="AL76" s="146">
        <v>58</v>
      </c>
      <c r="AM76" s="147" t="str">
        <f>PHONETIC(G131)</f>
        <v/>
      </c>
      <c r="AN76" s="147">
        <f>G132</f>
        <v>0</v>
      </c>
      <c r="AO76" s="147" t="str">
        <f>TEXT(R131,"g")</f>
        <v>M</v>
      </c>
      <c r="AP76" s="147" t="str">
        <f>TEXT(R131,"e")</f>
        <v>33</v>
      </c>
      <c r="AQ76" s="147" t="str">
        <f>TEXT(MONTH(R131),0)</f>
        <v>1</v>
      </c>
      <c r="AR76" s="147" t="str">
        <f>TEXT(DAY(R131),0)</f>
        <v>0</v>
      </c>
      <c r="AS76" s="147">
        <f>O131</f>
        <v>0</v>
      </c>
      <c r="AT76" s="147">
        <f>W131</f>
        <v>0</v>
      </c>
      <c r="AU76" s="144" t="str">
        <f t="shared" si="0"/>
        <v>－000000</v>
      </c>
    </row>
    <row r="77" spans="1:47" s="30" customFormat="1" ht="18" customHeight="1" x14ac:dyDescent="0.2">
      <c r="A77" s="575"/>
      <c r="B77" s="576"/>
      <c r="C77" s="576"/>
      <c r="D77" s="576"/>
      <c r="E77" s="576"/>
      <c r="F77" s="102" t="s">
        <v>78</v>
      </c>
      <c r="G77" s="578"/>
      <c r="H77" s="579"/>
      <c r="I77" s="579"/>
      <c r="J77" s="579"/>
      <c r="K77" s="579"/>
      <c r="L77" s="579"/>
      <c r="M77" s="580"/>
      <c r="N77" s="104" t="s">
        <v>76</v>
      </c>
      <c r="O77" s="581"/>
      <c r="P77" s="581"/>
      <c r="Q77" s="581"/>
      <c r="R77" s="583"/>
      <c r="S77" s="583"/>
      <c r="T77" s="583"/>
      <c r="U77" s="583"/>
      <c r="V77" s="583"/>
      <c r="W77" s="585"/>
      <c r="X77" s="586"/>
      <c r="Y77" s="586"/>
      <c r="Z77" s="586"/>
      <c r="AA77" s="586"/>
      <c r="AB77" s="586"/>
      <c r="AC77" s="586"/>
      <c r="AD77" s="586"/>
      <c r="AE77" s="586"/>
      <c r="AF77" s="586"/>
      <c r="AG77" s="586"/>
      <c r="AH77" s="586"/>
      <c r="AI77" s="586"/>
      <c r="AK77" s="143"/>
      <c r="AL77" s="146">
        <v>59</v>
      </c>
      <c r="AM77" s="147" t="str">
        <f>PHONETIC(G133)</f>
        <v/>
      </c>
      <c r="AN77" s="147">
        <f>G134</f>
        <v>0</v>
      </c>
      <c r="AO77" s="147" t="str">
        <f>TEXT(R133,"g")</f>
        <v>M</v>
      </c>
      <c r="AP77" s="147" t="str">
        <f>TEXT(R133,"e")</f>
        <v>33</v>
      </c>
      <c r="AQ77" s="147" t="str">
        <f>TEXT(MONTH(R133),0)</f>
        <v>1</v>
      </c>
      <c r="AR77" s="147" t="str">
        <f>TEXT(DAY(R133),0)</f>
        <v>0</v>
      </c>
      <c r="AS77" s="147">
        <f>O133</f>
        <v>0</v>
      </c>
      <c r="AT77" s="147">
        <f>W133</f>
        <v>0</v>
      </c>
      <c r="AU77" s="144" t="str">
        <f t="shared" si="0"/>
        <v>－000000</v>
      </c>
    </row>
    <row r="78" spans="1:47" s="30" customFormat="1" ht="18" customHeight="1" x14ac:dyDescent="0.2">
      <c r="A78" s="577"/>
      <c r="B78" s="577"/>
      <c r="C78" s="577"/>
      <c r="D78" s="577"/>
      <c r="E78" s="577"/>
      <c r="F78" s="103"/>
      <c r="G78" s="588"/>
      <c r="H78" s="589"/>
      <c r="I78" s="589"/>
      <c r="J78" s="589"/>
      <c r="K78" s="589"/>
      <c r="L78" s="589"/>
      <c r="M78" s="590"/>
      <c r="N78" s="105"/>
      <c r="O78" s="582"/>
      <c r="P78" s="582"/>
      <c r="Q78" s="582"/>
      <c r="R78" s="584"/>
      <c r="S78" s="584"/>
      <c r="T78" s="584"/>
      <c r="U78" s="584"/>
      <c r="V78" s="584"/>
      <c r="W78" s="587"/>
      <c r="X78" s="587"/>
      <c r="Y78" s="587"/>
      <c r="Z78" s="587"/>
      <c r="AA78" s="587"/>
      <c r="AB78" s="587"/>
      <c r="AC78" s="587"/>
      <c r="AD78" s="587"/>
      <c r="AE78" s="587"/>
      <c r="AF78" s="587"/>
      <c r="AG78" s="587"/>
      <c r="AH78" s="587"/>
      <c r="AI78" s="587"/>
      <c r="AK78" s="143"/>
      <c r="AL78" s="146">
        <v>60</v>
      </c>
      <c r="AM78" s="147" t="str">
        <f>PHONETIC(G135)</f>
        <v/>
      </c>
      <c r="AN78" s="147">
        <f>G136</f>
        <v>0</v>
      </c>
      <c r="AO78" s="147" t="str">
        <f>TEXT(R135,"g")</f>
        <v>M</v>
      </c>
      <c r="AP78" s="147" t="str">
        <f>TEXT(R135,"e")</f>
        <v>33</v>
      </c>
      <c r="AQ78" s="147" t="str">
        <f>TEXT(MONTH(R135),0)</f>
        <v>1</v>
      </c>
      <c r="AR78" s="147" t="str">
        <f>TEXT(DAY(R135),0)</f>
        <v>0</v>
      </c>
      <c r="AS78" s="147">
        <f>O135</f>
        <v>0</v>
      </c>
      <c r="AT78" s="147">
        <f>W135</f>
        <v>0</v>
      </c>
      <c r="AU78" s="144" t="str">
        <f t="shared" si="0"/>
        <v>－000000</v>
      </c>
    </row>
    <row r="79" spans="1:47" s="30" customFormat="1" ht="18" customHeight="1" x14ac:dyDescent="0.2">
      <c r="A79" s="575"/>
      <c r="B79" s="576"/>
      <c r="C79" s="576"/>
      <c r="D79" s="576"/>
      <c r="E79" s="576"/>
      <c r="F79" s="102" t="s">
        <v>78</v>
      </c>
      <c r="G79" s="578"/>
      <c r="H79" s="579"/>
      <c r="I79" s="579"/>
      <c r="J79" s="579"/>
      <c r="K79" s="579"/>
      <c r="L79" s="579"/>
      <c r="M79" s="580"/>
      <c r="N79" s="104" t="s">
        <v>76</v>
      </c>
      <c r="O79" s="581"/>
      <c r="P79" s="581"/>
      <c r="Q79" s="581"/>
      <c r="R79" s="583"/>
      <c r="S79" s="583"/>
      <c r="T79" s="583"/>
      <c r="U79" s="583"/>
      <c r="V79" s="583"/>
      <c r="W79" s="585"/>
      <c r="X79" s="586"/>
      <c r="Y79" s="586"/>
      <c r="Z79" s="586"/>
      <c r="AA79" s="586"/>
      <c r="AB79" s="586"/>
      <c r="AC79" s="586"/>
      <c r="AD79" s="586"/>
      <c r="AE79" s="586"/>
      <c r="AF79" s="586"/>
      <c r="AG79" s="586"/>
      <c r="AH79" s="586"/>
      <c r="AI79" s="586"/>
      <c r="AK79" s="143"/>
      <c r="AL79" s="146"/>
      <c r="AM79" s="147"/>
      <c r="AN79" s="147"/>
      <c r="AO79" s="147"/>
      <c r="AP79" s="147"/>
      <c r="AQ79" s="147"/>
      <c r="AR79" s="147"/>
      <c r="AS79" s="147"/>
      <c r="AT79" s="147"/>
    </row>
    <row r="80" spans="1:47" s="30" customFormat="1" ht="18" customHeight="1" x14ac:dyDescent="0.2">
      <c r="A80" s="577"/>
      <c r="B80" s="577"/>
      <c r="C80" s="577"/>
      <c r="D80" s="577"/>
      <c r="E80" s="577"/>
      <c r="F80" s="103"/>
      <c r="G80" s="588"/>
      <c r="H80" s="589"/>
      <c r="I80" s="589"/>
      <c r="J80" s="589"/>
      <c r="K80" s="589"/>
      <c r="L80" s="589"/>
      <c r="M80" s="590"/>
      <c r="N80" s="105"/>
      <c r="O80" s="582"/>
      <c r="P80" s="582"/>
      <c r="Q80" s="582"/>
      <c r="R80" s="584"/>
      <c r="S80" s="584"/>
      <c r="T80" s="584"/>
      <c r="U80" s="584"/>
      <c r="V80" s="584"/>
      <c r="W80" s="587"/>
      <c r="X80" s="587"/>
      <c r="Y80" s="587"/>
      <c r="Z80" s="587"/>
      <c r="AA80" s="587"/>
      <c r="AB80" s="587"/>
      <c r="AC80" s="587"/>
      <c r="AD80" s="587"/>
      <c r="AE80" s="587"/>
      <c r="AF80" s="587"/>
      <c r="AG80" s="587"/>
      <c r="AH80" s="587"/>
      <c r="AI80" s="587"/>
      <c r="AK80" s="143"/>
      <c r="AL80" s="146"/>
      <c r="AM80" s="147"/>
      <c r="AN80" s="147"/>
      <c r="AO80" s="147"/>
      <c r="AP80" s="147"/>
      <c r="AQ80" s="147"/>
      <c r="AR80" s="147"/>
      <c r="AS80" s="147"/>
      <c r="AT80" s="147"/>
    </row>
    <row r="81" spans="1:46" s="30" customFormat="1" ht="18" customHeight="1" x14ac:dyDescent="0.2">
      <c r="A81" s="575"/>
      <c r="B81" s="576"/>
      <c r="C81" s="576"/>
      <c r="D81" s="576"/>
      <c r="E81" s="576"/>
      <c r="F81" s="102" t="s">
        <v>78</v>
      </c>
      <c r="G81" s="578"/>
      <c r="H81" s="579"/>
      <c r="I81" s="579"/>
      <c r="J81" s="579"/>
      <c r="K81" s="579"/>
      <c r="L81" s="579"/>
      <c r="M81" s="580"/>
      <c r="N81" s="104" t="s">
        <v>76</v>
      </c>
      <c r="O81" s="581"/>
      <c r="P81" s="581"/>
      <c r="Q81" s="581"/>
      <c r="R81" s="583"/>
      <c r="S81" s="583"/>
      <c r="T81" s="583"/>
      <c r="U81" s="583"/>
      <c r="V81" s="583"/>
      <c r="W81" s="585"/>
      <c r="X81" s="586"/>
      <c r="Y81" s="586"/>
      <c r="Z81" s="586"/>
      <c r="AA81" s="586"/>
      <c r="AB81" s="586"/>
      <c r="AC81" s="586"/>
      <c r="AD81" s="586"/>
      <c r="AE81" s="586"/>
      <c r="AF81" s="586"/>
      <c r="AG81" s="586"/>
      <c r="AH81" s="586"/>
      <c r="AI81" s="586"/>
      <c r="AK81" s="143"/>
      <c r="AL81" s="146"/>
      <c r="AM81" s="147"/>
      <c r="AN81" s="147"/>
      <c r="AO81" s="147"/>
      <c r="AP81" s="147"/>
      <c r="AQ81" s="147"/>
      <c r="AR81" s="147"/>
      <c r="AS81" s="147"/>
      <c r="AT81" s="147"/>
    </row>
    <row r="82" spans="1:46" s="30" customFormat="1" ht="18" customHeight="1" x14ac:dyDescent="0.2">
      <c r="A82" s="577"/>
      <c r="B82" s="577"/>
      <c r="C82" s="577"/>
      <c r="D82" s="577"/>
      <c r="E82" s="577"/>
      <c r="F82" s="103"/>
      <c r="G82" s="588"/>
      <c r="H82" s="589"/>
      <c r="I82" s="589"/>
      <c r="J82" s="589"/>
      <c r="K82" s="589"/>
      <c r="L82" s="589"/>
      <c r="M82" s="590"/>
      <c r="N82" s="105"/>
      <c r="O82" s="582"/>
      <c r="P82" s="582"/>
      <c r="Q82" s="582"/>
      <c r="R82" s="584"/>
      <c r="S82" s="584"/>
      <c r="T82" s="584"/>
      <c r="U82" s="584"/>
      <c r="V82" s="584"/>
      <c r="W82" s="587"/>
      <c r="X82" s="587"/>
      <c r="Y82" s="587"/>
      <c r="Z82" s="587"/>
      <c r="AA82" s="587"/>
      <c r="AB82" s="587"/>
      <c r="AC82" s="587"/>
      <c r="AD82" s="587"/>
      <c r="AE82" s="587"/>
      <c r="AF82" s="587"/>
      <c r="AG82" s="587"/>
      <c r="AH82" s="587"/>
      <c r="AI82" s="587"/>
      <c r="AK82" s="143"/>
      <c r="AL82" s="146"/>
      <c r="AM82" s="147"/>
      <c r="AN82" s="147"/>
      <c r="AO82" s="147"/>
      <c r="AP82" s="147"/>
      <c r="AQ82" s="147"/>
      <c r="AR82" s="147"/>
      <c r="AS82" s="147"/>
      <c r="AT82" s="147"/>
    </row>
    <row r="83" spans="1:46" s="30" customFormat="1" ht="18" customHeight="1" x14ac:dyDescent="0.2">
      <c r="A83" s="575"/>
      <c r="B83" s="576"/>
      <c r="C83" s="576"/>
      <c r="D83" s="576"/>
      <c r="E83" s="576"/>
      <c r="F83" s="102" t="s">
        <v>78</v>
      </c>
      <c r="G83" s="578"/>
      <c r="H83" s="579"/>
      <c r="I83" s="579"/>
      <c r="J83" s="579"/>
      <c r="K83" s="579"/>
      <c r="L83" s="579"/>
      <c r="M83" s="580"/>
      <c r="N83" s="104" t="s">
        <v>76</v>
      </c>
      <c r="O83" s="581"/>
      <c r="P83" s="581"/>
      <c r="Q83" s="581"/>
      <c r="R83" s="583"/>
      <c r="S83" s="583"/>
      <c r="T83" s="583"/>
      <c r="U83" s="583"/>
      <c r="V83" s="583"/>
      <c r="W83" s="585"/>
      <c r="X83" s="586"/>
      <c r="Y83" s="586"/>
      <c r="Z83" s="586"/>
      <c r="AA83" s="586"/>
      <c r="AB83" s="586"/>
      <c r="AC83" s="586"/>
      <c r="AD83" s="586"/>
      <c r="AE83" s="586"/>
      <c r="AF83" s="586"/>
      <c r="AG83" s="586"/>
      <c r="AH83" s="586"/>
      <c r="AI83" s="586"/>
      <c r="AK83" s="143"/>
      <c r="AL83" s="146"/>
      <c r="AM83" s="147"/>
      <c r="AN83" s="147"/>
      <c r="AO83" s="147"/>
      <c r="AP83" s="147"/>
      <c r="AQ83" s="147"/>
      <c r="AR83" s="147"/>
      <c r="AS83" s="147"/>
      <c r="AT83" s="147"/>
    </row>
    <row r="84" spans="1:46" s="30" customFormat="1" ht="18" customHeight="1" x14ac:dyDescent="0.2">
      <c r="A84" s="577"/>
      <c r="B84" s="577"/>
      <c r="C84" s="577"/>
      <c r="D84" s="577"/>
      <c r="E84" s="577"/>
      <c r="F84" s="103"/>
      <c r="G84" s="588"/>
      <c r="H84" s="589"/>
      <c r="I84" s="589"/>
      <c r="J84" s="589"/>
      <c r="K84" s="589"/>
      <c r="L84" s="589"/>
      <c r="M84" s="590"/>
      <c r="N84" s="105"/>
      <c r="O84" s="582"/>
      <c r="P84" s="582"/>
      <c r="Q84" s="582"/>
      <c r="R84" s="584"/>
      <c r="S84" s="584"/>
      <c r="T84" s="584"/>
      <c r="U84" s="584"/>
      <c r="V84" s="584"/>
      <c r="W84" s="587"/>
      <c r="X84" s="587"/>
      <c r="Y84" s="587"/>
      <c r="Z84" s="587"/>
      <c r="AA84" s="587"/>
      <c r="AB84" s="587"/>
      <c r="AC84" s="587"/>
      <c r="AD84" s="587"/>
      <c r="AE84" s="587"/>
      <c r="AF84" s="587"/>
      <c r="AG84" s="587"/>
      <c r="AH84" s="587"/>
      <c r="AI84" s="587"/>
      <c r="AK84" s="143"/>
      <c r="AL84" s="146"/>
      <c r="AM84" s="147"/>
      <c r="AN84" s="147"/>
      <c r="AO84" s="147"/>
      <c r="AP84" s="147"/>
      <c r="AQ84" s="147"/>
      <c r="AR84" s="147"/>
      <c r="AS84" s="147"/>
      <c r="AT84" s="147"/>
    </row>
    <row r="85" spans="1:46" s="30" customFormat="1" ht="18" customHeight="1" x14ac:dyDescent="0.2">
      <c r="A85" s="575"/>
      <c r="B85" s="576"/>
      <c r="C85" s="576"/>
      <c r="D85" s="576"/>
      <c r="E85" s="576"/>
      <c r="F85" s="102" t="s">
        <v>78</v>
      </c>
      <c r="G85" s="578"/>
      <c r="H85" s="579"/>
      <c r="I85" s="579"/>
      <c r="J85" s="579"/>
      <c r="K85" s="579"/>
      <c r="L85" s="579"/>
      <c r="M85" s="580"/>
      <c r="N85" s="104" t="s">
        <v>76</v>
      </c>
      <c r="O85" s="581"/>
      <c r="P85" s="581"/>
      <c r="Q85" s="581"/>
      <c r="R85" s="583"/>
      <c r="S85" s="583"/>
      <c r="T85" s="583"/>
      <c r="U85" s="583"/>
      <c r="V85" s="583"/>
      <c r="W85" s="585"/>
      <c r="X85" s="586"/>
      <c r="Y85" s="586"/>
      <c r="Z85" s="586"/>
      <c r="AA85" s="586"/>
      <c r="AB85" s="586"/>
      <c r="AC85" s="586"/>
      <c r="AD85" s="586"/>
      <c r="AE85" s="586"/>
      <c r="AF85" s="586"/>
      <c r="AG85" s="586"/>
      <c r="AH85" s="586"/>
      <c r="AI85" s="586"/>
      <c r="AK85" s="143"/>
      <c r="AL85" s="146"/>
      <c r="AM85" s="147"/>
      <c r="AN85" s="147"/>
      <c r="AO85" s="147"/>
      <c r="AP85" s="147"/>
      <c r="AQ85" s="147"/>
      <c r="AR85" s="147"/>
      <c r="AS85" s="147"/>
      <c r="AT85" s="147"/>
    </row>
    <row r="86" spans="1:46" s="30" customFormat="1" ht="18" customHeight="1" x14ac:dyDescent="0.2">
      <c r="A86" s="577"/>
      <c r="B86" s="577"/>
      <c r="C86" s="577"/>
      <c r="D86" s="577"/>
      <c r="E86" s="577"/>
      <c r="F86" s="103"/>
      <c r="G86" s="588"/>
      <c r="H86" s="589"/>
      <c r="I86" s="589"/>
      <c r="J86" s="589"/>
      <c r="K86" s="589"/>
      <c r="L86" s="589"/>
      <c r="M86" s="590"/>
      <c r="N86" s="105"/>
      <c r="O86" s="582"/>
      <c r="P86" s="582"/>
      <c r="Q86" s="582"/>
      <c r="R86" s="584"/>
      <c r="S86" s="584"/>
      <c r="T86" s="584"/>
      <c r="U86" s="584"/>
      <c r="V86" s="584"/>
      <c r="W86" s="587"/>
      <c r="X86" s="587"/>
      <c r="Y86" s="587"/>
      <c r="Z86" s="587"/>
      <c r="AA86" s="587"/>
      <c r="AB86" s="587"/>
      <c r="AC86" s="587"/>
      <c r="AD86" s="587"/>
      <c r="AE86" s="587"/>
      <c r="AF86" s="587"/>
      <c r="AG86" s="587"/>
      <c r="AH86" s="587"/>
      <c r="AI86" s="587"/>
      <c r="AK86" s="143"/>
      <c r="AL86" s="146"/>
      <c r="AM86" s="147"/>
      <c r="AN86" s="147"/>
      <c r="AO86" s="147"/>
      <c r="AP86" s="147"/>
      <c r="AQ86" s="147"/>
      <c r="AR86" s="147"/>
      <c r="AS86" s="147"/>
      <c r="AT86" s="147"/>
    </row>
    <row r="87" spans="1:46" s="30" customFormat="1" ht="18" customHeight="1" x14ac:dyDescent="0.2">
      <c r="A87" s="575"/>
      <c r="B87" s="576"/>
      <c r="C87" s="576"/>
      <c r="D87" s="576"/>
      <c r="E87" s="576"/>
      <c r="F87" s="102" t="s">
        <v>78</v>
      </c>
      <c r="G87" s="578"/>
      <c r="H87" s="579"/>
      <c r="I87" s="579"/>
      <c r="J87" s="579"/>
      <c r="K87" s="579"/>
      <c r="L87" s="579"/>
      <c r="M87" s="580"/>
      <c r="N87" s="104" t="s">
        <v>76</v>
      </c>
      <c r="O87" s="581"/>
      <c r="P87" s="581"/>
      <c r="Q87" s="581"/>
      <c r="R87" s="583"/>
      <c r="S87" s="583"/>
      <c r="T87" s="583"/>
      <c r="U87" s="583"/>
      <c r="V87" s="583"/>
      <c r="W87" s="585"/>
      <c r="X87" s="586"/>
      <c r="Y87" s="586"/>
      <c r="Z87" s="586"/>
      <c r="AA87" s="586"/>
      <c r="AB87" s="586"/>
      <c r="AC87" s="586"/>
      <c r="AD87" s="586"/>
      <c r="AE87" s="586"/>
      <c r="AF87" s="586"/>
      <c r="AG87" s="586"/>
      <c r="AH87" s="586"/>
      <c r="AI87" s="586"/>
      <c r="AK87" s="143"/>
      <c r="AL87" s="146"/>
      <c r="AM87" s="147"/>
      <c r="AN87" s="147"/>
      <c r="AO87" s="147"/>
      <c r="AP87" s="147"/>
      <c r="AQ87" s="147"/>
      <c r="AR87" s="147"/>
      <c r="AS87" s="147"/>
      <c r="AT87" s="147"/>
    </row>
    <row r="88" spans="1:46" s="30" customFormat="1" ht="18" customHeight="1" x14ac:dyDescent="0.2">
      <c r="A88" s="577"/>
      <c r="B88" s="577"/>
      <c r="C88" s="577"/>
      <c r="D88" s="577"/>
      <c r="E88" s="577"/>
      <c r="F88" s="103"/>
      <c r="G88" s="588"/>
      <c r="H88" s="589"/>
      <c r="I88" s="589"/>
      <c r="J88" s="589"/>
      <c r="K88" s="589"/>
      <c r="L88" s="589"/>
      <c r="M88" s="590"/>
      <c r="N88" s="105"/>
      <c r="O88" s="582"/>
      <c r="P88" s="582"/>
      <c r="Q88" s="582"/>
      <c r="R88" s="584"/>
      <c r="S88" s="584"/>
      <c r="T88" s="584"/>
      <c r="U88" s="584"/>
      <c r="V88" s="584"/>
      <c r="W88" s="587"/>
      <c r="X88" s="587"/>
      <c r="Y88" s="587"/>
      <c r="Z88" s="587"/>
      <c r="AA88" s="587"/>
      <c r="AB88" s="587"/>
      <c r="AC88" s="587"/>
      <c r="AD88" s="587"/>
      <c r="AE88" s="587"/>
      <c r="AF88" s="587"/>
      <c r="AG88" s="587"/>
      <c r="AH88" s="587"/>
      <c r="AI88" s="587"/>
      <c r="AK88" s="143"/>
      <c r="AL88" s="146"/>
      <c r="AM88" s="147"/>
      <c r="AN88" s="147"/>
      <c r="AO88" s="147"/>
      <c r="AP88" s="147"/>
      <c r="AQ88" s="147"/>
      <c r="AR88" s="147"/>
      <c r="AS88" s="147"/>
      <c r="AT88" s="147"/>
    </row>
    <row r="89" spans="1:46" s="30" customFormat="1" ht="18" customHeight="1" x14ac:dyDescent="0.2">
      <c r="A89" s="575"/>
      <c r="B89" s="576"/>
      <c r="C89" s="576"/>
      <c r="D89" s="576"/>
      <c r="E89" s="576"/>
      <c r="F89" s="102" t="s">
        <v>78</v>
      </c>
      <c r="G89" s="578"/>
      <c r="H89" s="579"/>
      <c r="I89" s="579"/>
      <c r="J89" s="579"/>
      <c r="K89" s="579"/>
      <c r="L89" s="579"/>
      <c r="M89" s="580"/>
      <c r="N89" s="104" t="s">
        <v>76</v>
      </c>
      <c r="O89" s="581"/>
      <c r="P89" s="581"/>
      <c r="Q89" s="581"/>
      <c r="R89" s="583"/>
      <c r="S89" s="583"/>
      <c r="T89" s="583"/>
      <c r="U89" s="583"/>
      <c r="V89" s="583"/>
      <c r="W89" s="585"/>
      <c r="X89" s="586"/>
      <c r="Y89" s="586"/>
      <c r="Z89" s="586"/>
      <c r="AA89" s="586"/>
      <c r="AB89" s="586"/>
      <c r="AC89" s="586"/>
      <c r="AD89" s="586"/>
      <c r="AE89" s="586"/>
      <c r="AF89" s="586"/>
      <c r="AG89" s="586"/>
      <c r="AH89" s="586"/>
      <c r="AI89" s="586"/>
      <c r="AK89" s="143"/>
      <c r="AL89" s="146"/>
      <c r="AM89" s="147"/>
      <c r="AN89" s="147"/>
      <c r="AO89" s="147"/>
      <c r="AP89" s="147"/>
      <c r="AQ89" s="147"/>
      <c r="AR89" s="147"/>
      <c r="AS89" s="147"/>
      <c r="AT89" s="147"/>
    </row>
    <row r="90" spans="1:46" s="30" customFormat="1" ht="18" customHeight="1" x14ac:dyDescent="0.2">
      <c r="A90" s="577"/>
      <c r="B90" s="577"/>
      <c r="C90" s="577"/>
      <c r="D90" s="577"/>
      <c r="E90" s="577"/>
      <c r="F90" s="103"/>
      <c r="G90" s="588"/>
      <c r="H90" s="589"/>
      <c r="I90" s="589"/>
      <c r="J90" s="589"/>
      <c r="K90" s="589"/>
      <c r="L90" s="589"/>
      <c r="M90" s="590"/>
      <c r="N90" s="105"/>
      <c r="O90" s="582"/>
      <c r="P90" s="582"/>
      <c r="Q90" s="582"/>
      <c r="R90" s="584"/>
      <c r="S90" s="584"/>
      <c r="T90" s="584"/>
      <c r="U90" s="584"/>
      <c r="V90" s="584"/>
      <c r="W90" s="587"/>
      <c r="X90" s="587"/>
      <c r="Y90" s="587"/>
      <c r="Z90" s="587"/>
      <c r="AA90" s="587"/>
      <c r="AB90" s="587"/>
      <c r="AC90" s="587"/>
      <c r="AD90" s="587"/>
      <c r="AE90" s="587"/>
      <c r="AF90" s="587"/>
      <c r="AG90" s="587"/>
      <c r="AH90" s="587"/>
      <c r="AI90" s="587"/>
      <c r="AK90" s="143"/>
      <c r="AL90" s="146"/>
      <c r="AM90" s="147"/>
      <c r="AN90" s="147"/>
      <c r="AO90" s="147"/>
      <c r="AP90" s="147"/>
      <c r="AQ90" s="147"/>
      <c r="AR90" s="147"/>
      <c r="AS90" s="147"/>
      <c r="AT90" s="147"/>
    </row>
    <row r="91" spans="1:46" s="30" customFormat="1" ht="18" customHeight="1" x14ac:dyDescent="0.2">
      <c r="A91" s="575"/>
      <c r="B91" s="576"/>
      <c r="C91" s="576"/>
      <c r="D91" s="576"/>
      <c r="E91" s="576"/>
      <c r="F91" s="102" t="s">
        <v>78</v>
      </c>
      <c r="G91" s="578"/>
      <c r="H91" s="579"/>
      <c r="I91" s="579"/>
      <c r="J91" s="579"/>
      <c r="K91" s="579"/>
      <c r="L91" s="579"/>
      <c r="M91" s="580"/>
      <c r="N91" s="104" t="s">
        <v>76</v>
      </c>
      <c r="O91" s="581"/>
      <c r="P91" s="581"/>
      <c r="Q91" s="581"/>
      <c r="R91" s="583"/>
      <c r="S91" s="583"/>
      <c r="T91" s="583"/>
      <c r="U91" s="583"/>
      <c r="V91" s="583"/>
      <c r="W91" s="585"/>
      <c r="X91" s="586"/>
      <c r="Y91" s="586"/>
      <c r="Z91" s="586"/>
      <c r="AA91" s="586"/>
      <c r="AB91" s="586"/>
      <c r="AC91" s="586"/>
      <c r="AD91" s="586"/>
      <c r="AE91" s="586"/>
      <c r="AF91" s="586"/>
      <c r="AG91" s="586"/>
      <c r="AH91" s="586"/>
      <c r="AI91" s="586"/>
      <c r="AK91" s="143"/>
      <c r="AL91" s="146"/>
      <c r="AM91" s="147"/>
      <c r="AN91" s="147"/>
      <c r="AO91" s="147"/>
      <c r="AP91" s="147"/>
      <c r="AQ91" s="147"/>
      <c r="AR91" s="147"/>
      <c r="AS91" s="147"/>
      <c r="AT91" s="147"/>
    </row>
    <row r="92" spans="1:46" s="30" customFormat="1" ht="18" customHeight="1" x14ac:dyDescent="0.2">
      <c r="A92" s="577"/>
      <c r="B92" s="577"/>
      <c r="C92" s="577"/>
      <c r="D92" s="577"/>
      <c r="E92" s="577"/>
      <c r="F92" s="103"/>
      <c r="G92" s="588"/>
      <c r="H92" s="589"/>
      <c r="I92" s="589"/>
      <c r="J92" s="589"/>
      <c r="K92" s="589"/>
      <c r="L92" s="589"/>
      <c r="M92" s="590"/>
      <c r="N92" s="105"/>
      <c r="O92" s="582"/>
      <c r="P92" s="582"/>
      <c r="Q92" s="582"/>
      <c r="R92" s="584"/>
      <c r="S92" s="584"/>
      <c r="T92" s="584"/>
      <c r="U92" s="584"/>
      <c r="V92" s="584"/>
      <c r="W92" s="587"/>
      <c r="X92" s="587"/>
      <c r="Y92" s="587"/>
      <c r="Z92" s="587"/>
      <c r="AA92" s="587"/>
      <c r="AB92" s="587"/>
      <c r="AC92" s="587"/>
      <c r="AD92" s="587"/>
      <c r="AE92" s="587"/>
      <c r="AF92" s="587"/>
      <c r="AG92" s="587"/>
      <c r="AH92" s="587"/>
      <c r="AI92" s="587"/>
      <c r="AK92" s="143"/>
      <c r="AL92" s="146"/>
      <c r="AM92" s="147"/>
      <c r="AN92" s="147"/>
      <c r="AO92" s="147"/>
      <c r="AP92" s="147"/>
      <c r="AQ92" s="147"/>
      <c r="AR92" s="147"/>
      <c r="AS92" s="147"/>
      <c r="AT92" s="147"/>
    </row>
    <row r="93" spans="1:46" s="30" customFormat="1" ht="18" customHeight="1" x14ac:dyDescent="0.2">
      <c r="A93" s="575"/>
      <c r="B93" s="576"/>
      <c r="C93" s="576"/>
      <c r="D93" s="576"/>
      <c r="E93" s="576"/>
      <c r="F93" s="102" t="s">
        <v>78</v>
      </c>
      <c r="G93" s="578"/>
      <c r="H93" s="579"/>
      <c r="I93" s="579"/>
      <c r="J93" s="579"/>
      <c r="K93" s="579"/>
      <c r="L93" s="579"/>
      <c r="M93" s="580"/>
      <c r="N93" s="104" t="s">
        <v>76</v>
      </c>
      <c r="O93" s="581"/>
      <c r="P93" s="581"/>
      <c r="Q93" s="581"/>
      <c r="R93" s="583"/>
      <c r="S93" s="583"/>
      <c r="T93" s="583"/>
      <c r="U93" s="583"/>
      <c r="V93" s="583"/>
      <c r="W93" s="585"/>
      <c r="X93" s="586"/>
      <c r="Y93" s="586"/>
      <c r="Z93" s="586"/>
      <c r="AA93" s="586"/>
      <c r="AB93" s="586"/>
      <c r="AC93" s="586"/>
      <c r="AD93" s="586"/>
      <c r="AE93" s="586"/>
      <c r="AF93" s="586"/>
      <c r="AG93" s="586"/>
      <c r="AH93" s="586"/>
      <c r="AI93" s="586"/>
      <c r="AK93" s="143"/>
      <c r="AL93" s="146"/>
      <c r="AM93" s="147"/>
      <c r="AN93" s="147"/>
      <c r="AO93" s="147"/>
      <c r="AP93" s="147"/>
      <c r="AQ93" s="147"/>
      <c r="AR93" s="147"/>
      <c r="AS93" s="147"/>
      <c r="AT93" s="147"/>
    </row>
    <row r="94" spans="1:46" s="30" customFormat="1" ht="18" customHeight="1" x14ac:dyDescent="0.2">
      <c r="A94" s="577"/>
      <c r="B94" s="577"/>
      <c r="C94" s="577"/>
      <c r="D94" s="577"/>
      <c r="E94" s="577"/>
      <c r="F94" s="103"/>
      <c r="G94" s="588"/>
      <c r="H94" s="589"/>
      <c r="I94" s="589"/>
      <c r="J94" s="589"/>
      <c r="K94" s="589"/>
      <c r="L94" s="589"/>
      <c r="M94" s="590"/>
      <c r="N94" s="105"/>
      <c r="O94" s="582"/>
      <c r="P94" s="582"/>
      <c r="Q94" s="582"/>
      <c r="R94" s="584"/>
      <c r="S94" s="584"/>
      <c r="T94" s="584"/>
      <c r="U94" s="584"/>
      <c r="V94" s="584"/>
      <c r="W94" s="587"/>
      <c r="X94" s="587"/>
      <c r="Y94" s="587"/>
      <c r="Z94" s="587"/>
      <c r="AA94" s="587"/>
      <c r="AB94" s="587"/>
      <c r="AC94" s="587"/>
      <c r="AD94" s="587"/>
      <c r="AE94" s="587"/>
      <c r="AF94" s="587"/>
      <c r="AG94" s="587"/>
      <c r="AH94" s="587"/>
      <c r="AI94" s="587"/>
      <c r="AK94" s="143"/>
      <c r="AL94" s="146"/>
      <c r="AM94" s="147"/>
      <c r="AN94" s="147"/>
      <c r="AO94" s="147"/>
      <c r="AP94" s="147"/>
      <c r="AQ94" s="147"/>
      <c r="AR94" s="147"/>
      <c r="AS94" s="147"/>
      <c r="AT94" s="147"/>
    </row>
    <row r="95" spans="1:46" s="30" customFormat="1" ht="18" customHeight="1" x14ac:dyDescent="0.2">
      <c r="A95" s="575"/>
      <c r="B95" s="576"/>
      <c r="C95" s="576"/>
      <c r="D95" s="576"/>
      <c r="E95" s="576"/>
      <c r="F95" s="102" t="s">
        <v>78</v>
      </c>
      <c r="G95" s="578"/>
      <c r="H95" s="579"/>
      <c r="I95" s="579"/>
      <c r="J95" s="579"/>
      <c r="K95" s="579"/>
      <c r="L95" s="579"/>
      <c r="M95" s="580"/>
      <c r="N95" s="104" t="s">
        <v>76</v>
      </c>
      <c r="O95" s="581"/>
      <c r="P95" s="581"/>
      <c r="Q95" s="581"/>
      <c r="R95" s="583"/>
      <c r="S95" s="583"/>
      <c r="T95" s="583"/>
      <c r="U95" s="583"/>
      <c r="V95" s="583"/>
      <c r="W95" s="585"/>
      <c r="X95" s="586"/>
      <c r="Y95" s="586"/>
      <c r="Z95" s="586"/>
      <c r="AA95" s="586"/>
      <c r="AB95" s="586"/>
      <c r="AC95" s="586"/>
      <c r="AD95" s="586"/>
      <c r="AE95" s="586"/>
      <c r="AF95" s="586"/>
      <c r="AG95" s="586"/>
      <c r="AH95" s="586"/>
      <c r="AI95" s="586"/>
      <c r="AK95" s="143"/>
      <c r="AL95" s="146"/>
      <c r="AM95" s="147"/>
      <c r="AN95" s="147"/>
      <c r="AO95" s="147"/>
      <c r="AP95" s="147"/>
      <c r="AQ95" s="147"/>
      <c r="AR95" s="147"/>
      <c r="AS95" s="147"/>
      <c r="AT95" s="147"/>
    </row>
    <row r="96" spans="1:46" s="30" customFormat="1" ht="18" customHeight="1" x14ac:dyDescent="0.2">
      <c r="A96" s="577"/>
      <c r="B96" s="577"/>
      <c r="C96" s="577"/>
      <c r="D96" s="577"/>
      <c r="E96" s="577"/>
      <c r="F96" s="103"/>
      <c r="G96" s="588"/>
      <c r="H96" s="589"/>
      <c r="I96" s="589"/>
      <c r="J96" s="589"/>
      <c r="K96" s="589"/>
      <c r="L96" s="589"/>
      <c r="M96" s="590"/>
      <c r="N96" s="105"/>
      <c r="O96" s="582"/>
      <c r="P96" s="582"/>
      <c r="Q96" s="582"/>
      <c r="R96" s="584"/>
      <c r="S96" s="584"/>
      <c r="T96" s="584"/>
      <c r="U96" s="584"/>
      <c r="V96" s="584"/>
      <c r="W96" s="587"/>
      <c r="X96" s="587"/>
      <c r="Y96" s="587"/>
      <c r="Z96" s="587"/>
      <c r="AA96" s="587"/>
      <c r="AB96" s="587"/>
      <c r="AC96" s="587"/>
      <c r="AD96" s="587"/>
      <c r="AE96" s="587"/>
      <c r="AF96" s="587"/>
      <c r="AG96" s="587"/>
      <c r="AH96" s="587"/>
      <c r="AI96" s="587"/>
      <c r="AK96" s="143"/>
      <c r="AL96" s="146"/>
      <c r="AM96" s="147"/>
      <c r="AN96" s="147"/>
      <c r="AO96" s="147"/>
      <c r="AP96" s="147"/>
      <c r="AQ96" s="147"/>
      <c r="AR96" s="147"/>
      <c r="AS96" s="147"/>
      <c r="AT96" s="147"/>
    </row>
    <row r="97" spans="1:46" s="30" customFormat="1" ht="18" customHeight="1" x14ac:dyDescent="0.2">
      <c r="A97" s="575"/>
      <c r="B97" s="576"/>
      <c r="C97" s="576"/>
      <c r="D97" s="576"/>
      <c r="E97" s="576"/>
      <c r="F97" s="102" t="s">
        <v>78</v>
      </c>
      <c r="G97" s="578"/>
      <c r="H97" s="579"/>
      <c r="I97" s="579"/>
      <c r="J97" s="579"/>
      <c r="K97" s="579"/>
      <c r="L97" s="579"/>
      <c r="M97" s="580"/>
      <c r="N97" s="104" t="s">
        <v>76</v>
      </c>
      <c r="O97" s="581"/>
      <c r="P97" s="581"/>
      <c r="Q97" s="581"/>
      <c r="R97" s="583"/>
      <c r="S97" s="583"/>
      <c r="T97" s="583"/>
      <c r="U97" s="583"/>
      <c r="V97" s="583"/>
      <c r="W97" s="585"/>
      <c r="X97" s="586"/>
      <c r="Y97" s="586"/>
      <c r="Z97" s="586"/>
      <c r="AA97" s="586"/>
      <c r="AB97" s="586"/>
      <c r="AC97" s="586"/>
      <c r="AD97" s="586"/>
      <c r="AE97" s="586"/>
      <c r="AF97" s="586"/>
      <c r="AG97" s="586"/>
      <c r="AH97" s="586"/>
      <c r="AI97" s="586"/>
      <c r="AK97" s="143"/>
      <c r="AL97" s="146"/>
      <c r="AM97" s="147"/>
      <c r="AN97" s="147"/>
      <c r="AO97" s="147"/>
      <c r="AP97" s="147"/>
      <c r="AQ97" s="147"/>
      <c r="AR97" s="147"/>
      <c r="AS97" s="147"/>
      <c r="AT97" s="147"/>
    </row>
    <row r="98" spans="1:46" s="30" customFormat="1" ht="18" customHeight="1" x14ac:dyDescent="0.2">
      <c r="A98" s="577"/>
      <c r="B98" s="577"/>
      <c r="C98" s="577"/>
      <c r="D98" s="577"/>
      <c r="E98" s="577"/>
      <c r="F98" s="103"/>
      <c r="G98" s="588"/>
      <c r="H98" s="589"/>
      <c r="I98" s="589"/>
      <c r="J98" s="589"/>
      <c r="K98" s="589"/>
      <c r="L98" s="589"/>
      <c r="M98" s="590"/>
      <c r="N98" s="105"/>
      <c r="O98" s="582"/>
      <c r="P98" s="582"/>
      <c r="Q98" s="582"/>
      <c r="R98" s="584"/>
      <c r="S98" s="584"/>
      <c r="T98" s="584"/>
      <c r="U98" s="584"/>
      <c r="V98" s="584"/>
      <c r="W98" s="587"/>
      <c r="X98" s="587"/>
      <c r="Y98" s="587"/>
      <c r="Z98" s="587"/>
      <c r="AA98" s="587"/>
      <c r="AB98" s="587"/>
      <c r="AC98" s="587"/>
      <c r="AD98" s="587"/>
      <c r="AE98" s="587"/>
      <c r="AF98" s="587"/>
      <c r="AG98" s="587"/>
      <c r="AH98" s="587"/>
      <c r="AI98" s="587"/>
      <c r="AK98" s="143"/>
      <c r="AL98" s="146"/>
      <c r="AM98" s="147"/>
      <c r="AN98" s="147"/>
      <c r="AO98" s="147"/>
      <c r="AP98" s="147"/>
      <c r="AQ98" s="147"/>
      <c r="AR98" s="147"/>
      <c r="AS98" s="147"/>
      <c r="AT98" s="147"/>
    </row>
    <row r="99" spans="1:46" s="30" customFormat="1" ht="18" customHeight="1" x14ac:dyDescent="0.2">
      <c r="A99" s="575"/>
      <c r="B99" s="576"/>
      <c r="C99" s="576"/>
      <c r="D99" s="576"/>
      <c r="E99" s="576"/>
      <c r="F99" s="102" t="s">
        <v>78</v>
      </c>
      <c r="G99" s="578"/>
      <c r="H99" s="579"/>
      <c r="I99" s="579"/>
      <c r="J99" s="579"/>
      <c r="K99" s="579"/>
      <c r="L99" s="579"/>
      <c r="M99" s="580"/>
      <c r="N99" s="104" t="s">
        <v>76</v>
      </c>
      <c r="O99" s="581"/>
      <c r="P99" s="581"/>
      <c r="Q99" s="581"/>
      <c r="R99" s="583"/>
      <c r="S99" s="583"/>
      <c r="T99" s="583"/>
      <c r="U99" s="583"/>
      <c r="V99" s="583"/>
      <c r="W99" s="585"/>
      <c r="X99" s="586"/>
      <c r="Y99" s="586"/>
      <c r="Z99" s="586"/>
      <c r="AA99" s="586"/>
      <c r="AB99" s="586"/>
      <c r="AC99" s="586"/>
      <c r="AD99" s="586"/>
      <c r="AE99" s="586"/>
      <c r="AF99" s="586"/>
      <c r="AG99" s="586"/>
      <c r="AH99" s="586"/>
      <c r="AI99" s="586"/>
      <c r="AK99" s="143"/>
      <c r="AL99" s="146"/>
      <c r="AM99" s="147"/>
      <c r="AN99" s="147"/>
      <c r="AO99" s="147"/>
      <c r="AP99" s="147"/>
      <c r="AQ99" s="147"/>
      <c r="AR99" s="147"/>
      <c r="AS99" s="147"/>
      <c r="AT99" s="147"/>
    </row>
    <row r="100" spans="1:46" s="30" customFormat="1" ht="18" customHeight="1" x14ac:dyDescent="0.2">
      <c r="A100" s="577"/>
      <c r="B100" s="577"/>
      <c r="C100" s="577"/>
      <c r="D100" s="577"/>
      <c r="E100" s="577"/>
      <c r="F100" s="103"/>
      <c r="G100" s="588"/>
      <c r="H100" s="589"/>
      <c r="I100" s="589"/>
      <c r="J100" s="589"/>
      <c r="K100" s="589"/>
      <c r="L100" s="589"/>
      <c r="M100" s="590"/>
      <c r="N100" s="105"/>
      <c r="O100" s="582"/>
      <c r="P100" s="582"/>
      <c r="Q100" s="582"/>
      <c r="R100" s="584"/>
      <c r="S100" s="584"/>
      <c r="T100" s="584"/>
      <c r="U100" s="584"/>
      <c r="V100" s="584"/>
      <c r="W100" s="587"/>
      <c r="X100" s="587"/>
      <c r="Y100" s="587"/>
      <c r="Z100" s="587"/>
      <c r="AA100" s="587"/>
      <c r="AB100" s="587"/>
      <c r="AC100" s="587"/>
      <c r="AD100" s="587"/>
      <c r="AE100" s="587"/>
      <c r="AF100" s="587"/>
      <c r="AG100" s="587"/>
      <c r="AH100" s="587"/>
      <c r="AI100" s="587"/>
      <c r="AK100" s="143"/>
      <c r="AL100" s="146"/>
      <c r="AM100" s="147"/>
      <c r="AN100" s="147"/>
      <c r="AO100" s="147"/>
      <c r="AP100" s="147"/>
      <c r="AQ100" s="147"/>
      <c r="AR100" s="147"/>
      <c r="AS100" s="147"/>
      <c r="AT100" s="147"/>
    </row>
    <row r="101" spans="1:46" s="30" customFormat="1" ht="18" customHeight="1" x14ac:dyDescent="0.2">
      <c r="A101" s="575"/>
      <c r="B101" s="576"/>
      <c r="C101" s="576"/>
      <c r="D101" s="576"/>
      <c r="E101" s="576"/>
      <c r="F101" s="102" t="s">
        <v>78</v>
      </c>
      <c r="G101" s="578"/>
      <c r="H101" s="579"/>
      <c r="I101" s="579"/>
      <c r="J101" s="579"/>
      <c r="K101" s="579"/>
      <c r="L101" s="579"/>
      <c r="M101" s="580"/>
      <c r="N101" s="104" t="s">
        <v>76</v>
      </c>
      <c r="O101" s="581"/>
      <c r="P101" s="581"/>
      <c r="Q101" s="581"/>
      <c r="R101" s="583"/>
      <c r="S101" s="583"/>
      <c r="T101" s="583"/>
      <c r="U101" s="583"/>
      <c r="V101" s="583"/>
      <c r="W101" s="585"/>
      <c r="X101" s="586"/>
      <c r="Y101" s="586"/>
      <c r="Z101" s="586"/>
      <c r="AA101" s="586"/>
      <c r="AB101" s="586"/>
      <c r="AC101" s="586"/>
      <c r="AD101" s="586"/>
      <c r="AE101" s="586"/>
      <c r="AF101" s="586"/>
      <c r="AG101" s="586"/>
      <c r="AH101" s="586"/>
      <c r="AI101" s="586"/>
      <c r="AL101" s="146"/>
      <c r="AM101" s="147" t="str">
        <f>PHONETIC(G181)</f>
        <v/>
      </c>
      <c r="AN101" s="147"/>
      <c r="AO101" s="147"/>
      <c r="AP101" s="147"/>
      <c r="AQ101" s="147"/>
      <c r="AR101" s="147"/>
      <c r="AS101" s="147"/>
      <c r="AT101" s="147"/>
    </row>
    <row r="102" spans="1:46" s="30" customFormat="1" ht="18" customHeight="1" x14ac:dyDescent="0.2">
      <c r="A102" s="577"/>
      <c r="B102" s="577"/>
      <c r="C102" s="577"/>
      <c r="D102" s="577"/>
      <c r="E102" s="577"/>
      <c r="F102" s="103"/>
      <c r="G102" s="588"/>
      <c r="H102" s="589"/>
      <c r="I102" s="589"/>
      <c r="J102" s="589"/>
      <c r="K102" s="589"/>
      <c r="L102" s="589"/>
      <c r="M102" s="590"/>
      <c r="N102" s="105"/>
      <c r="O102" s="582"/>
      <c r="P102" s="582"/>
      <c r="Q102" s="582"/>
      <c r="R102" s="584"/>
      <c r="S102" s="584"/>
      <c r="T102" s="584"/>
      <c r="U102" s="584"/>
      <c r="V102" s="584"/>
      <c r="W102" s="587"/>
      <c r="X102" s="587"/>
      <c r="Y102" s="587"/>
      <c r="Z102" s="587"/>
      <c r="AA102" s="587"/>
      <c r="AB102" s="587"/>
      <c r="AC102" s="587"/>
      <c r="AD102" s="587"/>
      <c r="AE102" s="587"/>
      <c r="AF102" s="587"/>
      <c r="AG102" s="587"/>
      <c r="AH102" s="587"/>
      <c r="AI102" s="587"/>
      <c r="AL102" s="146"/>
      <c r="AM102" s="147" t="str">
        <f>PHONETIC(G183)</f>
        <v/>
      </c>
      <c r="AN102" s="147"/>
      <c r="AO102" s="147"/>
      <c r="AP102" s="147"/>
      <c r="AQ102" s="147"/>
      <c r="AR102" s="147"/>
      <c r="AS102" s="147"/>
      <c r="AT102" s="147"/>
    </row>
    <row r="103" spans="1:46" s="30" customFormat="1" ht="18" customHeight="1" x14ac:dyDescent="0.2">
      <c r="A103" s="575"/>
      <c r="B103" s="576"/>
      <c r="C103" s="576"/>
      <c r="D103" s="576"/>
      <c r="E103" s="576"/>
      <c r="F103" s="102" t="s">
        <v>78</v>
      </c>
      <c r="G103" s="578"/>
      <c r="H103" s="579"/>
      <c r="I103" s="579"/>
      <c r="J103" s="579"/>
      <c r="K103" s="579"/>
      <c r="L103" s="579"/>
      <c r="M103" s="580"/>
      <c r="N103" s="104" t="s">
        <v>76</v>
      </c>
      <c r="O103" s="581"/>
      <c r="P103" s="581"/>
      <c r="Q103" s="581"/>
      <c r="R103" s="583"/>
      <c r="S103" s="583"/>
      <c r="T103" s="583"/>
      <c r="U103" s="583"/>
      <c r="V103" s="583"/>
      <c r="W103" s="585"/>
      <c r="X103" s="586"/>
      <c r="Y103" s="586"/>
      <c r="Z103" s="586"/>
      <c r="AA103" s="586"/>
      <c r="AB103" s="586"/>
      <c r="AC103" s="586"/>
      <c r="AD103" s="586"/>
      <c r="AE103" s="586"/>
      <c r="AF103" s="586"/>
      <c r="AG103" s="586"/>
      <c r="AH103" s="586"/>
      <c r="AI103" s="586"/>
      <c r="AL103" s="146"/>
      <c r="AM103" s="147" t="str">
        <f>PHONETIC(G185)</f>
        <v/>
      </c>
      <c r="AN103" s="147"/>
      <c r="AO103" s="147"/>
      <c r="AP103" s="147"/>
      <c r="AQ103" s="147"/>
      <c r="AR103" s="147"/>
      <c r="AS103" s="147"/>
      <c r="AT103" s="147"/>
    </row>
    <row r="104" spans="1:46" s="30" customFormat="1" ht="18" customHeight="1" x14ac:dyDescent="0.2">
      <c r="A104" s="577"/>
      <c r="B104" s="577"/>
      <c r="C104" s="577"/>
      <c r="D104" s="577"/>
      <c r="E104" s="577"/>
      <c r="F104" s="103"/>
      <c r="G104" s="588"/>
      <c r="H104" s="589"/>
      <c r="I104" s="589"/>
      <c r="J104" s="589"/>
      <c r="K104" s="589"/>
      <c r="L104" s="589"/>
      <c r="M104" s="590"/>
      <c r="N104" s="105"/>
      <c r="O104" s="582"/>
      <c r="P104" s="582"/>
      <c r="Q104" s="582"/>
      <c r="R104" s="584"/>
      <c r="S104" s="584"/>
      <c r="T104" s="584"/>
      <c r="U104" s="584"/>
      <c r="V104" s="584"/>
      <c r="W104" s="587"/>
      <c r="X104" s="587"/>
      <c r="Y104" s="587"/>
      <c r="Z104" s="587"/>
      <c r="AA104" s="587"/>
      <c r="AB104" s="587"/>
      <c r="AC104" s="587"/>
      <c r="AD104" s="587"/>
      <c r="AE104" s="587"/>
      <c r="AF104" s="587"/>
      <c r="AG104" s="587"/>
      <c r="AH104" s="587"/>
      <c r="AI104" s="587"/>
      <c r="AL104" s="146"/>
      <c r="AM104" s="147" t="str">
        <f>PHONETIC(G187)</f>
        <v/>
      </c>
      <c r="AN104" s="147"/>
      <c r="AO104" s="147"/>
      <c r="AP104" s="147"/>
      <c r="AQ104" s="147"/>
      <c r="AR104" s="147"/>
      <c r="AS104" s="147"/>
      <c r="AT104" s="147"/>
    </row>
    <row r="105" spans="1:46" s="30" customFormat="1" ht="18" customHeight="1" x14ac:dyDescent="0.2">
      <c r="A105" s="575"/>
      <c r="B105" s="576"/>
      <c r="C105" s="576"/>
      <c r="D105" s="576"/>
      <c r="E105" s="576"/>
      <c r="F105" s="102" t="s">
        <v>78</v>
      </c>
      <c r="G105" s="578"/>
      <c r="H105" s="579"/>
      <c r="I105" s="579"/>
      <c r="J105" s="579"/>
      <c r="K105" s="579"/>
      <c r="L105" s="579"/>
      <c r="M105" s="580"/>
      <c r="N105" s="104" t="s">
        <v>76</v>
      </c>
      <c r="O105" s="581"/>
      <c r="P105" s="581"/>
      <c r="Q105" s="581"/>
      <c r="R105" s="583"/>
      <c r="S105" s="583"/>
      <c r="T105" s="583"/>
      <c r="U105" s="583"/>
      <c r="V105" s="583"/>
      <c r="W105" s="585"/>
      <c r="X105" s="586"/>
      <c r="Y105" s="586"/>
      <c r="Z105" s="586"/>
      <c r="AA105" s="586"/>
      <c r="AB105" s="586"/>
      <c r="AC105" s="586"/>
      <c r="AD105" s="586"/>
      <c r="AE105" s="586"/>
      <c r="AF105" s="586"/>
      <c r="AG105" s="586"/>
      <c r="AH105" s="586"/>
      <c r="AI105" s="586"/>
      <c r="AL105" s="146"/>
      <c r="AM105" s="147" t="str">
        <f>PHONETIC(G189)</f>
        <v/>
      </c>
      <c r="AN105" s="147"/>
      <c r="AO105" s="147"/>
      <c r="AP105" s="147"/>
      <c r="AQ105" s="147"/>
      <c r="AR105" s="147"/>
      <c r="AS105" s="147"/>
      <c r="AT105" s="147"/>
    </row>
    <row r="106" spans="1:46" s="30" customFormat="1" ht="18" customHeight="1" x14ac:dyDescent="0.2">
      <c r="A106" s="577"/>
      <c r="B106" s="577"/>
      <c r="C106" s="577"/>
      <c r="D106" s="577"/>
      <c r="E106" s="577"/>
      <c r="F106" s="103"/>
      <c r="G106" s="588"/>
      <c r="H106" s="589"/>
      <c r="I106" s="589"/>
      <c r="J106" s="589"/>
      <c r="K106" s="589"/>
      <c r="L106" s="589"/>
      <c r="M106" s="590"/>
      <c r="N106" s="105"/>
      <c r="O106" s="582"/>
      <c r="P106" s="582"/>
      <c r="Q106" s="582"/>
      <c r="R106" s="584"/>
      <c r="S106" s="584"/>
      <c r="T106" s="584"/>
      <c r="U106" s="584"/>
      <c r="V106" s="584"/>
      <c r="W106" s="587"/>
      <c r="X106" s="587"/>
      <c r="Y106" s="587"/>
      <c r="Z106" s="587"/>
      <c r="AA106" s="587"/>
      <c r="AB106" s="587"/>
      <c r="AC106" s="587"/>
      <c r="AD106" s="587"/>
      <c r="AE106" s="587"/>
      <c r="AF106" s="587"/>
      <c r="AG106" s="587"/>
      <c r="AH106" s="587"/>
      <c r="AI106" s="587"/>
      <c r="AL106" s="146"/>
      <c r="AM106" s="147" t="str">
        <f>PHONETIC(G191)</f>
        <v/>
      </c>
      <c r="AN106" s="147"/>
      <c r="AO106" s="147"/>
      <c r="AP106" s="147"/>
      <c r="AQ106" s="147"/>
      <c r="AR106" s="147"/>
      <c r="AS106" s="147"/>
      <c r="AT106" s="147"/>
    </row>
    <row r="107" spans="1:46" s="30" customFormat="1" ht="18" customHeight="1" x14ac:dyDescent="0.2">
      <c r="A107" s="575"/>
      <c r="B107" s="576"/>
      <c r="C107" s="576"/>
      <c r="D107" s="576"/>
      <c r="E107" s="576"/>
      <c r="F107" s="102" t="s">
        <v>78</v>
      </c>
      <c r="G107" s="578"/>
      <c r="H107" s="579"/>
      <c r="I107" s="579"/>
      <c r="J107" s="579"/>
      <c r="K107" s="579"/>
      <c r="L107" s="579"/>
      <c r="M107" s="580"/>
      <c r="N107" s="104" t="s">
        <v>76</v>
      </c>
      <c r="O107" s="581"/>
      <c r="P107" s="581"/>
      <c r="Q107" s="581"/>
      <c r="R107" s="583"/>
      <c r="S107" s="583"/>
      <c r="T107" s="583"/>
      <c r="U107" s="583"/>
      <c r="V107" s="583"/>
      <c r="W107" s="585"/>
      <c r="X107" s="586"/>
      <c r="Y107" s="586"/>
      <c r="Z107" s="586"/>
      <c r="AA107" s="586"/>
      <c r="AB107" s="586"/>
      <c r="AC107" s="586"/>
      <c r="AD107" s="586"/>
      <c r="AE107" s="586"/>
      <c r="AF107" s="586"/>
      <c r="AG107" s="586"/>
      <c r="AH107" s="586"/>
      <c r="AI107" s="586"/>
      <c r="AL107" s="146"/>
      <c r="AM107" s="147" t="str">
        <f>PHONETIC(G193)</f>
        <v/>
      </c>
      <c r="AN107" s="147"/>
      <c r="AO107" s="147"/>
      <c r="AP107" s="147"/>
      <c r="AQ107" s="147"/>
      <c r="AR107" s="147"/>
      <c r="AS107" s="147"/>
      <c r="AT107" s="147"/>
    </row>
    <row r="108" spans="1:46" s="30" customFormat="1" ht="18" customHeight="1" x14ac:dyDescent="0.2">
      <c r="A108" s="577"/>
      <c r="B108" s="577"/>
      <c r="C108" s="577"/>
      <c r="D108" s="577"/>
      <c r="E108" s="577"/>
      <c r="F108" s="103"/>
      <c r="G108" s="588"/>
      <c r="H108" s="589"/>
      <c r="I108" s="589"/>
      <c r="J108" s="589"/>
      <c r="K108" s="589"/>
      <c r="L108" s="589"/>
      <c r="M108" s="590"/>
      <c r="N108" s="105"/>
      <c r="O108" s="582"/>
      <c r="P108" s="582"/>
      <c r="Q108" s="582"/>
      <c r="R108" s="584"/>
      <c r="S108" s="584"/>
      <c r="T108" s="584"/>
      <c r="U108" s="584"/>
      <c r="V108" s="584"/>
      <c r="W108" s="587"/>
      <c r="X108" s="587"/>
      <c r="Y108" s="587"/>
      <c r="Z108" s="587"/>
      <c r="AA108" s="587"/>
      <c r="AB108" s="587"/>
      <c r="AC108" s="587"/>
      <c r="AD108" s="587"/>
      <c r="AE108" s="587"/>
      <c r="AF108" s="587"/>
      <c r="AG108" s="587"/>
      <c r="AH108" s="587"/>
      <c r="AI108" s="587"/>
      <c r="AL108" s="146"/>
      <c r="AM108" s="147" t="str">
        <f>PHONETIC(G195)</f>
        <v/>
      </c>
      <c r="AN108" s="147"/>
      <c r="AO108" s="147"/>
      <c r="AP108" s="147"/>
      <c r="AQ108" s="147"/>
      <c r="AR108" s="147"/>
      <c r="AS108" s="147"/>
      <c r="AT108" s="147"/>
    </row>
    <row r="109" spans="1:46" s="30" customFormat="1" ht="18" customHeight="1" x14ac:dyDescent="0.2">
      <c r="A109" s="575"/>
      <c r="B109" s="576"/>
      <c r="C109" s="576"/>
      <c r="D109" s="576"/>
      <c r="E109" s="576"/>
      <c r="F109" s="102" t="s">
        <v>78</v>
      </c>
      <c r="G109" s="578"/>
      <c r="H109" s="579"/>
      <c r="I109" s="579"/>
      <c r="J109" s="579"/>
      <c r="K109" s="579"/>
      <c r="L109" s="579"/>
      <c r="M109" s="580"/>
      <c r="N109" s="104" t="s">
        <v>76</v>
      </c>
      <c r="O109" s="581"/>
      <c r="P109" s="581"/>
      <c r="Q109" s="581"/>
      <c r="R109" s="583"/>
      <c r="S109" s="583"/>
      <c r="T109" s="583"/>
      <c r="U109" s="583"/>
      <c r="V109" s="583"/>
      <c r="W109" s="585"/>
      <c r="X109" s="586"/>
      <c r="Y109" s="586"/>
      <c r="Z109" s="586"/>
      <c r="AA109" s="586"/>
      <c r="AB109" s="586"/>
      <c r="AC109" s="586"/>
      <c r="AD109" s="586"/>
      <c r="AE109" s="586"/>
      <c r="AF109" s="586"/>
      <c r="AG109" s="586"/>
      <c r="AH109" s="586"/>
      <c r="AI109" s="586"/>
      <c r="AL109" s="146"/>
      <c r="AM109" s="147" t="str">
        <f>PHONETIC(G197)</f>
        <v/>
      </c>
      <c r="AN109" s="147"/>
      <c r="AO109" s="147"/>
      <c r="AP109" s="147"/>
      <c r="AQ109" s="147"/>
      <c r="AR109" s="147"/>
      <c r="AS109" s="147"/>
      <c r="AT109" s="147"/>
    </row>
    <row r="110" spans="1:46" s="30" customFormat="1" ht="18" customHeight="1" x14ac:dyDescent="0.2">
      <c r="A110" s="577"/>
      <c r="B110" s="577"/>
      <c r="C110" s="577"/>
      <c r="D110" s="577"/>
      <c r="E110" s="577"/>
      <c r="F110" s="103"/>
      <c r="G110" s="588"/>
      <c r="H110" s="589"/>
      <c r="I110" s="589"/>
      <c r="J110" s="589"/>
      <c r="K110" s="589"/>
      <c r="L110" s="589"/>
      <c r="M110" s="590"/>
      <c r="N110" s="105"/>
      <c r="O110" s="582"/>
      <c r="P110" s="582"/>
      <c r="Q110" s="582"/>
      <c r="R110" s="584"/>
      <c r="S110" s="584"/>
      <c r="T110" s="584"/>
      <c r="U110" s="584"/>
      <c r="V110" s="584"/>
      <c r="W110" s="587"/>
      <c r="X110" s="587"/>
      <c r="Y110" s="587"/>
      <c r="Z110" s="587"/>
      <c r="AA110" s="587"/>
      <c r="AB110" s="587"/>
      <c r="AC110" s="587"/>
      <c r="AD110" s="587"/>
      <c r="AE110" s="587"/>
      <c r="AF110" s="587"/>
      <c r="AG110" s="587"/>
      <c r="AH110" s="587"/>
      <c r="AI110" s="587"/>
      <c r="AL110" s="146"/>
      <c r="AM110" s="147" t="str">
        <f>PHONETIC(G199)</f>
        <v/>
      </c>
      <c r="AN110" s="147"/>
      <c r="AO110" s="147"/>
      <c r="AP110" s="147"/>
      <c r="AQ110" s="147"/>
      <c r="AR110" s="147"/>
      <c r="AS110" s="147"/>
      <c r="AT110" s="147"/>
    </row>
    <row r="111" spans="1:46" s="30" customFormat="1" ht="18" customHeight="1" x14ac:dyDescent="0.2">
      <c r="A111" s="575"/>
      <c r="B111" s="576"/>
      <c r="C111" s="576"/>
      <c r="D111" s="576"/>
      <c r="E111" s="576"/>
      <c r="F111" s="102" t="s">
        <v>78</v>
      </c>
      <c r="G111" s="578"/>
      <c r="H111" s="579"/>
      <c r="I111" s="579"/>
      <c r="J111" s="579"/>
      <c r="K111" s="579"/>
      <c r="L111" s="579"/>
      <c r="M111" s="580"/>
      <c r="N111" s="104" t="s">
        <v>76</v>
      </c>
      <c r="O111" s="581"/>
      <c r="P111" s="581"/>
      <c r="Q111" s="581"/>
      <c r="R111" s="583"/>
      <c r="S111" s="583"/>
      <c r="T111" s="583"/>
      <c r="U111" s="583"/>
      <c r="V111" s="583"/>
      <c r="W111" s="585"/>
      <c r="X111" s="586"/>
      <c r="Y111" s="586"/>
      <c r="Z111" s="586"/>
      <c r="AA111" s="586"/>
      <c r="AB111" s="586"/>
      <c r="AC111" s="586"/>
      <c r="AD111" s="586"/>
      <c r="AE111" s="586"/>
      <c r="AF111" s="586"/>
      <c r="AG111" s="586"/>
      <c r="AH111" s="586"/>
      <c r="AI111" s="586"/>
      <c r="AL111" s="146"/>
      <c r="AM111" s="147" t="str">
        <f>PHONETIC(G201)</f>
        <v/>
      </c>
      <c r="AN111" s="147"/>
      <c r="AO111" s="147"/>
      <c r="AP111" s="147"/>
      <c r="AQ111" s="147"/>
      <c r="AR111" s="147"/>
      <c r="AS111" s="147"/>
      <c r="AT111" s="147"/>
    </row>
    <row r="112" spans="1:46" s="30" customFormat="1" ht="18" customHeight="1" x14ac:dyDescent="0.2">
      <c r="A112" s="577"/>
      <c r="B112" s="577"/>
      <c r="C112" s="577"/>
      <c r="D112" s="577"/>
      <c r="E112" s="577"/>
      <c r="F112" s="103"/>
      <c r="G112" s="588"/>
      <c r="H112" s="589"/>
      <c r="I112" s="589"/>
      <c r="J112" s="589"/>
      <c r="K112" s="589"/>
      <c r="L112" s="589"/>
      <c r="M112" s="590"/>
      <c r="N112" s="105"/>
      <c r="O112" s="582"/>
      <c r="P112" s="582"/>
      <c r="Q112" s="582"/>
      <c r="R112" s="584"/>
      <c r="S112" s="584"/>
      <c r="T112" s="584"/>
      <c r="U112" s="584"/>
      <c r="V112" s="584"/>
      <c r="W112" s="587"/>
      <c r="X112" s="587"/>
      <c r="Y112" s="587"/>
      <c r="Z112" s="587"/>
      <c r="AA112" s="587"/>
      <c r="AB112" s="587"/>
      <c r="AC112" s="587"/>
      <c r="AD112" s="587"/>
      <c r="AE112" s="587"/>
      <c r="AF112" s="587"/>
      <c r="AG112" s="587"/>
      <c r="AH112" s="587"/>
      <c r="AI112" s="587"/>
      <c r="AL112" s="146"/>
      <c r="AM112" s="147" t="str">
        <f>PHONETIC(G203)</f>
        <v/>
      </c>
      <c r="AN112" s="147"/>
      <c r="AO112" s="147"/>
      <c r="AP112" s="147"/>
      <c r="AQ112" s="147"/>
      <c r="AR112" s="147"/>
      <c r="AS112" s="147"/>
      <c r="AT112" s="147"/>
    </row>
    <row r="113" spans="1:46" s="30" customFormat="1" ht="18" customHeight="1" x14ac:dyDescent="0.2">
      <c r="A113" s="575"/>
      <c r="B113" s="576"/>
      <c r="C113" s="576"/>
      <c r="D113" s="576"/>
      <c r="E113" s="576"/>
      <c r="F113" s="102" t="s">
        <v>78</v>
      </c>
      <c r="G113" s="578"/>
      <c r="H113" s="579"/>
      <c r="I113" s="579"/>
      <c r="J113" s="579"/>
      <c r="K113" s="579"/>
      <c r="L113" s="579"/>
      <c r="M113" s="580"/>
      <c r="N113" s="104" t="s">
        <v>76</v>
      </c>
      <c r="O113" s="581"/>
      <c r="P113" s="581"/>
      <c r="Q113" s="581"/>
      <c r="R113" s="583"/>
      <c r="S113" s="583"/>
      <c r="T113" s="583"/>
      <c r="U113" s="583"/>
      <c r="V113" s="583"/>
      <c r="W113" s="585"/>
      <c r="X113" s="586"/>
      <c r="Y113" s="586"/>
      <c r="Z113" s="586"/>
      <c r="AA113" s="586"/>
      <c r="AB113" s="586"/>
      <c r="AC113" s="586"/>
      <c r="AD113" s="586"/>
      <c r="AE113" s="586"/>
      <c r="AF113" s="586"/>
      <c r="AG113" s="586"/>
      <c r="AH113" s="586"/>
      <c r="AI113" s="586"/>
      <c r="AL113" s="146"/>
      <c r="AM113" s="147" t="str">
        <f>PHONETIC(G205)</f>
        <v/>
      </c>
      <c r="AN113" s="147"/>
      <c r="AO113" s="147"/>
      <c r="AP113" s="147"/>
      <c r="AQ113" s="147"/>
      <c r="AR113" s="147"/>
      <c r="AS113" s="147"/>
      <c r="AT113" s="147"/>
    </row>
    <row r="114" spans="1:46" s="30" customFormat="1" ht="18" customHeight="1" x14ac:dyDescent="0.2">
      <c r="A114" s="577"/>
      <c r="B114" s="577"/>
      <c r="C114" s="577"/>
      <c r="D114" s="577"/>
      <c r="E114" s="577"/>
      <c r="F114" s="103"/>
      <c r="G114" s="588"/>
      <c r="H114" s="589"/>
      <c r="I114" s="589"/>
      <c r="J114" s="589"/>
      <c r="K114" s="589"/>
      <c r="L114" s="589"/>
      <c r="M114" s="590"/>
      <c r="N114" s="105"/>
      <c r="O114" s="582"/>
      <c r="P114" s="582"/>
      <c r="Q114" s="582"/>
      <c r="R114" s="584"/>
      <c r="S114" s="584"/>
      <c r="T114" s="584"/>
      <c r="U114" s="584"/>
      <c r="V114" s="584"/>
      <c r="W114" s="587"/>
      <c r="X114" s="587"/>
      <c r="Y114" s="587"/>
      <c r="Z114" s="587"/>
      <c r="AA114" s="587"/>
      <c r="AB114" s="587"/>
      <c r="AC114" s="587"/>
      <c r="AD114" s="587"/>
      <c r="AE114" s="587"/>
      <c r="AF114" s="587"/>
      <c r="AG114" s="587"/>
      <c r="AH114" s="587"/>
      <c r="AI114" s="587"/>
      <c r="AL114" s="146"/>
      <c r="AM114" s="147" t="str">
        <f>PHONETIC(G207)</f>
        <v/>
      </c>
      <c r="AN114" s="147"/>
      <c r="AO114" s="147"/>
      <c r="AP114" s="147"/>
      <c r="AQ114" s="147"/>
      <c r="AR114" s="147"/>
      <c r="AS114" s="147"/>
      <c r="AT114" s="147"/>
    </row>
    <row r="115" spans="1:46" s="30" customFormat="1" ht="18" customHeight="1" x14ac:dyDescent="0.2">
      <c r="A115" s="575"/>
      <c r="B115" s="576"/>
      <c r="C115" s="576"/>
      <c r="D115" s="576"/>
      <c r="E115" s="576"/>
      <c r="F115" s="102" t="s">
        <v>78</v>
      </c>
      <c r="G115" s="578"/>
      <c r="H115" s="579"/>
      <c r="I115" s="579"/>
      <c r="J115" s="579"/>
      <c r="K115" s="579"/>
      <c r="L115" s="579"/>
      <c r="M115" s="580"/>
      <c r="N115" s="104" t="s">
        <v>76</v>
      </c>
      <c r="O115" s="581"/>
      <c r="P115" s="581"/>
      <c r="Q115" s="581"/>
      <c r="R115" s="583"/>
      <c r="S115" s="583"/>
      <c r="T115" s="583"/>
      <c r="U115" s="583"/>
      <c r="V115" s="583"/>
      <c r="W115" s="585"/>
      <c r="X115" s="586"/>
      <c r="Y115" s="586"/>
      <c r="Z115" s="586"/>
      <c r="AA115" s="586"/>
      <c r="AB115" s="586"/>
      <c r="AC115" s="586"/>
      <c r="AD115" s="586"/>
      <c r="AE115" s="586"/>
      <c r="AF115" s="586"/>
      <c r="AG115" s="586"/>
      <c r="AH115" s="586"/>
      <c r="AI115" s="586"/>
      <c r="AL115" s="146"/>
      <c r="AM115" s="147" t="str">
        <f>PHONETIC(G209)</f>
        <v/>
      </c>
      <c r="AN115" s="147"/>
      <c r="AO115" s="147"/>
      <c r="AP115" s="147"/>
      <c r="AQ115" s="147"/>
      <c r="AR115" s="147"/>
      <c r="AS115" s="147"/>
      <c r="AT115" s="147"/>
    </row>
    <row r="116" spans="1:46" s="30" customFormat="1" ht="18" customHeight="1" x14ac:dyDescent="0.2">
      <c r="A116" s="577"/>
      <c r="B116" s="577"/>
      <c r="C116" s="577"/>
      <c r="D116" s="577"/>
      <c r="E116" s="577"/>
      <c r="F116" s="103"/>
      <c r="G116" s="588"/>
      <c r="H116" s="589"/>
      <c r="I116" s="589"/>
      <c r="J116" s="589"/>
      <c r="K116" s="589"/>
      <c r="L116" s="589"/>
      <c r="M116" s="590"/>
      <c r="N116" s="105"/>
      <c r="O116" s="582"/>
      <c r="P116" s="582"/>
      <c r="Q116" s="582"/>
      <c r="R116" s="584"/>
      <c r="S116" s="584"/>
      <c r="T116" s="584"/>
      <c r="U116" s="584"/>
      <c r="V116" s="584"/>
      <c r="W116" s="587"/>
      <c r="X116" s="587"/>
      <c r="Y116" s="587"/>
      <c r="Z116" s="587"/>
      <c r="AA116" s="587"/>
      <c r="AB116" s="587"/>
      <c r="AC116" s="587"/>
      <c r="AD116" s="587"/>
      <c r="AE116" s="587"/>
      <c r="AF116" s="587"/>
      <c r="AG116" s="587"/>
      <c r="AH116" s="587"/>
      <c r="AI116" s="587"/>
      <c r="AL116" s="146"/>
      <c r="AM116" s="147" t="str">
        <f>PHONETIC(G211)</f>
        <v/>
      </c>
      <c r="AN116" s="147"/>
      <c r="AO116" s="147"/>
      <c r="AP116" s="147"/>
      <c r="AQ116" s="147"/>
      <c r="AR116" s="147"/>
      <c r="AS116" s="147"/>
      <c r="AT116" s="147"/>
    </row>
    <row r="117" spans="1:46" s="30" customFormat="1" ht="18" customHeight="1" x14ac:dyDescent="0.2">
      <c r="A117" s="575"/>
      <c r="B117" s="576"/>
      <c r="C117" s="576"/>
      <c r="D117" s="576"/>
      <c r="E117" s="576"/>
      <c r="F117" s="102" t="s">
        <v>78</v>
      </c>
      <c r="G117" s="578"/>
      <c r="H117" s="579"/>
      <c r="I117" s="579"/>
      <c r="J117" s="579"/>
      <c r="K117" s="579"/>
      <c r="L117" s="579"/>
      <c r="M117" s="580"/>
      <c r="N117" s="104" t="s">
        <v>76</v>
      </c>
      <c r="O117" s="581"/>
      <c r="P117" s="581"/>
      <c r="Q117" s="581"/>
      <c r="R117" s="583"/>
      <c r="S117" s="583"/>
      <c r="T117" s="583"/>
      <c r="U117" s="583"/>
      <c r="V117" s="583"/>
      <c r="W117" s="585"/>
      <c r="X117" s="586"/>
      <c r="Y117" s="586"/>
      <c r="Z117" s="586"/>
      <c r="AA117" s="586"/>
      <c r="AB117" s="586"/>
      <c r="AC117" s="586"/>
      <c r="AD117" s="586"/>
      <c r="AE117" s="586"/>
      <c r="AF117" s="586"/>
      <c r="AG117" s="586"/>
      <c r="AH117" s="586"/>
      <c r="AI117" s="586"/>
      <c r="AL117" s="146"/>
      <c r="AM117" s="147" t="str">
        <f>PHONETIC(G213)</f>
        <v/>
      </c>
      <c r="AN117" s="147"/>
      <c r="AO117" s="147"/>
      <c r="AP117" s="147"/>
      <c r="AQ117" s="147"/>
      <c r="AR117" s="147"/>
      <c r="AS117" s="147"/>
      <c r="AT117" s="147"/>
    </row>
    <row r="118" spans="1:46" s="30" customFormat="1" ht="18" customHeight="1" x14ac:dyDescent="0.2">
      <c r="A118" s="577"/>
      <c r="B118" s="577"/>
      <c r="C118" s="577"/>
      <c r="D118" s="577"/>
      <c r="E118" s="577"/>
      <c r="F118" s="103"/>
      <c r="G118" s="588"/>
      <c r="H118" s="589"/>
      <c r="I118" s="589"/>
      <c r="J118" s="589"/>
      <c r="K118" s="589"/>
      <c r="L118" s="589"/>
      <c r="M118" s="590"/>
      <c r="N118" s="105"/>
      <c r="O118" s="582"/>
      <c r="P118" s="582"/>
      <c r="Q118" s="582"/>
      <c r="R118" s="584"/>
      <c r="S118" s="584"/>
      <c r="T118" s="584"/>
      <c r="U118" s="584"/>
      <c r="V118" s="584"/>
      <c r="W118" s="587"/>
      <c r="X118" s="587"/>
      <c r="Y118" s="587"/>
      <c r="Z118" s="587"/>
      <c r="AA118" s="587"/>
      <c r="AB118" s="587"/>
      <c r="AC118" s="587"/>
      <c r="AD118" s="587"/>
      <c r="AE118" s="587"/>
      <c r="AF118" s="587"/>
      <c r="AG118" s="587"/>
      <c r="AH118" s="587"/>
      <c r="AI118" s="587"/>
      <c r="AL118" s="146"/>
      <c r="AM118" s="147" t="str">
        <f>PHONETIC(G215)</f>
        <v/>
      </c>
      <c r="AN118" s="147"/>
      <c r="AO118" s="147"/>
      <c r="AP118" s="147"/>
      <c r="AQ118" s="147"/>
      <c r="AR118" s="147"/>
      <c r="AS118" s="147"/>
      <c r="AT118" s="147"/>
    </row>
    <row r="119" spans="1:46" s="30" customFormat="1" ht="18" customHeight="1" x14ac:dyDescent="0.2">
      <c r="A119" s="575"/>
      <c r="B119" s="576"/>
      <c r="C119" s="576"/>
      <c r="D119" s="576"/>
      <c r="E119" s="576"/>
      <c r="F119" s="102" t="s">
        <v>78</v>
      </c>
      <c r="G119" s="578"/>
      <c r="H119" s="579"/>
      <c r="I119" s="579"/>
      <c r="J119" s="579"/>
      <c r="K119" s="579"/>
      <c r="L119" s="579"/>
      <c r="M119" s="580"/>
      <c r="N119" s="104" t="s">
        <v>76</v>
      </c>
      <c r="O119" s="581"/>
      <c r="P119" s="581"/>
      <c r="Q119" s="581"/>
      <c r="R119" s="583"/>
      <c r="S119" s="583"/>
      <c r="T119" s="583"/>
      <c r="U119" s="583"/>
      <c r="V119" s="583"/>
      <c r="W119" s="585"/>
      <c r="X119" s="586"/>
      <c r="Y119" s="586"/>
      <c r="Z119" s="586"/>
      <c r="AA119" s="586"/>
      <c r="AB119" s="586"/>
      <c r="AC119" s="586"/>
      <c r="AD119" s="586"/>
      <c r="AE119" s="586"/>
      <c r="AF119" s="586"/>
      <c r="AG119" s="586"/>
      <c r="AH119" s="586"/>
      <c r="AI119" s="586"/>
      <c r="AL119" s="146"/>
      <c r="AM119" s="147" t="str">
        <f>PHONETIC(G217)</f>
        <v/>
      </c>
      <c r="AN119" s="147"/>
      <c r="AO119" s="147"/>
      <c r="AP119" s="147"/>
      <c r="AQ119" s="147"/>
      <c r="AR119" s="147"/>
      <c r="AS119" s="147"/>
      <c r="AT119" s="147"/>
    </row>
    <row r="120" spans="1:46" s="30" customFormat="1" ht="18" customHeight="1" x14ac:dyDescent="0.2">
      <c r="A120" s="577"/>
      <c r="B120" s="577"/>
      <c r="C120" s="577"/>
      <c r="D120" s="577"/>
      <c r="E120" s="577"/>
      <c r="F120" s="103"/>
      <c r="G120" s="588"/>
      <c r="H120" s="589"/>
      <c r="I120" s="589"/>
      <c r="J120" s="589"/>
      <c r="K120" s="589"/>
      <c r="L120" s="589"/>
      <c r="M120" s="590"/>
      <c r="N120" s="105"/>
      <c r="O120" s="582"/>
      <c r="P120" s="582"/>
      <c r="Q120" s="582"/>
      <c r="R120" s="584"/>
      <c r="S120" s="584"/>
      <c r="T120" s="584"/>
      <c r="U120" s="584"/>
      <c r="V120" s="584"/>
      <c r="W120" s="587"/>
      <c r="X120" s="587"/>
      <c r="Y120" s="587"/>
      <c r="Z120" s="587"/>
      <c r="AA120" s="587"/>
      <c r="AB120" s="587"/>
      <c r="AC120" s="587"/>
      <c r="AD120" s="587"/>
      <c r="AE120" s="587"/>
      <c r="AF120" s="587"/>
      <c r="AG120" s="587"/>
      <c r="AH120" s="587"/>
      <c r="AI120" s="587"/>
      <c r="AL120" s="146"/>
      <c r="AM120" s="147" t="str">
        <f>PHONETIC(G219)</f>
        <v/>
      </c>
      <c r="AN120" s="147"/>
      <c r="AO120" s="147"/>
      <c r="AP120" s="147"/>
      <c r="AQ120" s="147"/>
      <c r="AR120" s="147"/>
      <c r="AS120" s="147"/>
      <c r="AT120" s="147"/>
    </row>
    <row r="121" spans="1:46" s="30" customFormat="1" ht="18" customHeight="1" x14ac:dyDescent="0.2">
      <c r="A121" s="575"/>
      <c r="B121" s="576"/>
      <c r="C121" s="576"/>
      <c r="D121" s="576"/>
      <c r="E121" s="576"/>
      <c r="F121" s="102" t="s">
        <v>78</v>
      </c>
      <c r="G121" s="578"/>
      <c r="H121" s="579"/>
      <c r="I121" s="579"/>
      <c r="J121" s="579"/>
      <c r="K121" s="579"/>
      <c r="L121" s="579"/>
      <c r="M121" s="580"/>
      <c r="N121" s="104" t="s">
        <v>76</v>
      </c>
      <c r="O121" s="581"/>
      <c r="P121" s="581"/>
      <c r="Q121" s="581"/>
      <c r="R121" s="583"/>
      <c r="S121" s="583"/>
      <c r="T121" s="583"/>
      <c r="U121" s="583"/>
      <c r="V121" s="583"/>
      <c r="W121" s="585"/>
      <c r="X121" s="586"/>
      <c r="Y121" s="586"/>
      <c r="Z121" s="586"/>
      <c r="AA121" s="586"/>
      <c r="AB121" s="586"/>
      <c r="AC121" s="586"/>
      <c r="AD121" s="586"/>
      <c r="AE121" s="586"/>
      <c r="AF121" s="586"/>
      <c r="AG121" s="586"/>
      <c r="AH121" s="586"/>
      <c r="AI121" s="586"/>
      <c r="AL121" s="146"/>
      <c r="AM121" s="147" t="str">
        <f>PHONETIC(G221)</f>
        <v/>
      </c>
      <c r="AN121" s="147"/>
      <c r="AO121" s="147"/>
      <c r="AP121" s="147"/>
      <c r="AQ121" s="147"/>
      <c r="AR121" s="147"/>
      <c r="AS121" s="147"/>
      <c r="AT121" s="147"/>
    </row>
    <row r="122" spans="1:46" s="30" customFormat="1" ht="18" customHeight="1" x14ac:dyDescent="0.2">
      <c r="A122" s="577"/>
      <c r="B122" s="577"/>
      <c r="C122" s="577"/>
      <c r="D122" s="577"/>
      <c r="E122" s="577"/>
      <c r="F122" s="103"/>
      <c r="G122" s="588"/>
      <c r="H122" s="589"/>
      <c r="I122" s="589"/>
      <c r="J122" s="589"/>
      <c r="K122" s="589"/>
      <c r="L122" s="589"/>
      <c r="M122" s="590"/>
      <c r="N122" s="105"/>
      <c r="O122" s="582"/>
      <c r="P122" s="582"/>
      <c r="Q122" s="582"/>
      <c r="R122" s="584"/>
      <c r="S122" s="584"/>
      <c r="T122" s="584"/>
      <c r="U122" s="584"/>
      <c r="V122" s="584"/>
      <c r="W122" s="587"/>
      <c r="X122" s="587"/>
      <c r="Y122" s="587"/>
      <c r="Z122" s="587"/>
      <c r="AA122" s="587"/>
      <c r="AB122" s="587"/>
      <c r="AC122" s="587"/>
      <c r="AD122" s="587"/>
      <c r="AE122" s="587"/>
      <c r="AF122" s="587"/>
      <c r="AG122" s="587"/>
      <c r="AH122" s="587"/>
      <c r="AI122" s="587"/>
      <c r="AL122" s="146"/>
      <c r="AM122" s="147" t="str">
        <f>PHONETIC(G223)</f>
        <v/>
      </c>
      <c r="AN122" s="147"/>
      <c r="AO122" s="147"/>
      <c r="AP122" s="147"/>
      <c r="AQ122" s="147"/>
      <c r="AR122" s="147"/>
      <c r="AS122" s="147"/>
      <c r="AT122" s="147"/>
    </row>
    <row r="123" spans="1:46" s="30" customFormat="1" ht="18" customHeight="1" x14ac:dyDescent="0.2">
      <c r="A123" s="575"/>
      <c r="B123" s="576"/>
      <c r="C123" s="576"/>
      <c r="D123" s="576"/>
      <c r="E123" s="576"/>
      <c r="F123" s="102" t="s">
        <v>78</v>
      </c>
      <c r="G123" s="578"/>
      <c r="H123" s="579"/>
      <c r="I123" s="579"/>
      <c r="J123" s="579"/>
      <c r="K123" s="579"/>
      <c r="L123" s="579"/>
      <c r="M123" s="580"/>
      <c r="N123" s="104" t="s">
        <v>76</v>
      </c>
      <c r="O123" s="581"/>
      <c r="P123" s="581"/>
      <c r="Q123" s="581"/>
      <c r="R123" s="583"/>
      <c r="S123" s="583"/>
      <c r="T123" s="583"/>
      <c r="U123" s="583"/>
      <c r="V123" s="583"/>
      <c r="W123" s="585"/>
      <c r="X123" s="586"/>
      <c r="Y123" s="586"/>
      <c r="Z123" s="586"/>
      <c r="AA123" s="586"/>
      <c r="AB123" s="586"/>
      <c r="AC123" s="586"/>
      <c r="AD123" s="586"/>
      <c r="AE123" s="586"/>
      <c r="AF123" s="586"/>
      <c r="AG123" s="586"/>
      <c r="AH123" s="586"/>
      <c r="AI123" s="586"/>
      <c r="AL123" s="146"/>
      <c r="AM123" s="147" t="str">
        <f>PHONETIC(G225)</f>
        <v/>
      </c>
      <c r="AN123" s="147"/>
      <c r="AO123" s="147"/>
      <c r="AP123" s="147"/>
      <c r="AQ123" s="147"/>
      <c r="AR123" s="147"/>
      <c r="AS123" s="147"/>
      <c r="AT123" s="147"/>
    </row>
    <row r="124" spans="1:46" s="30" customFormat="1" ht="18" customHeight="1" x14ac:dyDescent="0.2">
      <c r="A124" s="577"/>
      <c r="B124" s="577"/>
      <c r="C124" s="577"/>
      <c r="D124" s="577"/>
      <c r="E124" s="577"/>
      <c r="F124" s="103"/>
      <c r="G124" s="588"/>
      <c r="H124" s="589"/>
      <c r="I124" s="589"/>
      <c r="J124" s="589"/>
      <c r="K124" s="589"/>
      <c r="L124" s="589"/>
      <c r="M124" s="590"/>
      <c r="N124" s="105"/>
      <c r="O124" s="582"/>
      <c r="P124" s="582"/>
      <c r="Q124" s="582"/>
      <c r="R124" s="584"/>
      <c r="S124" s="584"/>
      <c r="T124" s="584"/>
      <c r="U124" s="584"/>
      <c r="V124" s="584"/>
      <c r="W124" s="587"/>
      <c r="X124" s="587"/>
      <c r="Y124" s="587"/>
      <c r="Z124" s="587"/>
      <c r="AA124" s="587"/>
      <c r="AB124" s="587"/>
      <c r="AC124" s="587"/>
      <c r="AD124" s="587"/>
      <c r="AE124" s="587"/>
      <c r="AF124" s="587"/>
      <c r="AG124" s="587"/>
      <c r="AH124" s="587"/>
      <c r="AI124" s="587"/>
      <c r="AL124" s="146"/>
      <c r="AM124" s="147" t="str">
        <f>PHONETIC(G227)</f>
        <v/>
      </c>
      <c r="AN124" s="147"/>
      <c r="AO124" s="147"/>
      <c r="AP124" s="147"/>
      <c r="AQ124" s="147"/>
      <c r="AR124" s="147"/>
      <c r="AS124" s="147"/>
      <c r="AT124" s="147"/>
    </row>
    <row r="125" spans="1:46" s="30" customFormat="1" ht="18" customHeight="1" x14ac:dyDescent="0.2">
      <c r="A125" s="575"/>
      <c r="B125" s="576"/>
      <c r="C125" s="576"/>
      <c r="D125" s="576"/>
      <c r="E125" s="576"/>
      <c r="F125" s="102" t="s">
        <v>78</v>
      </c>
      <c r="G125" s="578"/>
      <c r="H125" s="579"/>
      <c r="I125" s="579"/>
      <c r="J125" s="579"/>
      <c r="K125" s="579"/>
      <c r="L125" s="579"/>
      <c r="M125" s="580"/>
      <c r="N125" s="104" t="s">
        <v>76</v>
      </c>
      <c r="O125" s="581"/>
      <c r="P125" s="581"/>
      <c r="Q125" s="581"/>
      <c r="R125" s="583"/>
      <c r="S125" s="583"/>
      <c r="T125" s="583"/>
      <c r="U125" s="583"/>
      <c r="V125" s="583"/>
      <c r="W125" s="585"/>
      <c r="X125" s="586"/>
      <c r="Y125" s="586"/>
      <c r="Z125" s="586"/>
      <c r="AA125" s="586"/>
      <c r="AB125" s="586"/>
      <c r="AC125" s="586"/>
      <c r="AD125" s="586"/>
      <c r="AE125" s="586"/>
      <c r="AF125" s="586"/>
      <c r="AG125" s="586"/>
      <c r="AH125" s="586"/>
      <c r="AI125" s="586"/>
      <c r="AL125" s="146"/>
      <c r="AM125" s="147" t="str">
        <f>PHONETIC(G229)</f>
        <v/>
      </c>
      <c r="AN125" s="147"/>
      <c r="AO125" s="147"/>
      <c r="AP125" s="147"/>
      <c r="AQ125" s="147"/>
      <c r="AR125" s="147"/>
      <c r="AS125" s="147"/>
      <c r="AT125" s="147"/>
    </row>
    <row r="126" spans="1:46" s="30" customFormat="1" ht="18" customHeight="1" x14ac:dyDescent="0.2">
      <c r="A126" s="577"/>
      <c r="B126" s="577"/>
      <c r="C126" s="577"/>
      <c r="D126" s="577"/>
      <c r="E126" s="577"/>
      <c r="F126" s="103"/>
      <c r="G126" s="588"/>
      <c r="H126" s="589"/>
      <c r="I126" s="589"/>
      <c r="J126" s="589"/>
      <c r="K126" s="589"/>
      <c r="L126" s="589"/>
      <c r="M126" s="590"/>
      <c r="N126" s="105"/>
      <c r="O126" s="582"/>
      <c r="P126" s="582"/>
      <c r="Q126" s="582"/>
      <c r="R126" s="584"/>
      <c r="S126" s="584"/>
      <c r="T126" s="584"/>
      <c r="U126" s="584"/>
      <c r="V126" s="584"/>
      <c r="W126" s="587"/>
      <c r="X126" s="587"/>
      <c r="Y126" s="587"/>
      <c r="Z126" s="587"/>
      <c r="AA126" s="587"/>
      <c r="AB126" s="587"/>
      <c r="AC126" s="587"/>
      <c r="AD126" s="587"/>
      <c r="AE126" s="587"/>
      <c r="AF126" s="587"/>
      <c r="AG126" s="587"/>
      <c r="AH126" s="587"/>
      <c r="AI126" s="587"/>
      <c r="AL126" s="146"/>
      <c r="AM126" s="147" t="str">
        <f>PHONETIC(G231)</f>
        <v/>
      </c>
      <c r="AN126" s="147"/>
      <c r="AO126" s="147"/>
      <c r="AP126" s="147"/>
      <c r="AQ126" s="147"/>
      <c r="AR126" s="147"/>
      <c r="AS126" s="147"/>
      <c r="AT126" s="147"/>
    </row>
    <row r="127" spans="1:46" s="30" customFormat="1" ht="18" customHeight="1" x14ac:dyDescent="0.2">
      <c r="A127" s="575"/>
      <c r="B127" s="576"/>
      <c r="C127" s="576"/>
      <c r="D127" s="576"/>
      <c r="E127" s="576"/>
      <c r="F127" s="102" t="s">
        <v>78</v>
      </c>
      <c r="G127" s="578"/>
      <c r="H127" s="579"/>
      <c r="I127" s="579"/>
      <c r="J127" s="579"/>
      <c r="K127" s="579"/>
      <c r="L127" s="579"/>
      <c r="M127" s="580"/>
      <c r="N127" s="104" t="s">
        <v>76</v>
      </c>
      <c r="O127" s="581"/>
      <c r="P127" s="581"/>
      <c r="Q127" s="581"/>
      <c r="R127" s="583"/>
      <c r="S127" s="583"/>
      <c r="T127" s="583"/>
      <c r="U127" s="583"/>
      <c r="V127" s="583"/>
      <c r="W127" s="585"/>
      <c r="X127" s="586"/>
      <c r="Y127" s="586"/>
      <c r="Z127" s="586"/>
      <c r="AA127" s="586"/>
      <c r="AB127" s="586"/>
      <c r="AC127" s="586"/>
      <c r="AD127" s="586"/>
      <c r="AE127" s="586"/>
      <c r="AF127" s="586"/>
      <c r="AG127" s="586"/>
      <c r="AH127" s="586"/>
      <c r="AI127" s="586"/>
      <c r="AL127" s="146"/>
      <c r="AM127" s="147" t="str">
        <f>PHONETIC(G233)</f>
        <v/>
      </c>
      <c r="AN127" s="147"/>
      <c r="AO127" s="147"/>
      <c r="AP127" s="147"/>
      <c r="AQ127" s="147"/>
      <c r="AR127" s="147"/>
      <c r="AS127" s="147"/>
      <c r="AT127" s="147"/>
    </row>
    <row r="128" spans="1:46" s="30" customFormat="1" ht="18" customHeight="1" x14ac:dyDescent="0.2">
      <c r="A128" s="577"/>
      <c r="B128" s="577"/>
      <c r="C128" s="577"/>
      <c r="D128" s="577"/>
      <c r="E128" s="577"/>
      <c r="F128" s="103"/>
      <c r="G128" s="588"/>
      <c r="H128" s="589"/>
      <c r="I128" s="589"/>
      <c r="J128" s="589"/>
      <c r="K128" s="589"/>
      <c r="L128" s="589"/>
      <c r="M128" s="590"/>
      <c r="N128" s="105"/>
      <c r="O128" s="582"/>
      <c r="P128" s="582"/>
      <c r="Q128" s="582"/>
      <c r="R128" s="584"/>
      <c r="S128" s="584"/>
      <c r="T128" s="584"/>
      <c r="U128" s="584"/>
      <c r="V128" s="584"/>
      <c r="W128" s="587"/>
      <c r="X128" s="587"/>
      <c r="Y128" s="587"/>
      <c r="Z128" s="587"/>
      <c r="AA128" s="587"/>
      <c r="AB128" s="587"/>
      <c r="AC128" s="587"/>
      <c r="AD128" s="587"/>
      <c r="AE128" s="587"/>
      <c r="AF128" s="587"/>
      <c r="AG128" s="587"/>
      <c r="AH128" s="587"/>
      <c r="AI128" s="587"/>
      <c r="AL128" s="146"/>
      <c r="AM128" s="147" t="str">
        <f>PHONETIC(G235)</f>
        <v/>
      </c>
      <c r="AN128" s="147"/>
      <c r="AO128" s="147"/>
      <c r="AP128" s="147"/>
      <c r="AQ128" s="147"/>
      <c r="AR128" s="147"/>
      <c r="AS128" s="147"/>
      <c r="AT128" s="147"/>
    </row>
    <row r="129" spans="1:46" s="30" customFormat="1" ht="18" customHeight="1" x14ac:dyDescent="0.2">
      <c r="A129" s="575"/>
      <c r="B129" s="576"/>
      <c r="C129" s="576"/>
      <c r="D129" s="576"/>
      <c r="E129" s="576"/>
      <c r="F129" s="102" t="s">
        <v>78</v>
      </c>
      <c r="G129" s="578"/>
      <c r="H129" s="579"/>
      <c r="I129" s="579"/>
      <c r="J129" s="579"/>
      <c r="K129" s="579"/>
      <c r="L129" s="579"/>
      <c r="M129" s="580"/>
      <c r="N129" s="104" t="s">
        <v>76</v>
      </c>
      <c r="O129" s="581"/>
      <c r="P129" s="581"/>
      <c r="Q129" s="581"/>
      <c r="R129" s="583"/>
      <c r="S129" s="583"/>
      <c r="T129" s="583"/>
      <c r="U129" s="583"/>
      <c r="V129" s="583"/>
      <c r="W129" s="585"/>
      <c r="X129" s="586"/>
      <c r="Y129" s="586"/>
      <c r="Z129" s="586"/>
      <c r="AA129" s="586"/>
      <c r="AB129" s="586"/>
      <c r="AC129" s="586"/>
      <c r="AD129" s="586"/>
      <c r="AE129" s="586"/>
      <c r="AF129" s="586"/>
      <c r="AG129" s="586"/>
      <c r="AH129" s="586"/>
      <c r="AI129" s="586"/>
      <c r="AL129" s="146"/>
      <c r="AM129" s="147" t="str">
        <f>PHONETIC(G237)</f>
        <v/>
      </c>
      <c r="AN129" s="147"/>
      <c r="AO129" s="147"/>
      <c r="AP129" s="147"/>
      <c r="AQ129" s="147"/>
      <c r="AR129" s="147"/>
      <c r="AS129" s="147"/>
      <c r="AT129" s="147"/>
    </row>
    <row r="130" spans="1:46" s="30" customFormat="1" ht="18" customHeight="1" x14ac:dyDescent="0.2">
      <c r="A130" s="577"/>
      <c r="B130" s="577"/>
      <c r="C130" s="577"/>
      <c r="D130" s="577"/>
      <c r="E130" s="577"/>
      <c r="F130" s="103"/>
      <c r="G130" s="588"/>
      <c r="H130" s="589"/>
      <c r="I130" s="589"/>
      <c r="J130" s="589"/>
      <c r="K130" s="589"/>
      <c r="L130" s="589"/>
      <c r="M130" s="590"/>
      <c r="N130" s="105"/>
      <c r="O130" s="582"/>
      <c r="P130" s="582"/>
      <c r="Q130" s="582"/>
      <c r="R130" s="584"/>
      <c r="S130" s="584"/>
      <c r="T130" s="584"/>
      <c r="U130" s="584"/>
      <c r="V130" s="584"/>
      <c r="W130" s="587"/>
      <c r="X130" s="587"/>
      <c r="Y130" s="587"/>
      <c r="Z130" s="587"/>
      <c r="AA130" s="587"/>
      <c r="AB130" s="587"/>
      <c r="AC130" s="587"/>
      <c r="AD130" s="587"/>
      <c r="AE130" s="587"/>
      <c r="AF130" s="587"/>
      <c r="AG130" s="587"/>
      <c r="AH130" s="587"/>
      <c r="AI130" s="587"/>
      <c r="AL130" s="146"/>
      <c r="AM130" s="147"/>
      <c r="AN130" s="147"/>
      <c r="AO130" s="147"/>
      <c r="AP130" s="147"/>
      <c r="AQ130" s="147"/>
      <c r="AR130" s="147"/>
      <c r="AS130" s="147"/>
      <c r="AT130" s="147"/>
    </row>
    <row r="131" spans="1:46" s="30" customFormat="1" ht="18" customHeight="1" x14ac:dyDescent="0.2">
      <c r="A131" s="575"/>
      <c r="B131" s="576"/>
      <c r="C131" s="576"/>
      <c r="D131" s="576"/>
      <c r="E131" s="576"/>
      <c r="F131" s="102" t="s">
        <v>78</v>
      </c>
      <c r="G131" s="578"/>
      <c r="H131" s="579"/>
      <c r="I131" s="579"/>
      <c r="J131" s="579"/>
      <c r="K131" s="579"/>
      <c r="L131" s="579"/>
      <c r="M131" s="580"/>
      <c r="N131" s="104" t="s">
        <v>76</v>
      </c>
      <c r="O131" s="581"/>
      <c r="P131" s="581"/>
      <c r="Q131" s="581"/>
      <c r="R131" s="583"/>
      <c r="S131" s="583"/>
      <c r="T131" s="583"/>
      <c r="U131" s="583"/>
      <c r="V131" s="583"/>
      <c r="W131" s="585"/>
      <c r="X131" s="586"/>
      <c r="Y131" s="586"/>
      <c r="Z131" s="586"/>
      <c r="AA131" s="586"/>
      <c r="AB131" s="586"/>
      <c r="AC131" s="586"/>
      <c r="AD131" s="586"/>
      <c r="AE131" s="586"/>
      <c r="AF131" s="586"/>
      <c r="AG131" s="586"/>
      <c r="AH131" s="586"/>
      <c r="AI131" s="586"/>
      <c r="AL131" s="146"/>
      <c r="AM131" s="147"/>
      <c r="AN131" s="147"/>
      <c r="AO131" s="147"/>
      <c r="AP131" s="147"/>
      <c r="AQ131" s="147"/>
      <c r="AR131" s="147"/>
      <c r="AS131" s="147"/>
      <c r="AT131" s="147"/>
    </row>
    <row r="132" spans="1:46" s="30" customFormat="1" ht="18" customHeight="1" x14ac:dyDescent="0.2">
      <c r="A132" s="577"/>
      <c r="B132" s="577"/>
      <c r="C132" s="577"/>
      <c r="D132" s="577"/>
      <c r="E132" s="577"/>
      <c r="F132" s="103"/>
      <c r="G132" s="588"/>
      <c r="H132" s="589"/>
      <c r="I132" s="589"/>
      <c r="J132" s="589"/>
      <c r="K132" s="589"/>
      <c r="L132" s="589"/>
      <c r="M132" s="590"/>
      <c r="N132" s="105"/>
      <c r="O132" s="582"/>
      <c r="P132" s="582"/>
      <c r="Q132" s="582"/>
      <c r="R132" s="584"/>
      <c r="S132" s="584"/>
      <c r="T132" s="584"/>
      <c r="U132" s="584"/>
      <c r="V132" s="584"/>
      <c r="W132" s="587"/>
      <c r="X132" s="587"/>
      <c r="Y132" s="587"/>
      <c r="Z132" s="587"/>
      <c r="AA132" s="587"/>
      <c r="AB132" s="587"/>
      <c r="AC132" s="587"/>
      <c r="AD132" s="587"/>
      <c r="AE132" s="587"/>
      <c r="AF132" s="587"/>
      <c r="AG132" s="587"/>
      <c r="AH132" s="587"/>
      <c r="AI132" s="587"/>
      <c r="AL132" s="146"/>
      <c r="AM132" s="147"/>
      <c r="AN132" s="147"/>
      <c r="AO132" s="147"/>
      <c r="AP132" s="147"/>
      <c r="AQ132" s="147"/>
      <c r="AR132" s="147"/>
      <c r="AS132" s="147"/>
      <c r="AT132" s="147"/>
    </row>
    <row r="133" spans="1:46" s="30" customFormat="1" ht="18" customHeight="1" x14ac:dyDescent="0.2">
      <c r="A133" s="575"/>
      <c r="B133" s="576"/>
      <c r="C133" s="576"/>
      <c r="D133" s="576"/>
      <c r="E133" s="576"/>
      <c r="F133" s="102" t="s">
        <v>78</v>
      </c>
      <c r="G133" s="578"/>
      <c r="H133" s="579"/>
      <c r="I133" s="579"/>
      <c r="J133" s="579"/>
      <c r="K133" s="579"/>
      <c r="L133" s="579"/>
      <c r="M133" s="580"/>
      <c r="N133" s="104" t="s">
        <v>76</v>
      </c>
      <c r="O133" s="581"/>
      <c r="P133" s="581"/>
      <c r="Q133" s="581"/>
      <c r="R133" s="583"/>
      <c r="S133" s="583"/>
      <c r="T133" s="583"/>
      <c r="U133" s="583"/>
      <c r="V133" s="583"/>
      <c r="W133" s="585"/>
      <c r="X133" s="586"/>
      <c r="Y133" s="586"/>
      <c r="Z133" s="586"/>
      <c r="AA133" s="586"/>
      <c r="AB133" s="586"/>
      <c r="AC133" s="586"/>
      <c r="AD133" s="586"/>
      <c r="AE133" s="586"/>
      <c r="AF133" s="586"/>
      <c r="AG133" s="586"/>
      <c r="AH133" s="586"/>
      <c r="AI133" s="586"/>
      <c r="AL133" s="146"/>
      <c r="AM133" s="147"/>
      <c r="AN133" s="147"/>
      <c r="AO133" s="147"/>
      <c r="AP133" s="147"/>
      <c r="AQ133" s="147"/>
      <c r="AR133" s="147"/>
      <c r="AS133" s="147"/>
      <c r="AT133" s="147"/>
    </row>
    <row r="134" spans="1:46" s="30" customFormat="1" ht="18" customHeight="1" x14ac:dyDescent="0.2">
      <c r="A134" s="577"/>
      <c r="B134" s="577"/>
      <c r="C134" s="577"/>
      <c r="D134" s="577"/>
      <c r="E134" s="577"/>
      <c r="F134" s="103"/>
      <c r="G134" s="588"/>
      <c r="H134" s="589"/>
      <c r="I134" s="589"/>
      <c r="J134" s="589"/>
      <c r="K134" s="589"/>
      <c r="L134" s="589"/>
      <c r="M134" s="590"/>
      <c r="N134" s="105"/>
      <c r="O134" s="582"/>
      <c r="P134" s="582"/>
      <c r="Q134" s="582"/>
      <c r="R134" s="584"/>
      <c r="S134" s="584"/>
      <c r="T134" s="584"/>
      <c r="U134" s="584"/>
      <c r="V134" s="584"/>
      <c r="W134" s="587"/>
      <c r="X134" s="587"/>
      <c r="Y134" s="587"/>
      <c r="Z134" s="587"/>
      <c r="AA134" s="587"/>
      <c r="AB134" s="587"/>
      <c r="AC134" s="587"/>
      <c r="AD134" s="587"/>
      <c r="AE134" s="587"/>
      <c r="AF134" s="587"/>
      <c r="AG134" s="587"/>
      <c r="AH134" s="587"/>
      <c r="AI134" s="587"/>
      <c r="AL134" s="146"/>
      <c r="AM134" s="147"/>
      <c r="AN134" s="147"/>
      <c r="AO134" s="147"/>
      <c r="AP134" s="147"/>
      <c r="AQ134" s="147"/>
      <c r="AR134" s="147"/>
      <c r="AS134" s="147"/>
      <c r="AT134" s="147"/>
    </row>
    <row r="135" spans="1:46" s="30" customFormat="1" ht="18" customHeight="1" x14ac:dyDescent="0.2">
      <c r="A135" s="575"/>
      <c r="B135" s="576"/>
      <c r="C135" s="576"/>
      <c r="D135" s="576"/>
      <c r="E135" s="576"/>
      <c r="F135" s="102" t="s">
        <v>78</v>
      </c>
      <c r="G135" s="578"/>
      <c r="H135" s="579"/>
      <c r="I135" s="579"/>
      <c r="J135" s="579"/>
      <c r="K135" s="579"/>
      <c r="L135" s="579"/>
      <c r="M135" s="580"/>
      <c r="N135" s="104" t="s">
        <v>76</v>
      </c>
      <c r="O135" s="581"/>
      <c r="P135" s="581"/>
      <c r="Q135" s="581"/>
      <c r="R135" s="583"/>
      <c r="S135" s="583"/>
      <c r="T135" s="583"/>
      <c r="U135" s="583"/>
      <c r="V135" s="583"/>
      <c r="W135" s="585"/>
      <c r="X135" s="586"/>
      <c r="Y135" s="586"/>
      <c r="Z135" s="586"/>
      <c r="AA135" s="586"/>
      <c r="AB135" s="586"/>
      <c r="AC135" s="586"/>
      <c r="AD135" s="586"/>
      <c r="AE135" s="586"/>
      <c r="AF135" s="586"/>
      <c r="AG135" s="586"/>
      <c r="AH135" s="586"/>
      <c r="AI135" s="586"/>
      <c r="AL135" s="146"/>
      <c r="AM135" s="147"/>
      <c r="AN135" s="147"/>
      <c r="AO135" s="147"/>
      <c r="AP135" s="147"/>
      <c r="AQ135" s="147"/>
      <c r="AR135" s="147"/>
      <c r="AS135" s="147"/>
      <c r="AT135" s="147"/>
    </row>
    <row r="136" spans="1:46" s="30" customFormat="1" ht="18" customHeight="1" x14ac:dyDescent="0.2">
      <c r="A136" s="577"/>
      <c r="B136" s="577"/>
      <c r="C136" s="577"/>
      <c r="D136" s="577"/>
      <c r="E136" s="577"/>
      <c r="F136" s="103"/>
      <c r="G136" s="588"/>
      <c r="H136" s="589"/>
      <c r="I136" s="589"/>
      <c r="J136" s="589"/>
      <c r="K136" s="589"/>
      <c r="L136" s="589"/>
      <c r="M136" s="590"/>
      <c r="N136" s="105"/>
      <c r="O136" s="582"/>
      <c r="P136" s="582"/>
      <c r="Q136" s="582"/>
      <c r="R136" s="584"/>
      <c r="S136" s="584"/>
      <c r="T136" s="584"/>
      <c r="U136" s="584"/>
      <c r="V136" s="584"/>
      <c r="W136" s="587"/>
      <c r="X136" s="587"/>
      <c r="Y136" s="587"/>
      <c r="Z136" s="587"/>
      <c r="AA136" s="587"/>
      <c r="AB136" s="587"/>
      <c r="AC136" s="587"/>
      <c r="AD136" s="587"/>
      <c r="AE136" s="587"/>
      <c r="AF136" s="587"/>
      <c r="AG136" s="587"/>
      <c r="AH136" s="587"/>
      <c r="AI136" s="587"/>
      <c r="AL136" s="146"/>
      <c r="AM136" s="147"/>
      <c r="AN136" s="147"/>
      <c r="AO136" s="147"/>
      <c r="AP136" s="147"/>
      <c r="AQ136" s="147"/>
      <c r="AR136" s="147"/>
      <c r="AS136" s="147"/>
      <c r="AT136" s="147"/>
    </row>
    <row r="137" spans="1:46" s="30" customFormat="1" ht="18" customHeight="1" x14ac:dyDescent="0.2">
      <c r="A137" s="575"/>
      <c r="B137" s="576"/>
      <c r="C137" s="576"/>
      <c r="D137" s="576"/>
      <c r="E137" s="576"/>
      <c r="F137" s="102" t="s">
        <v>78</v>
      </c>
      <c r="G137" s="578"/>
      <c r="H137" s="579"/>
      <c r="I137" s="579"/>
      <c r="J137" s="579"/>
      <c r="K137" s="579"/>
      <c r="L137" s="579"/>
      <c r="M137" s="580"/>
      <c r="N137" s="104" t="s">
        <v>76</v>
      </c>
      <c r="O137" s="581"/>
      <c r="P137" s="581"/>
      <c r="Q137" s="581"/>
      <c r="R137" s="583"/>
      <c r="S137" s="583"/>
      <c r="T137" s="583"/>
      <c r="U137" s="583"/>
      <c r="V137" s="583"/>
      <c r="W137" s="585"/>
      <c r="X137" s="586"/>
      <c r="Y137" s="586"/>
      <c r="Z137" s="586"/>
      <c r="AA137" s="586"/>
      <c r="AB137" s="586"/>
      <c r="AC137" s="586"/>
      <c r="AD137" s="586"/>
      <c r="AE137" s="586"/>
      <c r="AF137" s="586"/>
      <c r="AG137" s="586"/>
      <c r="AH137" s="586"/>
      <c r="AI137" s="586"/>
      <c r="AL137" s="146"/>
      <c r="AM137" s="147"/>
      <c r="AN137" s="147"/>
      <c r="AO137" s="147"/>
      <c r="AP137" s="147"/>
      <c r="AQ137" s="147"/>
      <c r="AR137" s="147"/>
      <c r="AS137" s="147"/>
      <c r="AT137" s="147"/>
    </row>
    <row r="138" spans="1:46" s="30" customFormat="1" ht="18" customHeight="1" x14ac:dyDescent="0.2">
      <c r="A138" s="577"/>
      <c r="B138" s="577"/>
      <c r="C138" s="577"/>
      <c r="D138" s="577"/>
      <c r="E138" s="577"/>
      <c r="F138" s="103"/>
      <c r="G138" s="588"/>
      <c r="H138" s="589"/>
      <c r="I138" s="589"/>
      <c r="J138" s="589"/>
      <c r="K138" s="589"/>
      <c r="L138" s="589"/>
      <c r="M138" s="590"/>
      <c r="N138" s="105"/>
      <c r="O138" s="582"/>
      <c r="P138" s="582"/>
      <c r="Q138" s="582"/>
      <c r="R138" s="584"/>
      <c r="S138" s="584"/>
      <c r="T138" s="584"/>
      <c r="U138" s="584"/>
      <c r="V138" s="584"/>
      <c r="W138" s="587"/>
      <c r="X138" s="587"/>
      <c r="Y138" s="587"/>
      <c r="Z138" s="587"/>
      <c r="AA138" s="587"/>
      <c r="AB138" s="587"/>
      <c r="AC138" s="587"/>
      <c r="AD138" s="587"/>
      <c r="AE138" s="587"/>
      <c r="AF138" s="587"/>
      <c r="AG138" s="587"/>
      <c r="AH138" s="587"/>
      <c r="AI138" s="587"/>
      <c r="AL138" s="146"/>
      <c r="AM138" s="147"/>
      <c r="AN138" s="147"/>
      <c r="AO138" s="147"/>
      <c r="AP138" s="147"/>
      <c r="AQ138" s="147"/>
      <c r="AR138" s="147"/>
      <c r="AS138" s="147"/>
      <c r="AT138" s="147"/>
    </row>
    <row r="139" spans="1:46" s="30" customFormat="1" ht="18" customHeight="1" x14ac:dyDescent="0.2">
      <c r="A139" s="575"/>
      <c r="B139" s="576"/>
      <c r="C139" s="576"/>
      <c r="D139" s="576"/>
      <c r="E139" s="576"/>
      <c r="F139" s="102" t="s">
        <v>78</v>
      </c>
      <c r="G139" s="578"/>
      <c r="H139" s="579"/>
      <c r="I139" s="579"/>
      <c r="J139" s="579"/>
      <c r="K139" s="579"/>
      <c r="L139" s="579"/>
      <c r="M139" s="580"/>
      <c r="N139" s="104" t="s">
        <v>76</v>
      </c>
      <c r="O139" s="581"/>
      <c r="P139" s="581"/>
      <c r="Q139" s="581"/>
      <c r="R139" s="583"/>
      <c r="S139" s="583"/>
      <c r="T139" s="583"/>
      <c r="U139" s="583"/>
      <c r="V139" s="583"/>
      <c r="W139" s="585"/>
      <c r="X139" s="586"/>
      <c r="Y139" s="586"/>
      <c r="Z139" s="586"/>
      <c r="AA139" s="586"/>
      <c r="AB139" s="586"/>
      <c r="AC139" s="586"/>
      <c r="AD139" s="586"/>
      <c r="AE139" s="586"/>
      <c r="AF139" s="586"/>
      <c r="AG139" s="586"/>
      <c r="AH139" s="586"/>
      <c r="AI139" s="586"/>
      <c r="AL139" s="146"/>
      <c r="AM139" s="147"/>
      <c r="AN139" s="147"/>
      <c r="AO139" s="147"/>
      <c r="AP139" s="147"/>
      <c r="AQ139" s="147"/>
      <c r="AR139" s="147"/>
      <c r="AS139" s="147"/>
      <c r="AT139" s="147"/>
    </row>
    <row r="140" spans="1:46" s="30" customFormat="1" ht="18" customHeight="1" x14ac:dyDescent="0.2">
      <c r="A140" s="577"/>
      <c r="B140" s="577"/>
      <c r="C140" s="577"/>
      <c r="D140" s="577"/>
      <c r="E140" s="577"/>
      <c r="F140" s="103"/>
      <c r="G140" s="588"/>
      <c r="H140" s="589"/>
      <c r="I140" s="589"/>
      <c r="J140" s="589"/>
      <c r="K140" s="589"/>
      <c r="L140" s="589"/>
      <c r="M140" s="590"/>
      <c r="N140" s="105"/>
      <c r="O140" s="582"/>
      <c r="P140" s="582"/>
      <c r="Q140" s="582"/>
      <c r="R140" s="584"/>
      <c r="S140" s="584"/>
      <c r="T140" s="584"/>
      <c r="U140" s="584"/>
      <c r="V140" s="584"/>
      <c r="W140" s="587"/>
      <c r="X140" s="587"/>
      <c r="Y140" s="587"/>
      <c r="Z140" s="587"/>
      <c r="AA140" s="587"/>
      <c r="AB140" s="587"/>
      <c r="AC140" s="587"/>
      <c r="AD140" s="587"/>
      <c r="AE140" s="587"/>
      <c r="AF140" s="587"/>
      <c r="AG140" s="587"/>
      <c r="AH140" s="587"/>
      <c r="AI140" s="587"/>
      <c r="AL140" s="146"/>
      <c r="AM140" s="147"/>
      <c r="AN140" s="147"/>
      <c r="AO140" s="147"/>
      <c r="AP140" s="147"/>
      <c r="AQ140" s="147"/>
      <c r="AR140" s="147"/>
      <c r="AS140" s="147"/>
      <c r="AT140" s="147"/>
    </row>
    <row r="141" spans="1:46" s="30" customFormat="1" ht="18" customHeight="1" x14ac:dyDescent="0.2">
      <c r="A141" s="575"/>
      <c r="B141" s="576"/>
      <c r="C141" s="576"/>
      <c r="D141" s="576"/>
      <c r="E141" s="576"/>
      <c r="F141" s="102" t="s">
        <v>78</v>
      </c>
      <c r="G141" s="578"/>
      <c r="H141" s="579"/>
      <c r="I141" s="579"/>
      <c r="J141" s="579"/>
      <c r="K141" s="579"/>
      <c r="L141" s="579"/>
      <c r="M141" s="580"/>
      <c r="N141" s="104" t="s">
        <v>76</v>
      </c>
      <c r="O141" s="581"/>
      <c r="P141" s="581"/>
      <c r="Q141" s="581"/>
      <c r="R141" s="583"/>
      <c r="S141" s="583"/>
      <c r="T141" s="583"/>
      <c r="U141" s="583"/>
      <c r="V141" s="583"/>
      <c r="W141" s="585"/>
      <c r="X141" s="586"/>
      <c r="Y141" s="586"/>
      <c r="Z141" s="586"/>
      <c r="AA141" s="586"/>
      <c r="AB141" s="586"/>
      <c r="AC141" s="586"/>
      <c r="AD141" s="586"/>
      <c r="AE141" s="586"/>
      <c r="AF141" s="586"/>
      <c r="AG141" s="586"/>
      <c r="AH141" s="586"/>
      <c r="AI141" s="586"/>
      <c r="AL141" s="146"/>
      <c r="AM141" s="147"/>
      <c r="AN141" s="147"/>
      <c r="AO141" s="147"/>
      <c r="AP141" s="147"/>
      <c r="AQ141" s="147"/>
      <c r="AR141" s="147"/>
      <c r="AS141" s="147"/>
      <c r="AT141" s="147"/>
    </row>
    <row r="142" spans="1:46" s="30" customFormat="1" ht="18" customHeight="1" x14ac:dyDescent="0.2">
      <c r="A142" s="577"/>
      <c r="B142" s="577"/>
      <c r="C142" s="577"/>
      <c r="D142" s="577"/>
      <c r="E142" s="577"/>
      <c r="F142" s="103"/>
      <c r="G142" s="588"/>
      <c r="H142" s="589"/>
      <c r="I142" s="589"/>
      <c r="J142" s="589"/>
      <c r="K142" s="589"/>
      <c r="L142" s="589"/>
      <c r="M142" s="590"/>
      <c r="N142" s="105"/>
      <c r="O142" s="582"/>
      <c r="P142" s="582"/>
      <c r="Q142" s="582"/>
      <c r="R142" s="584"/>
      <c r="S142" s="584"/>
      <c r="T142" s="584"/>
      <c r="U142" s="584"/>
      <c r="V142" s="584"/>
      <c r="W142" s="587"/>
      <c r="X142" s="587"/>
      <c r="Y142" s="587"/>
      <c r="Z142" s="587"/>
      <c r="AA142" s="587"/>
      <c r="AB142" s="587"/>
      <c r="AC142" s="587"/>
      <c r="AD142" s="587"/>
      <c r="AE142" s="587"/>
      <c r="AF142" s="587"/>
      <c r="AG142" s="587"/>
      <c r="AH142" s="587"/>
      <c r="AI142" s="587"/>
      <c r="AL142" s="15"/>
      <c r="AM142" s="147"/>
      <c r="AN142" s="147"/>
      <c r="AO142" s="147"/>
      <c r="AP142" s="147"/>
      <c r="AQ142" s="147"/>
      <c r="AR142" s="147"/>
      <c r="AS142" s="147"/>
      <c r="AT142" s="147"/>
    </row>
    <row r="143" spans="1:46" s="30" customFormat="1" ht="18" customHeight="1" x14ac:dyDescent="0.2">
      <c r="A143" s="575"/>
      <c r="B143" s="576"/>
      <c r="C143" s="576"/>
      <c r="D143" s="576"/>
      <c r="E143" s="576"/>
      <c r="F143" s="102" t="s">
        <v>78</v>
      </c>
      <c r="G143" s="578"/>
      <c r="H143" s="579"/>
      <c r="I143" s="579"/>
      <c r="J143" s="579"/>
      <c r="K143" s="579"/>
      <c r="L143" s="579"/>
      <c r="M143" s="580"/>
      <c r="N143" s="104" t="s">
        <v>76</v>
      </c>
      <c r="O143" s="581"/>
      <c r="P143" s="581"/>
      <c r="Q143" s="581"/>
      <c r="R143" s="583"/>
      <c r="S143" s="583"/>
      <c r="T143" s="583"/>
      <c r="U143" s="583"/>
      <c r="V143" s="583"/>
      <c r="W143" s="585"/>
      <c r="X143" s="586"/>
      <c r="Y143" s="586"/>
      <c r="Z143" s="586"/>
      <c r="AA143" s="586"/>
      <c r="AB143" s="586"/>
      <c r="AC143" s="586"/>
      <c r="AD143" s="586"/>
      <c r="AE143" s="586"/>
      <c r="AF143" s="586"/>
      <c r="AG143" s="586"/>
      <c r="AH143" s="586"/>
      <c r="AI143" s="586"/>
      <c r="AL143" s="15"/>
      <c r="AM143" s="147"/>
      <c r="AN143" s="147"/>
      <c r="AO143" s="147"/>
      <c r="AP143" s="147"/>
      <c r="AQ143" s="147"/>
      <c r="AR143" s="147"/>
      <c r="AS143" s="147"/>
      <c r="AT143" s="147"/>
    </row>
    <row r="144" spans="1:46" s="30" customFormat="1" ht="18" customHeight="1" x14ac:dyDescent="0.2">
      <c r="A144" s="577"/>
      <c r="B144" s="577"/>
      <c r="C144" s="577"/>
      <c r="D144" s="577"/>
      <c r="E144" s="577"/>
      <c r="F144" s="103"/>
      <c r="G144" s="588"/>
      <c r="H144" s="589"/>
      <c r="I144" s="589"/>
      <c r="J144" s="589"/>
      <c r="K144" s="589"/>
      <c r="L144" s="589"/>
      <c r="M144" s="590"/>
      <c r="N144" s="105"/>
      <c r="O144" s="582"/>
      <c r="P144" s="582"/>
      <c r="Q144" s="582"/>
      <c r="R144" s="584"/>
      <c r="S144" s="584"/>
      <c r="T144" s="584"/>
      <c r="U144" s="584"/>
      <c r="V144" s="584"/>
      <c r="W144" s="587"/>
      <c r="X144" s="587"/>
      <c r="Y144" s="587"/>
      <c r="Z144" s="587"/>
      <c r="AA144" s="587"/>
      <c r="AB144" s="587"/>
      <c r="AC144" s="587"/>
      <c r="AD144" s="587"/>
      <c r="AE144" s="587"/>
      <c r="AF144" s="587"/>
      <c r="AG144" s="587"/>
      <c r="AH144" s="587"/>
      <c r="AI144" s="587"/>
      <c r="AL144" s="15"/>
      <c r="AM144" s="147"/>
      <c r="AN144" s="147"/>
      <c r="AO144" s="147"/>
      <c r="AP144" s="147"/>
      <c r="AQ144" s="147"/>
      <c r="AR144" s="147"/>
      <c r="AS144" s="147"/>
      <c r="AT144" s="147"/>
    </row>
    <row r="145" spans="1:46" s="30" customFormat="1" ht="18" customHeight="1" x14ac:dyDescent="0.2">
      <c r="A145" s="575"/>
      <c r="B145" s="576"/>
      <c r="C145" s="576"/>
      <c r="D145" s="576"/>
      <c r="E145" s="576"/>
      <c r="F145" s="102" t="s">
        <v>78</v>
      </c>
      <c r="G145" s="578"/>
      <c r="H145" s="579"/>
      <c r="I145" s="579"/>
      <c r="J145" s="579"/>
      <c r="K145" s="579"/>
      <c r="L145" s="579"/>
      <c r="M145" s="580"/>
      <c r="N145" s="104" t="s">
        <v>76</v>
      </c>
      <c r="O145" s="581"/>
      <c r="P145" s="581"/>
      <c r="Q145" s="581"/>
      <c r="R145" s="583"/>
      <c r="S145" s="583"/>
      <c r="T145" s="583"/>
      <c r="U145" s="583"/>
      <c r="V145" s="583"/>
      <c r="W145" s="585"/>
      <c r="X145" s="586"/>
      <c r="Y145" s="586"/>
      <c r="Z145" s="586"/>
      <c r="AA145" s="586"/>
      <c r="AB145" s="586"/>
      <c r="AC145" s="586"/>
      <c r="AD145" s="586"/>
      <c r="AE145" s="586"/>
      <c r="AF145" s="586"/>
      <c r="AG145" s="586"/>
      <c r="AH145" s="586"/>
      <c r="AI145" s="586"/>
      <c r="AL145" s="15"/>
      <c r="AM145" s="147"/>
      <c r="AN145" s="147"/>
      <c r="AO145" s="147"/>
      <c r="AP145" s="147"/>
      <c r="AQ145" s="147"/>
      <c r="AR145" s="147"/>
      <c r="AS145" s="147"/>
      <c r="AT145" s="147"/>
    </row>
    <row r="146" spans="1:46" s="30" customFormat="1" ht="18" customHeight="1" x14ac:dyDescent="0.2">
      <c r="A146" s="577"/>
      <c r="B146" s="577"/>
      <c r="C146" s="577"/>
      <c r="D146" s="577"/>
      <c r="E146" s="577"/>
      <c r="F146" s="103"/>
      <c r="G146" s="588"/>
      <c r="H146" s="589"/>
      <c r="I146" s="589"/>
      <c r="J146" s="589"/>
      <c r="K146" s="589"/>
      <c r="L146" s="589"/>
      <c r="M146" s="590"/>
      <c r="N146" s="105"/>
      <c r="O146" s="582"/>
      <c r="P146" s="582"/>
      <c r="Q146" s="582"/>
      <c r="R146" s="584"/>
      <c r="S146" s="584"/>
      <c r="T146" s="584"/>
      <c r="U146" s="584"/>
      <c r="V146" s="584"/>
      <c r="W146" s="587"/>
      <c r="X146" s="587"/>
      <c r="Y146" s="587"/>
      <c r="Z146" s="587"/>
      <c r="AA146" s="587"/>
      <c r="AB146" s="587"/>
      <c r="AC146" s="587"/>
      <c r="AD146" s="587"/>
      <c r="AE146" s="587"/>
      <c r="AF146" s="587"/>
      <c r="AG146" s="587"/>
      <c r="AH146" s="587"/>
      <c r="AI146" s="587"/>
      <c r="AL146" s="15"/>
      <c r="AM146" s="147"/>
      <c r="AN146" s="147"/>
      <c r="AO146" s="147"/>
      <c r="AP146" s="147"/>
      <c r="AQ146" s="147"/>
      <c r="AR146" s="147"/>
      <c r="AS146" s="147"/>
      <c r="AT146" s="147"/>
    </row>
    <row r="147" spans="1:46" s="30" customFormat="1" ht="18" customHeight="1" x14ac:dyDescent="0.2">
      <c r="A147" s="575"/>
      <c r="B147" s="576"/>
      <c r="C147" s="576"/>
      <c r="D147" s="576"/>
      <c r="E147" s="576"/>
      <c r="F147" s="102" t="s">
        <v>78</v>
      </c>
      <c r="G147" s="578"/>
      <c r="H147" s="579"/>
      <c r="I147" s="579"/>
      <c r="J147" s="579"/>
      <c r="K147" s="579"/>
      <c r="L147" s="579"/>
      <c r="M147" s="580"/>
      <c r="N147" s="104" t="s">
        <v>76</v>
      </c>
      <c r="O147" s="581"/>
      <c r="P147" s="581"/>
      <c r="Q147" s="581"/>
      <c r="R147" s="583"/>
      <c r="S147" s="583"/>
      <c r="T147" s="583"/>
      <c r="U147" s="583"/>
      <c r="V147" s="583"/>
      <c r="W147" s="585"/>
      <c r="X147" s="586"/>
      <c r="Y147" s="586"/>
      <c r="Z147" s="586"/>
      <c r="AA147" s="586"/>
      <c r="AB147" s="586"/>
      <c r="AC147" s="586"/>
      <c r="AD147" s="586"/>
      <c r="AE147" s="586"/>
      <c r="AF147" s="586"/>
      <c r="AG147" s="586"/>
      <c r="AH147" s="586"/>
      <c r="AI147" s="586"/>
      <c r="AL147" s="15"/>
      <c r="AM147" s="147"/>
      <c r="AN147" s="147"/>
      <c r="AO147" s="147"/>
      <c r="AP147" s="147"/>
      <c r="AQ147" s="147"/>
      <c r="AR147" s="147"/>
      <c r="AS147" s="147"/>
      <c r="AT147" s="147"/>
    </row>
    <row r="148" spans="1:46" s="30" customFormat="1" ht="18" customHeight="1" x14ac:dyDescent="0.2">
      <c r="A148" s="577"/>
      <c r="B148" s="577"/>
      <c r="C148" s="577"/>
      <c r="D148" s="577"/>
      <c r="E148" s="577"/>
      <c r="F148" s="103"/>
      <c r="G148" s="588"/>
      <c r="H148" s="589"/>
      <c r="I148" s="589"/>
      <c r="J148" s="589"/>
      <c r="K148" s="589"/>
      <c r="L148" s="589"/>
      <c r="M148" s="590"/>
      <c r="N148" s="105"/>
      <c r="O148" s="582"/>
      <c r="P148" s="582"/>
      <c r="Q148" s="582"/>
      <c r="R148" s="584"/>
      <c r="S148" s="584"/>
      <c r="T148" s="584"/>
      <c r="U148" s="584"/>
      <c r="V148" s="584"/>
      <c r="W148" s="587"/>
      <c r="X148" s="587"/>
      <c r="Y148" s="587"/>
      <c r="Z148" s="587"/>
      <c r="AA148" s="587"/>
      <c r="AB148" s="587"/>
      <c r="AC148" s="587"/>
      <c r="AD148" s="587"/>
      <c r="AE148" s="587"/>
      <c r="AF148" s="587"/>
      <c r="AG148" s="587"/>
      <c r="AH148" s="587"/>
      <c r="AI148" s="587"/>
      <c r="AL148" s="15"/>
      <c r="AM148" s="147"/>
      <c r="AN148" s="147"/>
      <c r="AO148" s="147"/>
      <c r="AP148" s="147"/>
      <c r="AQ148" s="147"/>
      <c r="AR148" s="147"/>
      <c r="AS148" s="147"/>
      <c r="AT148" s="147"/>
    </row>
    <row r="149" spans="1:46" s="30" customFormat="1" ht="18" customHeight="1" x14ac:dyDescent="0.2">
      <c r="A149" s="575"/>
      <c r="B149" s="576"/>
      <c r="C149" s="576"/>
      <c r="D149" s="576"/>
      <c r="E149" s="576"/>
      <c r="F149" s="102" t="s">
        <v>78</v>
      </c>
      <c r="G149" s="578"/>
      <c r="H149" s="579"/>
      <c r="I149" s="579"/>
      <c r="J149" s="579"/>
      <c r="K149" s="579"/>
      <c r="L149" s="579"/>
      <c r="M149" s="580"/>
      <c r="N149" s="104" t="s">
        <v>76</v>
      </c>
      <c r="O149" s="581"/>
      <c r="P149" s="581"/>
      <c r="Q149" s="581"/>
      <c r="R149" s="583"/>
      <c r="S149" s="583"/>
      <c r="T149" s="583"/>
      <c r="U149" s="583"/>
      <c r="V149" s="583"/>
      <c r="W149" s="585"/>
      <c r="X149" s="586"/>
      <c r="Y149" s="586"/>
      <c r="Z149" s="586"/>
      <c r="AA149" s="586"/>
      <c r="AB149" s="586"/>
      <c r="AC149" s="586"/>
      <c r="AD149" s="586"/>
      <c r="AE149" s="586"/>
      <c r="AF149" s="586"/>
      <c r="AG149" s="586"/>
      <c r="AH149" s="586"/>
      <c r="AI149" s="586"/>
      <c r="AL149" s="15"/>
      <c r="AM149" s="147"/>
      <c r="AN149" s="147"/>
      <c r="AO149" s="147"/>
      <c r="AP149" s="147"/>
      <c r="AQ149" s="147"/>
      <c r="AR149" s="147"/>
      <c r="AS149" s="147"/>
      <c r="AT149" s="147"/>
    </row>
    <row r="150" spans="1:46" s="30" customFormat="1" ht="18" customHeight="1" x14ac:dyDescent="0.2">
      <c r="A150" s="577"/>
      <c r="B150" s="577"/>
      <c r="C150" s="577"/>
      <c r="D150" s="577"/>
      <c r="E150" s="577"/>
      <c r="F150" s="103"/>
      <c r="G150" s="588"/>
      <c r="H150" s="589"/>
      <c r="I150" s="589"/>
      <c r="J150" s="589"/>
      <c r="K150" s="589"/>
      <c r="L150" s="589"/>
      <c r="M150" s="590"/>
      <c r="N150" s="105"/>
      <c r="O150" s="582"/>
      <c r="P150" s="582"/>
      <c r="Q150" s="582"/>
      <c r="R150" s="584"/>
      <c r="S150" s="584"/>
      <c r="T150" s="584"/>
      <c r="U150" s="584"/>
      <c r="V150" s="584"/>
      <c r="W150" s="587"/>
      <c r="X150" s="587"/>
      <c r="Y150" s="587"/>
      <c r="Z150" s="587"/>
      <c r="AA150" s="587"/>
      <c r="AB150" s="587"/>
      <c r="AC150" s="587"/>
      <c r="AD150" s="587"/>
      <c r="AE150" s="587"/>
      <c r="AF150" s="587"/>
      <c r="AG150" s="587"/>
      <c r="AH150" s="587"/>
      <c r="AI150" s="587"/>
      <c r="AL150" s="15"/>
      <c r="AM150" s="147"/>
      <c r="AN150" s="147"/>
      <c r="AO150" s="147"/>
      <c r="AP150" s="147"/>
      <c r="AQ150" s="147"/>
      <c r="AR150" s="147"/>
      <c r="AS150" s="147"/>
      <c r="AT150" s="147"/>
    </row>
    <row r="151" spans="1:46" s="30" customFormat="1" ht="18" customHeight="1" x14ac:dyDescent="0.2">
      <c r="A151" s="575"/>
      <c r="B151" s="576"/>
      <c r="C151" s="576"/>
      <c r="D151" s="576"/>
      <c r="E151" s="576"/>
      <c r="F151" s="102" t="s">
        <v>78</v>
      </c>
      <c r="G151" s="578"/>
      <c r="H151" s="579"/>
      <c r="I151" s="579"/>
      <c r="J151" s="579"/>
      <c r="K151" s="579"/>
      <c r="L151" s="579"/>
      <c r="M151" s="580"/>
      <c r="N151" s="104" t="s">
        <v>76</v>
      </c>
      <c r="O151" s="581"/>
      <c r="P151" s="581"/>
      <c r="Q151" s="581"/>
      <c r="R151" s="583"/>
      <c r="S151" s="583"/>
      <c r="T151" s="583"/>
      <c r="U151" s="583"/>
      <c r="V151" s="583"/>
      <c r="W151" s="585"/>
      <c r="X151" s="586"/>
      <c r="Y151" s="586"/>
      <c r="Z151" s="586"/>
      <c r="AA151" s="586"/>
      <c r="AB151" s="586"/>
      <c r="AC151" s="586"/>
      <c r="AD151" s="586"/>
      <c r="AE151" s="586"/>
      <c r="AF151" s="586"/>
      <c r="AG151" s="586"/>
      <c r="AH151" s="586"/>
      <c r="AI151" s="586"/>
      <c r="AL151" s="15"/>
      <c r="AM151" s="147"/>
      <c r="AN151" s="147"/>
      <c r="AO151" s="147"/>
      <c r="AP151" s="147"/>
      <c r="AQ151" s="147"/>
      <c r="AR151" s="147"/>
      <c r="AS151" s="147"/>
      <c r="AT151" s="147"/>
    </row>
    <row r="152" spans="1:46" s="30" customFormat="1" ht="18" customHeight="1" x14ac:dyDescent="0.2">
      <c r="A152" s="577"/>
      <c r="B152" s="577"/>
      <c r="C152" s="577"/>
      <c r="D152" s="577"/>
      <c r="E152" s="577"/>
      <c r="F152" s="103"/>
      <c r="G152" s="588"/>
      <c r="H152" s="589"/>
      <c r="I152" s="589"/>
      <c r="J152" s="589"/>
      <c r="K152" s="589"/>
      <c r="L152" s="589"/>
      <c r="M152" s="590"/>
      <c r="N152" s="105"/>
      <c r="O152" s="582"/>
      <c r="P152" s="582"/>
      <c r="Q152" s="582"/>
      <c r="R152" s="584"/>
      <c r="S152" s="584"/>
      <c r="T152" s="584"/>
      <c r="U152" s="584"/>
      <c r="V152" s="584"/>
      <c r="W152" s="587"/>
      <c r="X152" s="587"/>
      <c r="Y152" s="587"/>
      <c r="Z152" s="587"/>
      <c r="AA152" s="587"/>
      <c r="AB152" s="587"/>
      <c r="AC152" s="587"/>
      <c r="AD152" s="587"/>
      <c r="AE152" s="587"/>
      <c r="AF152" s="587"/>
      <c r="AG152" s="587"/>
      <c r="AH152" s="587"/>
      <c r="AI152" s="587"/>
      <c r="AL152" s="15"/>
      <c r="AM152" s="147"/>
      <c r="AN152" s="147"/>
      <c r="AO152" s="147"/>
      <c r="AP152" s="147"/>
      <c r="AQ152" s="147"/>
      <c r="AR152" s="147"/>
      <c r="AS152" s="147"/>
      <c r="AT152" s="147"/>
    </row>
    <row r="153" spans="1:46" s="30" customFormat="1" ht="18" customHeight="1" x14ac:dyDescent="0.2">
      <c r="A153" s="575"/>
      <c r="B153" s="576"/>
      <c r="C153" s="576"/>
      <c r="D153" s="576"/>
      <c r="E153" s="576"/>
      <c r="F153" s="102" t="s">
        <v>78</v>
      </c>
      <c r="G153" s="578"/>
      <c r="H153" s="579"/>
      <c r="I153" s="579"/>
      <c r="J153" s="579"/>
      <c r="K153" s="579"/>
      <c r="L153" s="579"/>
      <c r="M153" s="580"/>
      <c r="N153" s="104" t="s">
        <v>76</v>
      </c>
      <c r="O153" s="581"/>
      <c r="P153" s="581"/>
      <c r="Q153" s="581"/>
      <c r="R153" s="583"/>
      <c r="S153" s="583"/>
      <c r="T153" s="583"/>
      <c r="U153" s="583"/>
      <c r="V153" s="583"/>
      <c r="W153" s="585"/>
      <c r="X153" s="586"/>
      <c r="Y153" s="586"/>
      <c r="Z153" s="586"/>
      <c r="AA153" s="586"/>
      <c r="AB153" s="586"/>
      <c r="AC153" s="586"/>
      <c r="AD153" s="586"/>
      <c r="AE153" s="586"/>
      <c r="AF153" s="586"/>
      <c r="AG153" s="586"/>
      <c r="AH153" s="586"/>
      <c r="AI153" s="586"/>
      <c r="AL153" s="15"/>
      <c r="AM153" s="147"/>
      <c r="AN153" s="147"/>
      <c r="AO153" s="147"/>
      <c r="AP153" s="147"/>
      <c r="AQ153" s="147"/>
      <c r="AR153" s="147"/>
      <c r="AS153" s="147"/>
      <c r="AT153" s="147"/>
    </row>
    <row r="154" spans="1:46" s="30" customFormat="1" ht="18" customHeight="1" x14ac:dyDescent="0.2">
      <c r="A154" s="577"/>
      <c r="B154" s="577"/>
      <c r="C154" s="577"/>
      <c r="D154" s="577"/>
      <c r="E154" s="577"/>
      <c r="F154" s="103"/>
      <c r="G154" s="588"/>
      <c r="H154" s="589"/>
      <c r="I154" s="589"/>
      <c r="J154" s="589"/>
      <c r="K154" s="589"/>
      <c r="L154" s="589"/>
      <c r="M154" s="590"/>
      <c r="N154" s="105"/>
      <c r="O154" s="582"/>
      <c r="P154" s="582"/>
      <c r="Q154" s="582"/>
      <c r="R154" s="584"/>
      <c r="S154" s="584"/>
      <c r="T154" s="584"/>
      <c r="U154" s="584"/>
      <c r="V154" s="584"/>
      <c r="W154" s="587"/>
      <c r="X154" s="587"/>
      <c r="Y154" s="587"/>
      <c r="Z154" s="587"/>
      <c r="AA154" s="587"/>
      <c r="AB154" s="587"/>
      <c r="AC154" s="587"/>
      <c r="AD154" s="587"/>
      <c r="AE154" s="587"/>
      <c r="AF154" s="587"/>
      <c r="AG154" s="587"/>
      <c r="AH154" s="587"/>
      <c r="AI154" s="587"/>
      <c r="AL154" s="15"/>
      <c r="AM154" s="147"/>
      <c r="AN154" s="147"/>
      <c r="AO154" s="147"/>
      <c r="AP154" s="147"/>
      <c r="AQ154" s="147"/>
      <c r="AR154" s="147"/>
      <c r="AS154" s="147"/>
      <c r="AT154" s="147"/>
    </row>
    <row r="155" spans="1:46" s="30" customFormat="1" ht="18" customHeight="1" x14ac:dyDescent="0.2">
      <c r="A155" s="575"/>
      <c r="B155" s="576"/>
      <c r="C155" s="576"/>
      <c r="D155" s="576"/>
      <c r="E155" s="576"/>
      <c r="F155" s="102" t="s">
        <v>78</v>
      </c>
      <c r="G155" s="578"/>
      <c r="H155" s="579"/>
      <c r="I155" s="579"/>
      <c r="J155" s="579"/>
      <c r="K155" s="579"/>
      <c r="L155" s="579"/>
      <c r="M155" s="580"/>
      <c r="N155" s="104" t="s">
        <v>76</v>
      </c>
      <c r="O155" s="581"/>
      <c r="P155" s="581"/>
      <c r="Q155" s="581"/>
      <c r="R155" s="583"/>
      <c r="S155" s="583"/>
      <c r="T155" s="583"/>
      <c r="U155" s="583"/>
      <c r="V155" s="583"/>
      <c r="W155" s="585"/>
      <c r="X155" s="586"/>
      <c r="Y155" s="586"/>
      <c r="Z155" s="586"/>
      <c r="AA155" s="586"/>
      <c r="AB155" s="586"/>
      <c r="AC155" s="586"/>
      <c r="AD155" s="586"/>
      <c r="AE155" s="586"/>
      <c r="AF155" s="586"/>
      <c r="AG155" s="586"/>
      <c r="AH155" s="586"/>
      <c r="AI155" s="586"/>
      <c r="AL155" s="15"/>
      <c r="AM155" s="147"/>
      <c r="AN155" s="147"/>
      <c r="AO155" s="147"/>
      <c r="AP155" s="147"/>
      <c r="AQ155" s="147"/>
      <c r="AR155" s="147"/>
      <c r="AS155" s="147"/>
      <c r="AT155" s="147"/>
    </row>
    <row r="156" spans="1:46" s="30" customFormat="1" ht="18" customHeight="1" x14ac:dyDescent="0.2">
      <c r="A156" s="577"/>
      <c r="B156" s="577"/>
      <c r="C156" s="577"/>
      <c r="D156" s="577"/>
      <c r="E156" s="577"/>
      <c r="F156" s="103"/>
      <c r="G156" s="588"/>
      <c r="H156" s="589"/>
      <c r="I156" s="589"/>
      <c r="J156" s="589"/>
      <c r="K156" s="589"/>
      <c r="L156" s="589"/>
      <c r="M156" s="590"/>
      <c r="N156" s="105"/>
      <c r="O156" s="582"/>
      <c r="P156" s="582"/>
      <c r="Q156" s="582"/>
      <c r="R156" s="584"/>
      <c r="S156" s="584"/>
      <c r="T156" s="584"/>
      <c r="U156" s="584"/>
      <c r="V156" s="584"/>
      <c r="W156" s="587"/>
      <c r="X156" s="587"/>
      <c r="Y156" s="587"/>
      <c r="Z156" s="587"/>
      <c r="AA156" s="587"/>
      <c r="AB156" s="587"/>
      <c r="AC156" s="587"/>
      <c r="AD156" s="587"/>
      <c r="AE156" s="587"/>
      <c r="AF156" s="587"/>
      <c r="AG156" s="587"/>
      <c r="AH156" s="587"/>
      <c r="AI156" s="587"/>
      <c r="AL156" s="15"/>
      <c r="AM156" s="147"/>
      <c r="AN156" s="147"/>
      <c r="AO156" s="147"/>
      <c r="AP156" s="147"/>
      <c r="AQ156" s="147"/>
      <c r="AR156" s="147"/>
      <c r="AS156" s="147"/>
      <c r="AT156" s="147"/>
    </row>
    <row r="157" spans="1:46" s="30" customFormat="1" ht="18" customHeight="1" x14ac:dyDescent="0.2">
      <c r="A157" s="575"/>
      <c r="B157" s="576"/>
      <c r="C157" s="576"/>
      <c r="D157" s="576"/>
      <c r="E157" s="576"/>
      <c r="F157" s="102" t="s">
        <v>78</v>
      </c>
      <c r="G157" s="578"/>
      <c r="H157" s="579"/>
      <c r="I157" s="579"/>
      <c r="J157" s="579"/>
      <c r="K157" s="579"/>
      <c r="L157" s="579"/>
      <c r="M157" s="580"/>
      <c r="N157" s="104" t="s">
        <v>76</v>
      </c>
      <c r="O157" s="581"/>
      <c r="P157" s="581"/>
      <c r="Q157" s="581"/>
      <c r="R157" s="583"/>
      <c r="S157" s="583"/>
      <c r="T157" s="583"/>
      <c r="U157" s="583"/>
      <c r="V157" s="583"/>
      <c r="W157" s="585"/>
      <c r="X157" s="586"/>
      <c r="Y157" s="586"/>
      <c r="Z157" s="586"/>
      <c r="AA157" s="586"/>
      <c r="AB157" s="586"/>
      <c r="AC157" s="586"/>
      <c r="AD157" s="586"/>
      <c r="AE157" s="586"/>
      <c r="AF157" s="586"/>
      <c r="AG157" s="586"/>
      <c r="AH157" s="586"/>
      <c r="AI157" s="586"/>
      <c r="AL157" s="15"/>
      <c r="AM157" s="147"/>
      <c r="AN157" s="147"/>
      <c r="AO157" s="147"/>
      <c r="AP157" s="147"/>
      <c r="AQ157" s="147"/>
      <c r="AR157" s="147"/>
      <c r="AS157" s="147"/>
      <c r="AT157" s="147"/>
    </row>
    <row r="158" spans="1:46" s="30" customFormat="1" ht="18" customHeight="1" x14ac:dyDescent="0.2">
      <c r="A158" s="577"/>
      <c r="B158" s="577"/>
      <c r="C158" s="577"/>
      <c r="D158" s="577"/>
      <c r="E158" s="577"/>
      <c r="F158" s="103"/>
      <c r="G158" s="588"/>
      <c r="H158" s="589"/>
      <c r="I158" s="589"/>
      <c r="J158" s="589"/>
      <c r="K158" s="589"/>
      <c r="L158" s="589"/>
      <c r="M158" s="590"/>
      <c r="N158" s="105"/>
      <c r="O158" s="582"/>
      <c r="P158" s="582"/>
      <c r="Q158" s="582"/>
      <c r="R158" s="584"/>
      <c r="S158" s="584"/>
      <c r="T158" s="584"/>
      <c r="U158" s="584"/>
      <c r="V158" s="584"/>
      <c r="W158" s="587"/>
      <c r="X158" s="587"/>
      <c r="Y158" s="587"/>
      <c r="Z158" s="587"/>
      <c r="AA158" s="587"/>
      <c r="AB158" s="587"/>
      <c r="AC158" s="587"/>
      <c r="AD158" s="587"/>
      <c r="AE158" s="587"/>
      <c r="AF158" s="587"/>
      <c r="AG158" s="587"/>
      <c r="AH158" s="587"/>
      <c r="AI158" s="587"/>
      <c r="AL158" s="15"/>
      <c r="AM158" s="147"/>
      <c r="AN158" s="147"/>
      <c r="AO158" s="147"/>
      <c r="AP158" s="147"/>
      <c r="AQ158" s="147"/>
      <c r="AR158" s="147"/>
      <c r="AS158" s="147"/>
      <c r="AT158" s="147"/>
    </row>
    <row r="159" spans="1:46" s="30" customFormat="1" ht="18" customHeight="1" x14ac:dyDescent="0.2">
      <c r="A159" s="575"/>
      <c r="B159" s="576"/>
      <c r="C159" s="576"/>
      <c r="D159" s="576"/>
      <c r="E159" s="576"/>
      <c r="F159" s="102" t="s">
        <v>78</v>
      </c>
      <c r="G159" s="578"/>
      <c r="H159" s="579"/>
      <c r="I159" s="579"/>
      <c r="J159" s="579"/>
      <c r="K159" s="579"/>
      <c r="L159" s="579"/>
      <c r="M159" s="580"/>
      <c r="N159" s="104" t="s">
        <v>76</v>
      </c>
      <c r="O159" s="581"/>
      <c r="P159" s="581"/>
      <c r="Q159" s="581"/>
      <c r="R159" s="583"/>
      <c r="S159" s="583"/>
      <c r="T159" s="583"/>
      <c r="U159" s="583"/>
      <c r="V159" s="583"/>
      <c r="W159" s="585"/>
      <c r="X159" s="586"/>
      <c r="Y159" s="586"/>
      <c r="Z159" s="586"/>
      <c r="AA159" s="586"/>
      <c r="AB159" s="586"/>
      <c r="AC159" s="586"/>
      <c r="AD159" s="586"/>
      <c r="AE159" s="586"/>
      <c r="AF159" s="586"/>
      <c r="AG159" s="586"/>
      <c r="AH159" s="586"/>
      <c r="AI159" s="586"/>
      <c r="AL159" s="15"/>
      <c r="AM159" s="147"/>
      <c r="AN159" s="147"/>
      <c r="AO159" s="147"/>
      <c r="AP159" s="147"/>
      <c r="AQ159" s="147"/>
      <c r="AR159" s="147"/>
      <c r="AS159" s="147"/>
      <c r="AT159" s="147"/>
    </row>
    <row r="160" spans="1:46" s="30" customFormat="1" ht="18" customHeight="1" x14ac:dyDescent="0.2">
      <c r="A160" s="577"/>
      <c r="B160" s="577"/>
      <c r="C160" s="577"/>
      <c r="D160" s="577"/>
      <c r="E160" s="577"/>
      <c r="F160" s="103"/>
      <c r="G160" s="588"/>
      <c r="H160" s="589"/>
      <c r="I160" s="589"/>
      <c r="J160" s="589"/>
      <c r="K160" s="589"/>
      <c r="L160" s="589"/>
      <c r="M160" s="590"/>
      <c r="N160" s="105"/>
      <c r="O160" s="582"/>
      <c r="P160" s="582"/>
      <c r="Q160" s="582"/>
      <c r="R160" s="584"/>
      <c r="S160" s="584"/>
      <c r="T160" s="584"/>
      <c r="U160" s="584"/>
      <c r="V160" s="584"/>
      <c r="W160" s="587"/>
      <c r="X160" s="587"/>
      <c r="Y160" s="587"/>
      <c r="Z160" s="587"/>
      <c r="AA160" s="587"/>
      <c r="AB160" s="587"/>
      <c r="AC160" s="587"/>
      <c r="AD160" s="587"/>
      <c r="AE160" s="587"/>
      <c r="AF160" s="587"/>
      <c r="AG160" s="587"/>
      <c r="AH160" s="587"/>
      <c r="AI160" s="587"/>
      <c r="AL160" s="15"/>
      <c r="AM160" s="147"/>
      <c r="AN160" s="147"/>
      <c r="AO160" s="147"/>
      <c r="AP160" s="147"/>
      <c r="AQ160" s="147"/>
      <c r="AR160" s="147"/>
      <c r="AS160" s="147"/>
      <c r="AT160" s="147"/>
    </row>
    <row r="161" spans="1:46" s="30" customFormat="1" ht="18" customHeight="1" x14ac:dyDescent="0.2">
      <c r="A161" s="575"/>
      <c r="B161" s="576"/>
      <c r="C161" s="576"/>
      <c r="D161" s="576"/>
      <c r="E161" s="576"/>
      <c r="F161" s="102" t="s">
        <v>78</v>
      </c>
      <c r="G161" s="578"/>
      <c r="H161" s="579"/>
      <c r="I161" s="579"/>
      <c r="J161" s="579"/>
      <c r="K161" s="579"/>
      <c r="L161" s="579"/>
      <c r="M161" s="580"/>
      <c r="N161" s="104" t="s">
        <v>76</v>
      </c>
      <c r="O161" s="581"/>
      <c r="P161" s="581"/>
      <c r="Q161" s="581"/>
      <c r="R161" s="583"/>
      <c r="S161" s="583"/>
      <c r="T161" s="583"/>
      <c r="U161" s="583"/>
      <c r="V161" s="583"/>
      <c r="W161" s="585"/>
      <c r="X161" s="586"/>
      <c r="Y161" s="586"/>
      <c r="Z161" s="586"/>
      <c r="AA161" s="586"/>
      <c r="AB161" s="586"/>
      <c r="AC161" s="586"/>
      <c r="AD161" s="586"/>
      <c r="AE161" s="586"/>
      <c r="AF161" s="586"/>
      <c r="AG161" s="586"/>
      <c r="AH161" s="586"/>
      <c r="AI161" s="586"/>
      <c r="AL161" s="15"/>
      <c r="AM161" s="147"/>
      <c r="AN161" s="147"/>
      <c r="AO161" s="147"/>
      <c r="AP161" s="147"/>
      <c r="AQ161" s="147"/>
      <c r="AR161" s="147"/>
      <c r="AS161" s="147"/>
      <c r="AT161" s="147"/>
    </row>
    <row r="162" spans="1:46" s="30" customFormat="1" ht="18" customHeight="1" x14ac:dyDescent="0.2">
      <c r="A162" s="577"/>
      <c r="B162" s="577"/>
      <c r="C162" s="577"/>
      <c r="D162" s="577"/>
      <c r="E162" s="577"/>
      <c r="F162" s="103"/>
      <c r="G162" s="588"/>
      <c r="H162" s="589"/>
      <c r="I162" s="589"/>
      <c r="J162" s="589"/>
      <c r="K162" s="589"/>
      <c r="L162" s="589"/>
      <c r="M162" s="590"/>
      <c r="N162" s="105"/>
      <c r="O162" s="582"/>
      <c r="P162" s="582"/>
      <c r="Q162" s="582"/>
      <c r="R162" s="584"/>
      <c r="S162" s="584"/>
      <c r="T162" s="584"/>
      <c r="U162" s="584"/>
      <c r="V162" s="584"/>
      <c r="W162" s="587"/>
      <c r="X162" s="587"/>
      <c r="Y162" s="587"/>
      <c r="Z162" s="587"/>
      <c r="AA162" s="587"/>
      <c r="AB162" s="587"/>
      <c r="AC162" s="587"/>
      <c r="AD162" s="587"/>
      <c r="AE162" s="587"/>
      <c r="AF162" s="587"/>
      <c r="AG162" s="587"/>
      <c r="AH162" s="587"/>
      <c r="AI162" s="587"/>
      <c r="AL162" s="15"/>
      <c r="AM162" s="147"/>
      <c r="AN162" s="147"/>
      <c r="AO162" s="147"/>
      <c r="AP162" s="147"/>
      <c r="AQ162" s="147"/>
      <c r="AR162" s="147"/>
      <c r="AS162" s="147"/>
      <c r="AT162" s="147"/>
    </row>
    <row r="163" spans="1:46" s="30" customFormat="1" ht="18" customHeight="1" x14ac:dyDescent="0.2">
      <c r="A163" s="575"/>
      <c r="B163" s="576"/>
      <c r="C163" s="576"/>
      <c r="D163" s="576"/>
      <c r="E163" s="576"/>
      <c r="F163" s="102" t="s">
        <v>78</v>
      </c>
      <c r="G163" s="578"/>
      <c r="H163" s="579"/>
      <c r="I163" s="579"/>
      <c r="J163" s="579"/>
      <c r="K163" s="579"/>
      <c r="L163" s="579"/>
      <c r="M163" s="580"/>
      <c r="N163" s="104" t="s">
        <v>76</v>
      </c>
      <c r="O163" s="581"/>
      <c r="P163" s="581"/>
      <c r="Q163" s="581"/>
      <c r="R163" s="583"/>
      <c r="S163" s="583"/>
      <c r="T163" s="583"/>
      <c r="U163" s="583"/>
      <c r="V163" s="583"/>
      <c r="W163" s="585"/>
      <c r="X163" s="586"/>
      <c r="Y163" s="586"/>
      <c r="Z163" s="586"/>
      <c r="AA163" s="586"/>
      <c r="AB163" s="586"/>
      <c r="AC163" s="586"/>
      <c r="AD163" s="586"/>
      <c r="AE163" s="586"/>
      <c r="AF163" s="586"/>
      <c r="AG163" s="586"/>
      <c r="AH163" s="586"/>
      <c r="AI163" s="586"/>
      <c r="AL163" s="15"/>
      <c r="AM163" s="147"/>
      <c r="AN163" s="147"/>
      <c r="AO163" s="147"/>
      <c r="AP163" s="147"/>
      <c r="AQ163" s="147"/>
      <c r="AR163" s="147"/>
      <c r="AS163" s="147"/>
      <c r="AT163" s="147"/>
    </row>
    <row r="164" spans="1:46" s="30" customFormat="1" ht="18" customHeight="1" x14ac:dyDescent="0.2">
      <c r="A164" s="577"/>
      <c r="B164" s="577"/>
      <c r="C164" s="577"/>
      <c r="D164" s="577"/>
      <c r="E164" s="577"/>
      <c r="F164" s="103"/>
      <c r="G164" s="588"/>
      <c r="H164" s="589"/>
      <c r="I164" s="589"/>
      <c r="J164" s="589"/>
      <c r="K164" s="589"/>
      <c r="L164" s="589"/>
      <c r="M164" s="590"/>
      <c r="N164" s="105"/>
      <c r="O164" s="582"/>
      <c r="P164" s="582"/>
      <c r="Q164" s="582"/>
      <c r="R164" s="584"/>
      <c r="S164" s="584"/>
      <c r="T164" s="584"/>
      <c r="U164" s="584"/>
      <c r="V164" s="584"/>
      <c r="W164" s="587"/>
      <c r="X164" s="587"/>
      <c r="Y164" s="587"/>
      <c r="Z164" s="587"/>
      <c r="AA164" s="587"/>
      <c r="AB164" s="587"/>
      <c r="AC164" s="587"/>
      <c r="AD164" s="587"/>
      <c r="AE164" s="587"/>
      <c r="AF164" s="587"/>
      <c r="AG164" s="587"/>
      <c r="AH164" s="587"/>
      <c r="AI164" s="587"/>
      <c r="AL164" s="15"/>
      <c r="AM164" s="147"/>
      <c r="AN164" s="147"/>
      <c r="AO164" s="147"/>
      <c r="AP164" s="147"/>
      <c r="AQ164" s="147"/>
      <c r="AR164" s="147"/>
      <c r="AS164" s="147"/>
      <c r="AT164" s="147"/>
    </row>
    <row r="165" spans="1:46" s="30" customFormat="1" ht="18" customHeight="1" x14ac:dyDescent="0.2">
      <c r="A165" s="575"/>
      <c r="B165" s="576"/>
      <c r="C165" s="576"/>
      <c r="D165" s="576"/>
      <c r="E165" s="576"/>
      <c r="F165" s="102" t="s">
        <v>78</v>
      </c>
      <c r="G165" s="578"/>
      <c r="H165" s="579"/>
      <c r="I165" s="579"/>
      <c r="J165" s="579"/>
      <c r="K165" s="579"/>
      <c r="L165" s="579"/>
      <c r="M165" s="580"/>
      <c r="N165" s="104" t="s">
        <v>76</v>
      </c>
      <c r="O165" s="581"/>
      <c r="P165" s="581"/>
      <c r="Q165" s="581"/>
      <c r="R165" s="583"/>
      <c r="S165" s="583"/>
      <c r="T165" s="583"/>
      <c r="U165" s="583"/>
      <c r="V165" s="583"/>
      <c r="W165" s="585"/>
      <c r="X165" s="586"/>
      <c r="Y165" s="586"/>
      <c r="Z165" s="586"/>
      <c r="AA165" s="586"/>
      <c r="AB165" s="586"/>
      <c r="AC165" s="586"/>
      <c r="AD165" s="586"/>
      <c r="AE165" s="586"/>
      <c r="AF165" s="586"/>
      <c r="AG165" s="586"/>
      <c r="AH165" s="586"/>
      <c r="AI165" s="586"/>
      <c r="AL165" s="15"/>
      <c r="AM165" s="147"/>
      <c r="AN165" s="147"/>
      <c r="AO165" s="147"/>
      <c r="AP165" s="147"/>
      <c r="AQ165" s="147"/>
      <c r="AR165" s="147"/>
      <c r="AS165" s="147"/>
      <c r="AT165" s="147"/>
    </row>
    <row r="166" spans="1:46" s="30" customFormat="1" ht="18" customHeight="1" x14ac:dyDescent="0.2">
      <c r="A166" s="577"/>
      <c r="B166" s="577"/>
      <c r="C166" s="577"/>
      <c r="D166" s="577"/>
      <c r="E166" s="577"/>
      <c r="F166" s="103"/>
      <c r="G166" s="588"/>
      <c r="H166" s="589"/>
      <c r="I166" s="589"/>
      <c r="J166" s="589"/>
      <c r="K166" s="589"/>
      <c r="L166" s="589"/>
      <c r="M166" s="590"/>
      <c r="N166" s="105"/>
      <c r="O166" s="582"/>
      <c r="P166" s="582"/>
      <c r="Q166" s="582"/>
      <c r="R166" s="584"/>
      <c r="S166" s="584"/>
      <c r="T166" s="584"/>
      <c r="U166" s="584"/>
      <c r="V166" s="584"/>
      <c r="W166" s="587"/>
      <c r="X166" s="587"/>
      <c r="Y166" s="587"/>
      <c r="Z166" s="587"/>
      <c r="AA166" s="587"/>
      <c r="AB166" s="587"/>
      <c r="AC166" s="587"/>
      <c r="AD166" s="587"/>
      <c r="AE166" s="587"/>
      <c r="AF166" s="587"/>
      <c r="AG166" s="587"/>
      <c r="AH166" s="587"/>
      <c r="AI166" s="587"/>
      <c r="AL166" s="15"/>
      <c r="AM166" s="147"/>
      <c r="AN166" s="147"/>
      <c r="AO166" s="147"/>
      <c r="AP166" s="147"/>
      <c r="AQ166" s="147"/>
      <c r="AR166" s="147"/>
      <c r="AS166" s="147"/>
      <c r="AT166" s="147"/>
    </row>
    <row r="167" spans="1:46" s="30" customFormat="1" ht="18" customHeight="1" x14ac:dyDescent="0.2">
      <c r="A167" s="575"/>
      <c r="B167" s="576"/>
      <c r="C167" s="576"/>
      <c r="D167" s="576"/>
      <c r="E167" s="576"/>
      <c r="F167" s="102" t="s">
        <v>78</v>
      </c>
      <c r="G167" s="578"/>
      <c r="H167" s="579"/>
      <c r="I167" s="579"/>
      <c r="J167" s="579"/>
      <c r="K167" s="579"/>
      <c r="L167" s="579"/>
      <c r="M167" s="580"/>
      <c r="N167" s="104" t="s">
        <v>76</v>
      </c>
      <c r="O167" s="581"/>
      <c r="P167" s="581"/>
      <c r="Q167" s="581"/>
      <c r="R167" s="583"/>
      <c r="S167" s="583"/>
      <c r="T167" s="583"/>
      <c r="U167" s="583"/>
      <c r="V167" s="583"/>
      <c r="W167" s="585"/>
      <c r="X167" s="586"/>
      <c r="Y167" s="586"/>
      <c r="Z167" s="586"/>
      <c r="AA167" s="586"/>
      <c r="AB167" s="586"/>
      <c r="AC167" s="586"/>
      <c r="AD167" s="586"/>
      <c r="AE167" s="586"/>
      <c r="AF167" s="586"/>
      <c r="AG167" s="586"/>
      <c r="AH167" s="586"/>
      <c r="AI167" s="586"/>
      <c r="AL167" s="15"/>
      <c r="AM167" s="147"/>
      <c r="AN167" s="147"/>
      <c r="AO167" s="147"/>
      <c r="AP167" s="147"/>
      <c r="AQ167" s="147"/>
      <c r="AR167" s="147"/>
      <c r="AS167" s="147"/>
      <c r="AT167" s="147"/>
    </row>
    <row r="168" spans="1:46" s="30" customFormat="1" ht="18" customHeight="1" x14ac:dyDescent="0.2">
      <c r="A168" s="577"/>
      <c r="B168" s="577"/>
      <c r="C168" s="577"/>
      <c r="D168" s="577"/>
      <c r="E168" s="577"/>
      <c r="F168" s="103"/>
      <c r="G168" s="588"/>
      <c r="H168" s="589"/>
      <c r="I168" s="589"/>
      <c r="J168" s="589"/>
      <c r="K168" s="589"/>
      <c r="L168" s="589"/>
      <c r="M168" s="590"/>
      <c r="N168" s="105"/>
      <c r="O168" s="582"/>
      <c r="P168" s="582"/>
      <c r="Q168" s="582"/>
      <c r="R168" s="584"/>
      <c r="S168" s="584"/>
      <c r="T168" s="584"/>
      <c r="U168" s="584"/>
      <c r="V168" s="584"/>
      <c r="W168" s="587"/>
      <c r="X168" s="587"/>
      <c r="Y168" s="587"/>
      <c r="Z168" s="587"/>
      <c r="AA168" s="587"/>
      <c r="AB168" s="587"/>
      <c r="AC168" s="587"/>
      <c r="AD168" s="587"/>
      <c r="AE168" s="587"/>
      <c r="AF168" s="587"/>
      <c r="AG168" s="587"/>
      <c r="AH168" s="587"/>
      <c r="AI168" s="587"/>
      <c r="AL168" s="15"/>
      <c r="AM168" s="147"/>
      <c r="AN168" s="147"/>
      <c r="AO168" s="147"/>
      <c r="AP168" s="147"/>
      <c r="AQ168" s="147"/>
      <c r="AR168" s="147"/>
      <c r="AS168" s="147"/>
      <c r="AT168" s="147"/>
    </row>
    <row r="169" spans="1:46" s="30" customFormat="1" ht="18" customHeight="1" x14ac:dyDescent="0.2">
      <c r="A169" s="575"/>
      <c r="B169" s="576"/>
      <c r="C169" s="576"/>
      <c r="D169" s="576"/>
      <c r="E169" s="576"/>
      <c r="F169" s="102" t="s">
        <v>78</v>
      </c>
      <c r="G169" s="578"/>
      <c r="H169" s="579"/>
      <c r="I169" s="579"/>
      <c r="J169" s="579"/>
      <c r="K169" s="579"/>
      <c r="L169" s="579"/>
      <c r="M169" s="580"/>
      <c r="N169" s="104" t="s">
        <v>76</v>
      </c>
      <c r="O169" s="581"/>
      <c r="P169" s="581"/>
      <c r="Q169" s="581"/>
      <c r="R169" s="583"/>
      <c r="S169" s="583"/>
      <c r="T169" s="583"/>
      <c r="U169" s="583"/>
      <c r="V169" s="583"/>
      <c r="W169" s="585"/>
      <c r="X169" s="586"/>
      <c r="Y169" s="586"/>
      <c r="Z169" s="586"/>
      <c r="AA169" s="586"/>
      <c r="AB169" s="586"/>
      <c r="AC169" s="586"/>
      <c r="AD169" s="586"/>
      <c r="AE169" s="586"/>
      <c r="AF169" s="586"/>
      <c r="AG169" s="586"/>
      <c r="AH169" s="586"/>
      <c r="AI169" s="586"/>
      <c r="AL169" s="15"/>
      <c r="AM169" s="147"/>
      <c r="AN169" s="147"/>
      <c r="AO169" s="147"/>
      <c r="AP169" s="147"/>
      <c r="AQ169" s="147"/>
      <c r="AR169" s="147"/>
      <c r="AS169" s="147"/>
      <c r="AT169" s="147"/>
    </row>
    <row r="170" spans="1:46" s="30" customFormat="1" ht="18" customHeight="1" x14ac:dyDescent="0.2">
      <c r="A170" s="577"/>
      <c r="B170" s="577"/>
      <c r="C170" s="577"/>
      <c r="D170" s="577"/>
      <c r="E170" s="577"/>
      <c r="F170" s="103"/>
      <c r="G170" s="588"/>
      <c r="H170" s="589"/>
      <c r="I170" s="589"/>
      <c r="J170" s="589"/>
      <c r="K170" s="589"/>
      <c r="L170" s="589"/>
      <c r="M170" s="590"/>
      <c r="N170" s="105"/>
      <c r="O170" s="582"/>
      <c r="P170" s="582"/>
      <c r="Q170" s="582"/>
      <c r="R170" s="584"/>
      <c r="S170" s="584"/>
      <c r="T170" s="584"/>
      <c r="U170" s="584"/>
      <c r="V170" s="584"/>
      <c r="W170" s="587"/>
      <c r="X170" s="587"/>
      <c r="Y170" s="587"/>
      <c r="Z170" s="587"/>
      <c r="AA170" s="587"/>
      <c r="AB170" s="587"/>
      <c r="AC170" s="587"/>
      <c r="AD170" s="587"/>
      <c r="AE170" s="587"/>
      <c r="AF170" s="587"/>
      <c r="AG170" s="587"/>
      <c r="AH170" s="587"/>
      <c r="AI170" s="587"/>
      <c r="AL170" s="15"/>
      <c r="AM170" s="15"/>
      <c r="AN170" s="15"/>
      <c r="AO170" s="15"/>
      <c r="AP170" s="15"/>
      <c r="AQ170" s="15"/>
      <c r="AR170" s="15"/>
      <c r="AS170" s="15"/>
      <c r="AT170" s="15"/>
    </row>
    <row r="171" spans="1:46" s="30" customFormat="1" ht="18" customHeight="1" x14ac:dyDescent="0.2">
      <c r="A171" s="575"/>
      <c r="B171" s="576"/>
      <c r="C171" s="576"/>
      <c r="D171" s="576"/>
      <c r="E171" s="576"/>
      <c r="F171" s="102" t="s">
        <v>78</v>
      </c>
      <c r="G171" s="578"/>
      <c r="H171" s="579"/>
      <c r="I171" s="579"/>
      <c r="J171" s="579"/>
      <c r="K171" s="579"/>
      <c r="L171" s="579"/>
      <c r="M171" s="580"/>
      <c r="N171" s="104" t="s">
        <v>76</v>
      </c>
      <c r="O171" s="581"/>
      <c r="P171" s="581"/>
      <c r="Q171" s="581"/>
      <c r="R171" s="583"/>
      <c r="S171" s="583"/>
      <c r="T171" s="583"/>
      <c r="U171" s="583"/>
      <c r="V171" s="583"/>
      <c r="W171" s="585"/>
      <c r="X171" s="586"/>
      <c r="Y171" s="586"/>
      <c r="Z171" s="586"/>
      <c r="AA171" s="586"/>
      <c r="AB171" s="586"/>
      <c r="AC171" s="586"/>
      <c r="AD171" s="586"/>
      <c r="AE171" s="586"/>
      <c r="AF171" s="586"/>
      <c r="AG171" s="586"/>
      <c r="AH171" s="586"/>
      <c r="AI171" s="586"/>
      <c r="AL171" s="15"/>
      <c r="AM171" s="15"/>
      <c r="AN171" s="15"/>
      <c r="AO171" s="15"/>
      <c r="AP171" s="15"/>
      <c r="AQ171" s="15"/>
      <c r="AR171" s="15"/>
      <c r="AS171" s="15"/>
      <c r="AT171" s="15"/>
    </row>
    <row r="172" spans="1:46" s="30" customFormat="1" ht="18" customHeight="1" x14ac:dyDescent="0.2">
      <c r="A172" s="577"/>
      <c r="B172" s="577"/>
      <c r="C172" s="577"/>
      <c r="D172" s="577"/>
      <c r="E172" s="577"/>
      <c r="F172" s="103"/>
      <c r="G172" s="588"/>
      <c r="H172" s="589"/>
      <c r="I172" s="589"/>
      <c r="J172" s="589"/>
      <c r="K172" s="589"/>
      <c r="L172" s="589"/>
      <c r="M172" s="590"/>
      <c r="N172" s="105"/>
      <c r="O172" s="582"/>
      <c r="P172" s="582"/>
      <c r="Q172" s="582"/>
      <c r="R172" s="584"/>
      <c r="S172" s="584"/>
      <c r="T172" s="584"/>
      <c r="U172" s="584"/>
      <c r="V172" s="584"/>
      <c r="W172" s="587"/>
      <c r="X172" s="587"/>
      <c r="Y172" s="587"/>
      <c r="Z172" s="587"/>
      <c r="AA172" s="587"/>
      <c r="AB172" s="587"/>
      <c r="AC172" s="587"/>
      <c r="AD172" s="587"/>
      <c r="AE172" s="587"/>
      <c r="AF172" s="587"/>
      <c r="AG172" s="587"/>
      <c r="AH172" s="587"/>
      <c r="AI172" s="587"/>
      <c r="AL172" s="15"/>
      <c r="AM172" s="15"/>
      <c r="AN172" s="15"/>
      <c r="AO172" s="15"/>
      <c r="AP172" s="15"/>
      <c r="AQ172" s="15"/>
      <c r="AR172" s="15"/>
      <c r="AS172" s="15"/>
      <c r="AT172" s="15"/>
    </row>
    <row r="173" spans="1:46" s="30" customFormat="1" ht="18" customHeight="1" x14ac:dyDescent="0.2">
      <c r="A173" s="575"/>
      <c r="B173" s="576"/>
      <c r="C173" s="576"/>
      <c r="D173" s="576"/>
      <c r="E173" s="576"/>
      <c r="F173" s="102" t="s">
        <v>78</v>
      </c>
      <c r="G173" s="578"/>
      <c r="H173" s="579"/>
      <c r="I173" s="579"/>
      <c r="J173" s="579"/>
      <c r="K173" s="579"/>
      <c r="L173" s="579"/>
      <c r="M173" s="580"/>
      <c r="N173" s="104" t="s">
        <v>76</v>
      </c>
      <c r="O173" s="581"/>
      <c r="P173" s="581"/>
      <c r="Q173" s="581"/>
      <c r="R173" s="583"/>
      <c r="S173" s="583"/>
      <c r="T173" s="583"/>
      <c r="U173" s="583"/>
      <c r="V173" s="583"/>
      <c r="W173" s="585"/>
      <c r="X173" s="586"/>
      <c r="Y173" s="586"/>
      <c r="Z173" s="586"/>
      <c r="AA173" s="586"/>
      <c r="AB173" s="586"/>
      <c r="AC173" s="586"/>
      <c r="AD173" s="586"/>
      <c r="AE173" s="586"/>
      <c r="AF173" s="586"/>
      <c r="AG173" s="586"/>
      <c r="AH173" s="586"/>
      <c r="AI173" s="586"/>
      <c r="AL173" s="15"/>
      <c r="AM173" s="15"/>
      <c r="AN173" s="15"/>
      <c r="AO173" s="15"/>
      <c r="AP173" s="15"/>
      <c r="AQ173" s="15"/>
      <c r="AR173" s="15"/>
      <c r="AS173" s="15"/>
      <c r="AT173" s="15"/>
    </row>
    <row r="174" spans="1:46" s="30" customFormat="1" ht="18" customHeight="1" x14ac:dyDescent="0.2">
      <c r="A174" s="577"/>
      <c r="B174" s="577"/>
      <c r="C174" s="577"/>
      <c r="D174" s="577"/>
      <c r="E174" s="577"/>
      <c r="F174" s="103"/>
      <c r="G174" s="588"/>
      <c r="H174" s="589"/>
      <c r="I174" s="589"/>
      <c r="J174" s="589"/>
      <c r="K174" s="589"/>
      <c r="L174" s="589"/>
      <c r="M174" s="590"/>
      <c r="N174" s="105"/>
      <c r="O174" s="582"/>
      <c r="P174" s="582"/>
      <c r="Q174" s="582"/>
      <c r="R174" s="584"/>
      <c r="S174" s="584"/>
      <c r="T174" s="584"/>
      <c r="U174" s="584"/>
      <c r="V174" s="584"/>
      <c r="W174" s="587"/>
      <c r="X174" s="587"/>
      <c r="Y174" s="587"/>
      <c r="Z174" s="587"/>
      <c r="AA174" s="587"/>
      <c r="AB174" s="587"/>
      <c r="AC174" s="587"/>
      <c r="AD174" s="587"/>
      <c r="AE174" s="587"/>
      <c r="AF174" s="587"/>
      <c r="AG174" s="587"/>
      <c r="AH174" s="587"/>
      <c r="AI174" s="587"/>
      <c r="AL174" s="15"/>
      <c r="AM174" s="15"/>
      <c r="AN174" s="15"/>
      <c r="AO174" s="15"/>
      <c r="AP174" s="15"/>
      <c r="AQ174" s="15"/>
      <c r="AR174" s="15"/>
      <c r="AS174" s="15"/>
      <c r="AT174" s="15"/>
    </row>
    <row r="175" spans="1:46" s="30" customFormat="1" ht="18" customHeight="1" x14ac:dyDescent="0.2">
      <c r="A175" s="575"/>
      <c r="B175" s="576"/>
      <c r="C175" s="576"/>
      <c r="D175" s="576"/>
      <c r="E175" s="576"/>
      <c r="F175" s="102" t="s">
        <v>78</v>
      </c>
      <c r="G175" s="578"/>
      <c r="H175" s="579"/>
      <c r="I175" s="579"/>
      <c r="J175" s="579"/>
      <c r="K175" s="579"/>
      <c r="L175" s="579"/>
      <c r="M175" s="580"/>
      <c r="N175" s="104" t="s">
        <v>76</v>
      </c>
      <c r="O175" s="581"/>
      <c r="P175" s="581"/>
      <c r="Q175" s="581"/>
      <c r="R175" s="583"/>
      <c r="S175" s="583"/>
      <c r="T175" s="583"/>
      <c r="U175" s="583"/>
      <c r="V175" s="583"/>
      <c r="W175" s="585"/>
      <c r="X175" s="586"/>
      <c r="Y175" s="586"/>
      <c r="Z175" s="586"/>
      <c r="AA175" s="586"/>
      <c r="AB175" s="586"/>
      <c r="AC175" s="586"/>
      <c r="AD175" s="586"/>
      <c r="AE175" s="586"/>
      <c r="AF175" s="586"/>
      <c r="AG175" s="586"/>
      <c r="AH175" s="586"/>
      <c r="AI175" s="586"/>
      <c r="AL175" s="15"/>
      <c r="AM175" s="15"/>
      <c r="AN175" s="15"/>
      <c r="AO175" s="15"/>
      <c r="AP175" s="15"/>
      <c r="AQ175" s="15"/>
      <c r="AR175" s="15"/>
      <c r="AS175" s="15"/>
      <c r="AT175" s="15"/>
    </row>
    <row r="176" spans="1:46" s="30" customFormat="1" ht="18" customHeight="1" x14ac:dyDescent="0.2">
      <c r="A176" s="577"/>
      <c r="B176" s="577"/>
      <c r="C176" s="577"/>
      <c r="D176" s="577"/>
      <c r="E176" s="577"/>
      <c r="F176" s="103"/>
      <c r="G176" s="588"/>
      <c r="H176" s="589"/>
      <c r="I176" s="589"/>
      <c r="J176" s="589"/>
      <c r="K176" s="589"/>
      <c r="L176" s="589"/>
      <c r="M176" s="590"/>
      <c r="N176" s="105"/>
      <c r="O176" s="582"/>
      <c r="P176" s="582"/>
      <c r="Q176" s="582"/>
      <c r="R176" s="584"/>
      <c r="S176" s="584"/>
      <c r="T176" s="584"/>
      <c r="U176" s="584"/>
      <c r="V176" s="584"/>
      <c r="W176" s="587"/>
      <c r="X176" s="587"/>
      <c r="Y176" s="587"/>
      <c r="Z176" s="587"/>
      <c r="AA176" s="587"/>
      <c r="AB176" s="587"/>
      <c r="AC176" s="587"/>
      <c r="AD176" s="587"/>
      <c r="AE176" s="587"/>
      <c r="AF176" s="587"/>
      <c r="AG176" s="587"/>
      <c r="AH176" s="587"/>
      <c r="AI176" s="587"/>
      <c r="AL176" s="15"/>
      <c r="AM176" s="15"/>
      <c r="AN176" s="15"/>
      <c r="AO176" s="15"/>
      <c r="AP176" s="15"/>
      <c r="AQ176" s="15"/>
      <c r="AR176" s="15"/>
      <c r="AS176" s="15"/>
      <c r="AT176" s="15"/>
    </row>
    <row r="177" spans="1:46" s="30" customFormat="1" ht="18" customHeight="1" x14ac:dyDescent="0.2">
      <c r="A177" s="575"/>
      <c r="B177" s="576"/>
      <c r="C177" s="576"/>
      <c r="D177" s="576"/>
      <c r="E177" s="576"/>
      <c r="F177" s="102" t="s">
        <v>78</v>
      </c>
      <c r="G177" s="578"/>
      <c r="H177" s="579"/>
      <c r="I177" s="579"/>
      <c r="J177" s="579"/>
      <c r="K177" s="579"/>
      <c r="L177" s="579"/>
      <c r="M177" s="580"/>
      <c r="N177" s="104" t="s">
        <v>76</v>
      </c>
      <c r="O177" s="581"/>
      <c r="P177" s="581"/>
      <c r="Q177" s="581"/>
      <c r="R177" s="583"/>
      <c r="S177" s="583"/>
      <c r="T177" s="583"/>
      <c r="U177" s="583"/>
      <c r="V177" s="583"/>
      <c r="W177" s="585"/>
      <c r="X177" s="586"/>
      <c r="Y177" s="586"/>
      <c r="Z177" s="586"/>
      <c r="AA177" s="586"/>
      <c r="AB177" s="586"/>
      <c r="AC177" s="586"/>
      <c r="AD177" s="586"/>
      <c r="AE177" s="586"/>
      <c r="AF177" s="586"/>
      <c r="AG177" s="586"/>
      <c r="AH177" s="586"/>
      <c r="AI177" s="586"/>
      <c r="AL177" s="15"/>
      <c r="AM177" s="15"/>
      <c r="AN177" s="15"/>
      <c r="AO177" s="15"/>
      <c r="AP177" s="15"/>
      <c r="AQ177" s="15"/>
      <c r="AR177" s="15"/>
      <c r="AS177" s="15"/>
      <c r="AT177" s="15"/>
    </row>
    <row r="178" spans="1:46" s="30" customFormat="1" ht="18" customHeight="1" x14ac:dyDescent="0.2">
      <c r="A178" s="577"/>
      <c r="B178" s="577"/>
      <c r="C178" s="577"/>
      <c r="D178" s="577"/>
      <c r="E178" s="577"/>
      <c r="F178" s="103"/>
      <c r="G178" s="588"/>
      <c r="H178" s="589"/>
      <c r="I178" s="589"/>
      <c r="J178" s="589"/>
      <c r="K178" s="589"/>
      <c r="L178" s="589"/>
      <c r="M178" s="590"/>
      <c r="N178" s="105"/>
      <c r="O178" s="582"/>
      <c r="P178" s="582"/>
      <c r="Q178" s="582"/>
      <c r="R178" s="584"/>
      <c r="S178" s="584"/>
      <c r="T178" s="584"/>
      <c r="U178" s="584"/>
      <c r="V178" s="584"/>
      <c r="W178" s="587"/>
      <c r="X178" s="587"/>
      <c r="Y178" s="587"/>
      <c r="Z178" s="587"/>
      <c r="AA178" s="587"/>
      <c r="AB178" s="587"/>
      <c r="AC178" s="587"/>
      <c r="AD178" s="587"/>
      <c r="AE178" s="587"/>
      <c r="AF178" s="587"/>
      <c r="AG178" s="587"/>
      <c r="AH178" s="587"/>
      <c r="AI178" s="587"/>
      <c r="AL178" s="15"/>
      <c r="AM178" s="15"/>
      <c r="AN178" s="15"/>
      <c r="AO178" s="15"/>
      <c r="AP178" s="15"/>
      <c r="AQ178" s="15"/>
      <c r="AR178" s="15"/>
      <c r="AS178" s="15"/>
      <c r="AT178" s="15"/>
    </row>
    <row r="179" spans="1:46" s="30" customFormat="1" ht="18" customHeight="1" x14ac:dyDescent="0.2">
      <c r="A179" s="575"/>
      <c r="B179" s="576"/>
      <c r="C179" s="576"/>
      <c r="D179" s="576"/>
      <c r="E179" s="576"/>
      <c r="F179" s="102" t="s">
        <v>78</v>
      </c>
      <c r="G179" s="578"/>
      <c r="H179" s="579"/>
      <c r="I179" s="579"/>
      <c r="J179" s="579"/>
      <c r="K179" s="579"/>
      <c r="L179" s="579"/>
      <c r="M179" s="580"/>
      <c r="N179" s="104" t="s">
        <v>76</v>
      </c>
      <c r="O179" s="581"/>
      <c r="P179" s="581"/>
      <c r="Q179" s="581"/>
      <c r="R179" s="583"/>
      <c r="S179" s="583"/>
      <c r="T179" s="583"/>
      <c r="U179" s="583"/>
      <c r="V179" s="583"/>
      <c r="W179" s="585"/>
      <c r="X179" s="586"/>
      <c r="Y179" s="586"/>
      <c r="Z179" s="586"/>
      <c r="AA179" s="586"/>
      <c r="AB179" s="586"/>
      <c r="AC179" s="586"/>
      <c r="AD179" s="586"/>
      <c r="AE179" s="586"/>
      <c r="AF179" s="586"/>
      <c r="AG179" s="586"/>
      <c r="AH179" s="586"/>
      <c r="AI179" s="586"/>
      <c r="AL179" s="15"/>
      <c r="AM179" s="15"/>
      <c r="AN179" s="15"/>
      <c r="AO179" s="15"/>
      <c r="AP179" s="15"/>
      <c r="AQ179" s="15"/>
      <c r="AR179" s="15"/>
      <c r="AS179" s="15"/>
      <c r="AT179" s="15"/>
    </row>
    <row r="180" spans="1:46" s="30" customFormat="1" ht="18" customHeight="1" x14ac:dyDescent="0.2">
      <c r="A180" s="577"/>
      <c r="B180" s="577"/>
      <c r="C180" s="577"/>
      <c r="D180" s="577"/>
      <c r="E180" s="577"/>
      <c r="F180" s="103"/>
      <c r="G180" s="588"/>
      <c r="H180" s="589"/>
      <c r="I180" s="589"/>
      <c r="J180" s="589"/>
      <c r="K180" s="589"/>
      <c r="L180" s="589"/>
      <c r="M180" s="590"/>
      <c r="N180" s="105"/>
      <c r="O180" s="582"/>
      <c r="P180" s="582"/>
      <c r="Q180" s="582"/>
      <c r="R180" s="584"/>
      <c r="S180" s="584"/>
      <c r="T180" s="584"/>
      <c r="U180" s="584"/>
      <c r="V180" s="584"/>
      <c r="W180" s="587"/>
      <c r="X180" s="587"/>
      <c r="Y180" s="587"/>
      <c r="Z180" s="587"/>
      <c r="AA180" s="587"/>
      <c r="AB180" s="587"/>
      <c r="AC180" s="587"/>
      <c r="AD180" s="587"/>
      <c r="AE180" s="587"/>
      <c r="AF180" s="587"/>
      <c r="AG180" s="587"/>
      <c r="AH180" s="587"/>
      <c r="AI180" s="587"/>
      <c r="AL180" s="15"/>
      <c r="AM180" s="15"/>
      <c r="AN180" s="15"/>
      <c r="AO180" s="15"/>
      <c r="AP180" s="15"/>
      <c r="AQ180" s="15"/>
      <c r="AR180" s="15"/>
      <c r="AS180" s="15"/>
      <c r="AT180" s="15"/>
    </row>
    <row r="181" spans="1:46" s="30" customFormat="1" ht="18" customHeight="1" x14ac:dyDescent="0.2">
      <c r="A181" s="575"/>
      <c r="B181" s="576"/>
      <c r="C181" s="576"/>
      <c r="D181" s="576"/>
      <c r="E181" s="576"/>
      <c r="F181" s="102" t="s">
        <v>78</v>
      </c>
      <c r="G181" s="578"/>
      <c r="H181" s="579"/>
      <c r="I181" s="579"/>
      <c r="J181" s="579"/>
      <c r="K181" s="579"/>
      <c r="L181" s="579"/>
      <c r="M181" s="580"/>
      <c r="N181" s="104" t="s">
        <v>76</v>
      </c>
      <c r="O181" s="581"/>
      <c r="P181" s="581"/>
      <c r="Q181" s="581"/>
      <c r="R181" s="583"/>
      <c r="S181" s="583"/>
      <c r="T181" s="583"/>
      <c r="U181" s="583"/>
      <c r="V181" s="583"/>
      <c r="W181" s="585"/>
      <c r="X181" s="586"/>
      <c r="Y181" s="586"/>
      <c r="Z181" s="586"/>
      <c r="AA181" s="586"/>
      <c r="AB181" s="586"/>
      <c r="AC181" s="586"/>
      <c r="AD181" s="586"/>
      <c r="AE181" s="586"/>
      <c r="AF181" s="586"/>
      <c r="AG181" s="586"/>
      <c r="AH181" s="586"/>
      <c r="AI181" s="586"/>
      <c r="AL181" s="15"/>
      <c r="AM181" s="15"/>
      <c r="AN181" s="15"/>
      <c r="AO181" s="15"/>
      <c r="AP181" s="15"/>
      <c r="AQ181" s="15"/>
      <c r="AR181" s="15"/>
      <c r="AS181" s="15"/>
      <c r="AT181" s="15"/>
    </row>
    <row r="182" spans="1:46" s="30" customFormat="1" ht="18" customHeight="1" x14ac:dyDescent="0.2">
      <c r="A182" s="577"/>
      <c r="B182" s="577"/>
      <c r="C182" s="577"/>
      <c r="D182" s="577"/>
      <c r="E182" s="577"/>
      <c r="F182" s="103"/>
      <c r="G182" s="588"/>
      <c r="H182" s="589"/>
      <c r="I182" s="589"/>
      <c r="J182" s="589"/>
      <c r="K182" s="589"/>
      <c r="L182" s="589"/>
      <c r="M182" s="590"/>
      <c r="N182" s="105"/>
      <c r="O182" s="582"/>
      <c r="P182" s="582"/>
      <c r="Q182" s="582"/>
      <c r="R182" s="584"/>
      <c r="S182" s="584"/>
      <c r="T182" s="584"/>
      <c r="U182" s="584"/>
      <c r="V182" s="584"/>
      <c r="W182" s="587"/>
      <c r="X182" s="587"/>
      <c r="Y182" s="587"/>
      <c r="Z182" s="587"/>
      <c r="AA182" s="587"/>
      <c r="AB182" s="587"/>
      <c r="AC182" s="587"/>
      <c r="AD182" s="587"/>
      <c r="AE182" s="587"/>
      <c r="AF182" s="587"/>
      <c r="AG182" s="587"/>
      <c r="AH182" s="587"/>
      <c r="AI182" s="587"/>
      <c r="AL182" s="15"/>
      <c r="AM182" s="15"/>
      <c r="AN182" s="15"/>
      <c r="AO182" s="15"/>
      <c r="AP182" s="15"/>
      <c r="AQ182" s="15"/>
      <c r="AR182" s="15"/>
      <c r="AS182" s="15"/>
      <c r="AT182" s="15"/>
    </row>
    <row r="183" spans="1:46" s="30" customFormat="1" ht="18" customHeight="1" x14ac:dyDescent="0.2">
      <c r="A183" s="575"/>
      <c r="B183" s="576"/>
      <c r="C183" s="576"/>
      <c r="D183" s="576"/>
      <c r="E183" s="576"/>
      <c r="F183" s="102" t="s">
        <v>78</v>
      </c>
      <c r="G183" s="578"/>
      <c r="H183" s="579"/>
      <c r="I183" s="579"/>
      <c r="J183" s="579"/>
      <c r="K183" s="579"/>
      <c r="L183" s="579"/>
      <c r="M183" s="580"/>
      <c r="N183" s="104" t="s">
        <v>76</v>
      </c>
      <c r="O183" s="581"/>
      <c r="P183" s="581"/>
      <c r="Q183" s="581"/>
      <c r="R183" s="583"/>
      <c r="S183" s="583"/>
      <c r="T183" s="583"/>
      <c r="U183" s="583"/>
      <c r="V183" s="583"/>
      <c r="W183" s="585"/>
      <c r="X183" s="586"/>
      <c r="Y183" s="586"/>
      <c r="Z183" s="586"/>
      <c r="AA183" s="586"/>
      <c r="AB183" s="586"/>
      <c r="AC183" s="586"/>
      <c r="AD183" s="586"/>
      <c r="AE183" s="586"/>
      <c r="AF183" s="586"/>
      <c r="AG183" s="586"/>
      <c r="AH183" s="586"/>
      <c r="AI183" s="586"/>
      <c r="AL183" s="15"/>
      <c r="AM183" s="15"/>
      <c r="AN183" s="15"/>
      <c r="AO183" s="15"/>
      <c r="AP183" s="15"/>
      <c r="AQ183" s="15"/>
      <c r="AR183" s="15"/>
      <c r="AS183" s="15"/>
      <c r="AT183" s="15"/>
    </row>
    <row r="184" spans="1:46" s="30" customFormat="1" ht="18" customHeight="1" x14ac:dyDescent="0.2">
      <c r="A184" s="577"/>
      <c r="B184" s="577"/>
      <c r="C184" s="577"/>
      <c r="D184" s="577"/>
      <c r="E184" s="577"/>
      <c r="F184" s="103"/>
      <c r="G184" s="588"/>
      <c r="H184" s="589"/>
      <c r="I184" s="589"/>
      <c r="J184" s="589"/>
      <c r="K184" s="589"/>
      <c r="L184" s="589"/>
      <c r="M184" s="590"/>
      <c r="N184" s="105"/>
      <c r="O184" s="582"/>
      <c r="P184" s="582"/>
      <c r="Q184" s="582"/>
      <c r="R184" s="584"/>
      <c r="S184" s="584"/>
      <c r="T184" s="584"/>
      <c r="U184" s="584"/>
      <c r="V184" s="584"/>
      <c r="W184" s="587"/>
      <c r="X184" s="587"/>
      <c r="Y184" s="587"/>
      <c r="Z184" s="587"/>
      <c r="AA184" s="587"/>
      <c r="AB184" s="587"/>
      <c r="AC184" s="587"/>
      <c r="AD184" s="587"/>
      <c r="AE184" s="587"/>
      <c r="AF184" s="587"/>
      <c r="AG184" s="587"/>
      <c r="AH184" s="587"/>
      <c r="AI184" s="587"/>
      <c r="AL184" s="15"/>
      <c r="AM184" s="15"/>
      <c r="AN184" s="15"/>
      <c r="AO184" s="15"/>
      <c r="AP184" s="15"/>
      <c r="AQ184" s="15"/>
      <c r="AR184" s="15"/>
      <c r="AS184" s="15"/>
      <c r="AT184" s="15"/>
    </row>
    <row r="185" spans="1:46" s="30" customFormat="1" ht="18" customHeight="1" x14ac:dyDescent="0.2">
      <c r="A185" s="575"/>
      <c r="B185" s="576"/>
      <c r="C185" s="576"/>
      <c r="D185" s="576"/>
      <c r="E185" s="576"/>
      <c r="F185" s="102" t="s">
        <v>78</v>
      </c>
      <c r="G185" s="578"/>
      <c r="H185" s="579"/>
      <c r="I185" s="579"/>
      <c r="J185" s="579"/>
      <c r="K185" s="579"/>
      <c r="L185" s="579"/>
      <c r="M185" s="580"/>
      <c r="N185" s="104" t="s">
        <v>76</v>
      </c>
      <c r="O185" s="581"/>
      <c r="P185" s="581"/>
      <c r="Q185" s="581"/>
      <c r="R185" s="583"/>
      <c r="S185" s="583"/>
      <c r="T185" s="583"/>
      <c r="U185" s="583"/>
      <c r="V185" s="583"/>
      <c r="W185" s="585"/>
      <c r="X185" s="586"/>
      <c r="Y185" s="586"/>
      <c r="Z185" s="586"/>
      <c r="AA185" s="586"/>
      <c r="AB185" s="586"/>
      <c r="AC185" s="586"/>
      <c r="AD185" s="586"/>
      <c r="AE185" s="586"/>
      <c r="AF185" s="586"/>
      <c r="AG185" s="586"/>
      <c r="AH185" s="586"/>
      <c r="AI185" s="586"/>
      <c r="AL185" s="15"/>
      <c r="AM185" s="15"/>
      <c r="AN185" s="15"/>
      <c r="AO185" s="15"/>
      <c r="AP185" s="15"/>
      <c r="AQ185" s="15"/>
      <c r="AR185" s="15"/>
      <c r="AS185" s="15"/>
      <c r="AT185" s="15"/>
    </row>
    <row r="186" spans="1:46" s="30" customFormat="1" ht="18" customHeight="1" x14ac:dyDescent="0.2">
      <c r="A186" s="577"/>
      <c r="B186" s="577"/>
      <c r="C186" s="577"/>
      <c r="D186" s="577"/>
      <c r="E186" s="577"/>
      <c r="F186" s="103"/>
      <c r="G186" s="588"/>
      <c r="H186" s="589"/>
      <c r="I186" s="589"/>
      <c r="J186" s="589"/>
      <c r="K186" s="589"/>
      <c r="L186" s="589"/>
      <c r="M186" s="590"/>
      <c r="N186" s="105"/>
      <c r="O186" s="582"/>
      <c r="P186" s="582"/>
      <c r="Q186" s="582"/>
      <c r="R186" s="584"/>
      <c r="S186" s="584"/>
      <c r="T186" s="584"/>
      <c r="U186" s="584"/>
      <c r="V186" s="584"/>
      <c r="W186" s="587"/>
      <c r="X186" s="587"/>
      <c r="Y186" s="587"/>
      <c r="Z186" s="587"/>
      <c r="AA186" s="587"/>
      <c r="AB186" s="587"/>
      <c r="AC186" s="587"/>
      <c r="AD186" s="587"/>
      <c r="AE186" s="587"/>
      <c r="AF186" s="587"/>
      <c r="AG186" s="587"/>
      <c r="AH186" s="587"/>
      <c r="AI186" s="587"/>
      <c r="AL186" s="15"/>
      <c r="AM186" s="15"/>
      <c r="AN186" s="15"/>
      <c r="AO186" s="15"/>
      <c r="AP186" s="15"/>
      <c r="AQ186" s="15"/>
      <c r="AR186" s="15"/>
      <c r="AS186" s="15"/>
      <c r="AT186" s="15"/>
    </row>
    <row r="187" spans="1:46" s="30" customFormat="1" ht="18" customHeight="1" x14ac:dyDescent="0.2">
      <c r="A187" s="575"/>
      <c r="B187" s="576"/>
      <c r="C187" s="576"/>
      <c r="D187" s="576"/>
      <c r="E187" s="576"/>
      <c r="F187" s="102" t="s">
        <v>78</v>
      </c>
      <c r="G187" s="578"/>
      <c r="H187" s="579"/>
      <c r="I187" s="579"/>
      <c r="J187" s="579"/>
      <c r="K187" s="579"/>
      <c r="L187" s="579"/>
      <c r="M187" s="580"/>
      <c r="N187" s="104" t="s">
        <v>76</v>
      </c>
      <c r="O187" s="581"/>
      <c r="P187" s="581"/>
      <c r="Q187" s="581"/>
      <c r="R187" s="583"/>
      <c r="S187" s="583"/>
      <c r="T187" s="583"/>
      <c r="U187" s="583"/>
      <c r="V187" s="583"/>
      <c r="W187" s="585"/>
      <c r="X187" s="586"/>
      <c r="Y187" s="586"/>
      <c r="Z187" s="586"/>
      <c r="AA187" s="586"/>
      <c r="AB187" s="586"/>
      <c r="AC187" s="586"/>
      <c r="AD187" s="586"/>
      <c r="AE187" s="586"/>
      <c r="AF187" s="586"/>
      <c r="AG187" s="586"/>
      <c r="AH187" s="586"/>
      <c r="AI187" s="586"/>
      <c r="AL187" s="15"/>
      <c r="AM187" s="15"/>
      <c r="AN187" s="15"/>
      <c r="AO187" s="15"/>
      <c r="AP187" s="15"/>
      <c r="AQ187" s="15"/>
      <c r="AR187" s="15"/>
      <c r="AS187" s="15"/>
      <c r="AT187" s="15"/>
    </row>
    <row r="188" spans="1:46" s="30" customFormat="1" ht="18" customHeight="1" x14ac:dyDescent="0.2">
      <c r="A188" s="577"/>
      <c r="B188" s="577"/>
      <c r="C188" s="577"/>
      <c r="D188" s="577"/>
      <c r="E188" s="577"/>
      <c r="F188" s="103"/>
      <c r="G188" s="588"/>
      <c r="H188" s="589"/>
      <c r="I188" s="589"/>
      <c r="J188" s="589"/>
      <c r="K188" s="589"/>
      <c r="L188" s="589"/>
      <c r="M188" s="590"/>
      <c r="N188" s="105"/>
      <c r="O188" s="582"/>
      <c r="P188" s="582"/>
      <c r="Q188" s="582"/>
      <c r="R188" s="584"/>
      <c r="S188" s="584"/>
      <c r="T188" s="584"/>
      <c r="U188" s="584"/>
      <c r="V188" s="584"/>
      <c r="W188" s="587"/>
      <c r="X188" s="587"/>
      <c r="Y188" s="587"/>
      <c r="Z188" s="587"/>
      <c r="AA188" s="587"/>
      <c r="AB188" s="587"/>
      <c r="AC188" s="587"/>
      <c r="AD188" s="587"/>
      <c r="AE188" s="587"/>
      <c r="AF188" s="587"/>
      <c r="AG188" s="587"/>
      <c r="AH188" s="587"/>
      <c r="AI188" s="587"/>
      <c r="AL188" s="15"/>
      <c r="AM188" s="15"/>
      <c r="AN188" s="15"/>
      <c r="AO188" s="15"/>
      <c r="AP188" s="15"/>
      <c r="AQ188" s="15"/>
      <c r="AR188" s="15"/>
      <c r="AS188" s="15"/>
      <c r="AT188" s="15"/>
    </row>
    <row r="189" spans="1:46" s="30" customFormat="1" ht="18" customHeight="1" x14ac:dyDescent="0.2">
      <c r="A189" s="575"/>
      <c r="B189" s="576"/>
      <c r="C189" s="576"/>
      <c r="D189" s="576"/>
      <c r="E189" s="576"/>
      <c r="F189" s="102" t="s">
        <v>78</v>
      </c>
      <c r="G189" s="578"/>
      <c r="H189" s="579"/>
      <c r="I189" s="579"/>
      <c r="J189" s="579"/>
      <c r="K189" s="579"/>
      <c r="L189" s="579"/>
      <c r="M189" s="580"/>
      <c r="N189" s="104" t="s">
        <v>76</v>
      </c>
      <c r="O189" s="581"/>
      <c r="P189" s="581"/>
      <c r="Q189" s="581"/>
      <c r="R189" s="583"/>
      <c r="S189" s="583"/>
      <c r="T189" s="583"/>
      <c r="U189" s="583"/>
      <c r="V189" s="583"/>
      <c r="W189" s="585"/>
      <c r="X189" s="586"/>
      <c r="Y189" s="586"/>
      <c r="Z189" s="586"/>
      <c r="AA189" s="586"/>
      <c r="AB189" s="586"/>
      <c r="AC189" s="586"/>
      <c r="AD189" s="586"/>
      <c r="AE189" s="586"/>
      <c r="AF189" s="586"/>
      <c r="AG189" s="586"/>
      <c r="AH189" s="586"/>
      <c r="AI189" s="586"/>
      <c r="AL189" s="15"/>
      <c r="AM189" s="15"/>
      <c r="AN189" s="15"/>
      <c r="AO189" s="15"/>
      <c r="AP189" s="15"/>
      <c r="AQ189" s="15"/>
      <c r="AR189" s="15"/>
      <c r="AS189" s="15"/>
      <c r="AT189" s="15"/>
    </row>
    <row r="190" spans="1:46" s="30" customFormat="1" ht="18" customHeight="1" x14ac:dyDescent="0.2">
      <c r="A190" s="577"/>
      <c r="B190" s="577"/>
      <c r="C190" s="577"/>
      <c r="D190" s="577"/>
      <c r="E190" s="577"/>
      <c r="F190" s="103"/>
      <c r="G190" s="588"/>
      <c r="H190" s="589"/>
      <c r="I190" s="589"/>
      <c r="J190" s="589"/>
      <c r="K190" s="589"/>
      <c r="L190" s="589"/>
      <c r="M190" s="590"/>
      <c r="N190" s="105"/>
      <c r="O190" s="582"/>
      <c r="P190" s="582"/>
      <c r="Q190" s="582"/>
      <c r="R190" s="584"/>
      <c r="S190" s="584"/>
      <c r="T190" s="584"/>
      <c r="U190" s="584"/>
      <c r="V190" s="584"/>
      <c r="W190" s="587"/>
      <c r="X190" s="587"/>
      <c r="Y190" s="587"/>
      <c r="Z190" s="587"/>
      <c r="AA190" s="587"/>
      <c r="AB190" s="587"/>
      <c r="AC190" s="587"/>
      <c r="AD190" s="587"/>
      <c r="AE190" s="587"/>
      <c r="AF190" s="587"/>
      <c r="AG190" s="587"/>
      <c r="AH190" s="587"/>
      <c r="AI190" s="587"/>
      <c r="AL190" s="15"/>
      <c r="AM190" s="15"/>
      <c r="AN190" s="15"/>
      <c r="AO190" s="15"/>
      <c r="AP190" s="15"/>
      <c r="AQ190" s="15"/>
      <c r="AR190" s="15"/>
      <c r="AS190" s="15"/>
      <c r="AT190" s="15"/>
    </row>
    <row r="191" spans="1:46" s="30" customFormat="1" ht="18" customHeight="1" x14ac:dyDescent="0.2">
      <c r="A191" s="575"/>
      <c r="B191" s="576"/>
      <c r="C191" s="576"/>
      <c r="D191" s="576"/>
      <c r="E191" s="576"/>
      <c r="F191" s="102" t="s">
        <v>78</v>
      </c>
      <c r="G191" s="578"/>
      <c r="H191" s="579"/>
      <c r="I191" s="579"/>
      <c r="J191" s="579"/>
      <c r="K191" s="579"/>
      <c r="L191" s="579"/>
      <c r="M191" s="580"/>
      <c r="N191" s="104" t="s">
        <v>76</v>
      </c>
      <c r="O191" s="581"/>
      <c r="P191" s="581"/>
      <c r="Q191" s="581"/>
      <c r="R191" s="583"/>
      <c r="S191" s="583"/>
      <c r="T191" s="583"/>
      <c r="U191" s="583"/>
      <c r="V191" s="583"/>
      <c r="W191" s="585"/>
      <c r="X191" s="586"/>
      <c r="Y191" s="586"/>
      <c r="Z191" s="586"/>
      <c r="AA191" s="586"/>
      <c r="AB191" s="586"/>
      <c r="AC191" s="586"/>
      <c r="AD191" s="586"/>
      <c r="AE191" s="586"/>
      <c r="AF191" s="586"/>
      <c r="AG191" s="586"/>
      <c r="AH191" s="586"/>
      <c r="AI191" s="586"/>
      <c r="AL191" s="15"/>
      <c r="AM191" s="15"/>
      <c r="AN191" s="15"/>
      <c r="AO191" s="15"/>
      <c r="AP191" s="15"/>
      <c r="AQ191" s="15"/>
      <c r="AR191" s="15"/>
      <c r="AS191" s="15"/>
      <c r="AT191" s="15"/>
    </row>
    <row r="192" spans="1:46" s="30" customFormat="1" ht="18" customHeight="1" x14ac:dyDescent="0.2">
      <c r="A192" s="577"/>
      <c r="B192" s="577"/>
      <c r="C192" s="577"/>
      <c r="D192" s="577"/>
      <c r="E192" s="577"/>
      <c r="F192" s="103"/>
      <c r="G192" s="588"/>
      <c r="H192" s="589"/>
      <c r="I192" s="589"/>
      <c r="J192" s="589"/>
      <c r="K192" s="589"/>
      <c r="L192" s="589"/>
      <c r="M192" s="590"/>
      <c r="N192" s="105"/>
      <c r="O192" s="582"/>
      <c r="P192" s="582"/>
      <c r="Q192" s="582"/>
      <c r="R192" s="584"/>
      <c r="S192" s="584"/>
      <c r="T192" s="584"/>
      <c r="U192" s="584"/>
      <c r="V192" s="584"/>
      <c r="W192" s="587"/>
      <c r="X192" s="587"/>
      <c r="Y192" s="587"/>
      <c r="Z192" s="587"/>
      <c r="AA192" s="587"/>
      <c r="AB192" s="587"/>
      <c r="AC192" s="587"/>
      <c r="AD192" s="587"/>
      <c r="AE192" s="587"/>
      <c r="AF192" s="587"/>
      <c r="AG192" s="587"/>
      <c r="AH192" s="587"/>
      <c r="AI192" s="587"/>
      <c r="AL192" s="15"/>
      <c r="AM192" s="15"/>
      <c r="AN192" s="15"/>
      <c r="AO192" s="15"/>
      <c r="AP192" s="15"/>
      <c r="AQ192" s="15"/>
      <c r="AR192" s="15"/>
      <c r="AS192" s="15"/>
      <c r="AT192" s="15"/>
    </row>
    <row r="193" spans="1:46" s="30" customFormat="1" ht="18" customHeight="1" x14ac:dyDescent="0.2">
      <c r="A193" s="575"/>
      <c r="B193" s="576"/>
      <c r="C193" s="576"/>
      <c r="D193" s="576"/>
      <c r="E193" s="576"/>
      <c r="F193" s="102" t="s">
        <v>78</v>
      </c>
      <c r="G193" s="578"/>
      <c r="H193" s="579"/>
      <c r="I193" s="579"/>
      <c r="J193" s="579"/>
      <c r="K193" s="579"/>
      <c r="L193" s="579"/>
      <c r="M193" s="580"/>
      <c r="N193" s="104" t="s">
        <v>76</v>
      </c>
      <c r="O193" s="581"/>
      <c r="P193" s="581"/>
      <c r="Q193" s="581"/>
      <c r="R193" s="583"/>
      <c r="S193" s="583"/>
      <c r="T193" s="583"/>
      <c r="U193" s="583"/>
      <c r="V193" s="583"/>
      <c r="W193" s="585"/>
      <c r="X193" s="586"/>
      <c r="Y193" s="586"/>
      <c r="Z193" s="586"/>
      <c r="AA193" s="586"/>
      <c r="AB193" s="586"/>
      <c r="AC193" s="586"/>
      <c r="AD193" s="586"/>
      <c r="AE193" s="586"/>
      <c r="AF193" s="586"/>
      <c r="AG193" s="586"/>
      <c r="AH193" s="586"/>
      <c r="AI193" s="586"/>
      <c r="AL193" s="15"/>
      <c r="AM193" s="15"/>
      <c r="AN193" s="15"/>
      <c r="AO193" s="15"/>
      <c r="AP193" s="15"/>
      <c r="AQ193" s="15"/>
      <c r="AR193" s="15"/>
      <c r="AS193" s="15"/>
      <c r="AT193" s="15"/>
    </row>
    <row r="194" spans="1:46" s="30" customFormat="1" ht="18" customHeight="1" x14ac:dyDescent="0.2">
      <c r="A194" s="577"/>
      <c r="B194" s="577"/>
      <c r="C194" s="577"/>
      <c r="D194" s="577"/>
      <c r="E194" s="577"/>
      <c r="F194" s="103"/>
      <c r="G194" s="588"/>
      <c r="H194" s="589"/>
      <c r="I194" s="589"/>
      <c r="J194" s="589"/>
      <c r="K194" s="589"/>
      <c r="L194" s="589"/>
      <c r="M194" s="590"/>
      <c r="N194" s="105"/>
      <c r="O194" s="582"/>
      <c r="P194" s="582"/>
      <c r="Q194" s="582"/>
      <c r="R194" s="584"/>
      <c r="S194" s="584"/>
      <c r="T194" s="584"/>
      <c r="U194" s="584"/>
      <c r="V194" s="584"/>
      <c r="W194" s="587"/>
      <c r="X194" s="587"/>
      <c r="Y194" s="587"/>
      <c r="Z194" s="587"/>
      <c r="AA194" s="587"/>
      <c r="AB194" s="587"/>
      <c r="AC194" s="587"/>
      <c r="AD194" s="587"/>
      <c r="AE194" s="587"/>
      <c r="AF194" s="587"/>
      <c r="AG194" s="587"/>
      <c r="AH194" s="587"/>
      <c r="AI194" s="587"/>
      <c r="AL194" s="15"/>
      <c r="AM194" s="15"/>
      <c r="AN194" s="15"/>
      <c r="AO194" s="15"/>
      <c r="AP194" s="15"/>
      <c r="AQ194" s="15"/>
      <c r="AR194" s="15"/>
      <c r="AS194" s="15"/>
      <c r="AT194" s="15"/>
    </row>
    <row r="195" spans="1:46" s="30" customFormat="1" ht="18" customHeight="1" x14ac:dyDescent="0.2">
      <c r="A195" s="575"/>
      <c r="B195" s="576"/>
      <c r="C195" s="576"/>
      <c r="D195" s="576"/>
      <c r="E195" s="576"/>
      <c r="F195" s="102" t="s">
        <v>78</v>
      </c>
      <c r="G195" s="578"/>
      <c r="H195" s="579"/>
      <c r="I195" s="579"/>
      <c r="J195" s="579"/>
      <c r="K195" s="579"/>
      <c r="L195" s="579"/>
      <c r="M195" s="580"/>
      <c r="N195" s="104" t="s">
        <v>76</v>
      </c>
      <c r="O195" s="581"/>
      <c r="P195" s="581"/>
      <c r="Q195" s="581"/>
      <c r="R195" s="583"/>
      <c r="S195" s="583"/>
      <c r="T195" s="583"/>
      <c r="U195" s="583"/>
      <c r="V195" s="583"/>
      <c r="W195" s="585"/>
      <c r="X195" s="586"/>
      <c r="Y195" s="586"/>
      <c r="Z195" s="586"/>
      <c r="AA195" s="586"/>
      <c r="AB195" s="586"/>
      <c r="AC195" s="586"/>
      <c r="AD195" s="586"/>
      <c r="AE195" s="586"/>
      <c r="AF195" s="586"/>
      <c r="AG195" s="586"/>
      <c r="AH195" s="586"/>
      <c r="AI195" s="586"/>
      <c r="AL195" s="15"/>
      <c r="AM195" s="15"/>
      <c r="AN195" s="15"/>
      <c r="AO195" s="15"/>
      <c r="AP195" s="15"/>
      <c r="AQ195" s="15"/>
      <c r="AR195" s="15"/>
      <c r="AS195" s="15"/>
      <c r="AT195" s="15"/>
    </row>
    <row r="196" spans="1:46" s="30" customFormat="1" ht="18" customHeight="1" x14ac:dyDescent="0.2">
      <c r="A196" s="577"/>
      <c r="B196" s="577"/>
      <c r="C196" s="577"/>
      <c r="D196" s="577"/>
      <c r="E196" s="577"/>
      <c r="F196" s="103"/>
      <c r="G196" s="588"/>
      <c r="H196" s="589"/>
      <c r="I196" s="589"/>
      <c r="J196" s="589"/>
      <c r="K196" s="589"/>
      <c r="L196" s="589"/>
      <c r="M196" s="590"/>
      <c r="N196" s="105"/>
      <c r="O196" s="582"/>
      <c r="P196" s="582"/>
      <c r="Q196" s="582"/>
      <c r="R196" s="584"/>
      <c r="S196" s="584"/>
      <c r="T196" s="584"/>
      <c r="U196" s="584"/>
      <c r="V196" s="584"/>
      <c r="W196" s="587"/>
      <c r="X196" s="587"/>
      <c r="Y196" s="587"/>
      <c r="Z196" s="587"/>
      <c r="AA196" s="587"/>
      <c r="AB196" s="587"/>
      <c r="AC196" s="587"/>
      <c r="AD196" s="587"/>
      <c r="AE196" s="587"/>
      <c r="AF196" s="587"/>
      <c r="AG196" s="587"/>
      <c r="AH196" s="587"/>
      <c r="AI196" s="587"/>
      <c r="AL196" s="15"/>
      <c r="AM196" s="15"/>
      <c r="AN196" s="15"/>
      <c r="AO196" s="15"/>
      <c r="AP196" s="15"/>
      <c r="AQ196" s="15"/>
      <c r="AR196" s="15"/>
      <c r="AS196" s="15"/>
      <c r="AT196" s="15"/>
    </row>
    <row r="197" spans="1:46" s="30" customFormat="1" ht="18" customHeight="1" x14ac:dyDescent="0.2">
      <c r="A197" s="575"/>
      <c r="B197" s="576"/>
      <c r="C197" s="576"/>
      <c r="D197" s="576"/>
      <c r="E197" s="576"/>
      <c r="F197" s="102" t="s">
        <v>78</v>
      </c>
      <c r="G197" s="578"/>
      <c r="H197" s="579"/>
      <c r="I197" s="579"/>
      <c r="J197" s="579"/>
      <c r="K197" s="579"/>
      <c r="L197" s="579"/>
      <c r="M197" s="580"/>
      <c r="N197" s="104" t="s">
        <v>76</v>
      </c>
      <c r="O197" s="581"/>
      <c r="P197" s="581"/>
      <c r="Q197" s="581"/>
      <c r="R197" s="583"/>
      <c r="S197" s="583"/>
      <c r="T197" s="583"/>
      <c r="U197" s="583"/>
      <c r="V197" s="583"/>
      <c r="W197" s="585"/>
      <c r="X197" s="586"/>
      <c r="Y197" s="586"/>
      <c r="Z197" s="586"/>
      <c r="AA197" s="586"/>
      <c r="AB197" s="586"/>
      <c r="AC197" s="586"/>
      <c r="AD197" s="586"/>
      <c r="AE197" s="586"/>
      <c r="AF197" s="586"/>
      <c r="AG197" s="586"/>
      <c r="AH197" s="586"/>
      <c r="AI197" s="586"/>
      <c r="AL197" s="15"/>
      <c r="AM197" s="15"/>
      <c r="AN197" s="15"/>
      <c r="AO197" s="15"/>
      <c r="AP197" s="15"/>
      <c r="AQ197" s="15"/>
      <c r="AR197" s="15"/>
      <c r="AS197" s="15"/>
      <c r="AT197" s="15"/>
    </row>
    <row r="198" spans="1:46" s="30" customFormat="1" ht="18" customHeight="1" x14ac:dyDescent="0.2">
      <c r="A198" s="577"/>
      <c r="B198" s="577"/>
      <c r="C198" s="577"/>
      <c r="D198" s="577"/>
      <c r="E198" s="577"/>
      <c r="F198" s="103"/>
      <c r="G198" s="588"/>
      <c r="H198" s="589"/>
      <c r="I198" s="589"/>
      <c r="J198" s="589"/>
      <c r="K198" s="589"/>
      <c r="L198" s="589"/>
      <c r="M198" s="590"/>
      <c r="N198" s="105"/>
      <c r="O198" s="582"/>
      <c r="P198" s="582"/>
      <c r="Q198" s="582"/>
      <c r="R198" s="584"/>
      <c r="S198" s="584"/>
      <c r="T198" s="584"/>
      <c r="U198" s="584"/>
      <c r="V198" s="584"/>
      <c r="W198" s="587"/>
      <c r="X198" s="587"/>
      <c r="Y198" s="587"/>
      <c r="Z198" s="587"/>
      <c r="AA198" s="587"/>
      <c r="AB198" s="587"/>
      <c r="AC198" s="587"/>
      <c r="AD198" s="587"/>
      <c r="AE198" s="587"/>
      <c r="AF198" s="587"/>
      <c r="AG198" s="587"/>
      <c r="AH198" s="587"/>
      <c r="AI198" s="587"/>
      <c r="AL198" s="15"/>
      <c r="AM198" s="15"/>
      <c r="AN198" s="15"/>
      <c r="AO198" s="15"/>
      <c r="AP198" s="15"/>
      <c r="AQ198" s="15"/>
      <c r="AR198" s="15"/>
      <c r="AS198" s="15"/>
      <c r="AT198" s="15"/>
    </row>
    <row r="199" spans="1:46" s="30" customFormat="1" ht="18" customHeight="1" x14ac:dyDescent="0.2">
      <c r="A199" s="575"/>
      <c r="B199" s="576"/>
      <c r="C199" s="576"/>
      <c r="D199" s="576"/>
      <c r="E199" s="576"/>
      <c r="F199" s="102" t="s">
        <v>78</v>
      </c>
      <c r="G199" s="578"/>
      <c r="H199" s="579"/>
      <c r="I199" s="579"/>
      <c r="J199" s="579"/>
      <c r="K199" s="579"/>
      <c r="L199" s="579"/>
      <c r="M199" s="580"/>
      <c r="N199" s="104" t="s">
        <v>76</v>
      </c>
      <c r="O199" s="581"/>
      <c r="P199" s="581"/>
      <c r="Q199" s="581"/>
      <c r="R199" s="583"/>
      <c r="S199" s="583"/>
      <c r="T199" s="583"/>
      <c r="U199" s="583"/>
      <c r="V199" s="583"/>
      <c r="W199" s="585"/>
      <c r="X199" s="586"/>
      <c r="Y199" s="586"/>
      <c r="Z199" s="586"/>
      <c r="AA199" s="586"/>
      <c r="AB199" s="586"/>
      <c r="AC199" s="586"/>
      <c r="AD199" s="586"/>
      <c r="AE199" s="586"/>
      <c r="AF199" s="586"/>
      <c r="AG199" s="586"/>
      <c r="AH199" s="586"/>
      <c r="AI199" s="586"/>
      <c r="AL199" s="15"/>
      <c r="AM199" s="15"/>
      <c r="AN199" s="15"/>
      <c r="AO199" s="15"/>
      <c r="AP199" s="15"/>
      <c r="AQ199" s="15"/>
      <c r="AR199" s="15"/>
      <c r="AS199" s="15"/>
      <c r="AT199" s="15"/>
    </row>
    <row r="200" spans="1:46" s="30" customFormat="1" ht="18" customHeight="1" x14ac:dyDescent="0.2">
      <c r="A200" s="577"/>
      <c r="B200" s="577"/>
      <c r="C200" s="577"/>
      <c r="D200" s="577"/>
      <c r="E200" s="577"/>
      <c r="F200" s="103"/>
      <c r="G200" s="588"/>
      <c r="H200" s="589"/>
      <c r="I200" s="589"/>
      <c r="J200" s="589"/>
      <c r="K200" s="589"/>
      <c r="L200" s="589"/>
      <c r="M200" s="590"/>
      <c r="N200" s="105"/>
      <c r="O200" s="582"/>
      <c r="P200" s="582"/>
      <c r="Q200" s="582"/>
      <c r="R200" s="584"/>
      <c r="S200" s="584"/>
      <c r="T200" s="584"/>
      <c r="U200" s="584"/>
      <c r="V200" s="584"/>
      <c r="W200" s="587"/>
      <c r="X200" s="587"/>
      <c r="Y200" s="587"/>
      <c r="Z200" s="587"/>
      <c r="AA200" s="587"/>
      <c r="AB200" s="587"/>
      <c r="AC200" s="587"/>
      <c r="AD200" s="587"/>
      <c r="AE200" s="587"/>
      <c r="AF200" s="587"/>
      <c r="AG200" s="587"/>
      <c r="AH200" s="587"/>
      <c r="AI200" s="587"/>
      <c r="AL200" s="15"/>
      <c r="AM200" s="15"/>
      <c r="AN200" s="15"/>
      <c r="AO200" s="15"/>
      <c r="AP200" s="15"/>
      <c r="AQ200" s="15"/>
      <c r="AR200" s="15"/>
      <c r="AS200" s="15"/>
      <c r="AT200" s="15"/>
    </row>
    <row r="201" spans="1:46" s="30" customFormat="1" ht="18" customHeight="1" x14ac:dyDescent="0.2">
      <c r="A201" s="575"/>
      <c r="B201" s="576"/>
      <c r="C201" s="576"/>
      <c r="D201" s="576"/>
      <c r="E201" s="576"/>
      <c r="F201" s="102" t="s">
        <v>78</v>
      </c>
      <c r="G201" s="578"/>
      <c r="H201" s="579"/>
      <c r="I201" s="579"/>
      <c r="J201" s="579"/>
      <c r="K201" s="579"/>
      <c r="L201" s="579"/>
      <c r="M201" s="580"/>
      <c r="N201" s="104" t="s">
        <v>76</v>
      </c>
      <c r="O201" s="581"/>
      <c r="P201" s="581"/>
      <c r="Q201" s="581"/>
      <c r="R201" s="583"/>
      <c r="S201" s="583"/>
      <c r="T201" s="583"/>
      <c r="U201" s="583"/>
      <c r="V201" s="583"/>
      <c r="W201" s="585"/>
      <c r="X201" s="586"/>
      <c r="Y201" s="586"/>
      <c r="Z201" s="586"/>
      <c r="AA201" s="586"/>
      <c r="AB201" s="586"/>
      <c r="AC201" s="586"/>
      <c r="AD201" s="586"/>
      <c r="AE201" s="586"/>
      <c r="AF201" s="586"/>
      <c r="AG201" s="586"/>
      <c r="AH201" s="586"/>
      <c r="AI201" s="586"/>
      <c r="AL201" s="15"/>
      <c r="AM201" s="15"/>
      <c r="AN201" s="15"/>
      <c r="AO201" s="15"/>
      <c r="AP201" s="15"/>
      <c r="AQ201" s="15"/>
      <c r="AR201" s="15"/>
      <c r="AS201" s="15"/>
      <c r="AT201" s="15"/>
    </row>
    <row r="202" spans="1:46" s="30" customFormat="1" ht="18" customHeight="1" x14ac:dyDescent="0.2">
      <c r="A202" s="577"/>
      <c r="B202" s="577"/>
      <c r="C202" s="577"/>
      <c r="D202" s="577"/>
      <c r="E202" s="577"/>
      <c r="F202" s="103"/>
      <c r="G202" s="588"/>
      <c r="H202" s="589"/>
      <c r="I202" s="589"/>
      <c r="J202" s="589"/>
      <c r="K202" s="589"/>
      <c r="L202" s="589"/>
      <c r="M202" s="590"/>
      <c r="N202" s="105"/>
      <c r="O202" s="582"/>
      <c r="P202" s="582"/>
      <c r="Q202" s="582"/>
      <c r="R202" s="584"/>
      <c r="S202" s="584"/>
      <c r="T202" s="584"/>
      <c r="U202" s="584"/>
      <c r="V202" s="584"/>
      <c r="W202" s="587"/>
      <c r="X202" s="587"/>
      <c r="Y202" s="587"/>
      <c r="Z202" s="587"/>
      <c r="AA202" s="587"/>
      <c r="AB202" s="587"/>
      <c r="AC202" s="587"/>
      <c r="AD202" s="587"/>
      <c r="AE202" s="587"/>
      <c r="AF202" s="587"/>
      <c r="AG202" s="587"/>
      <c r="AH202" s="587"/>
      <c r="AI202" s="587"/>
      <c r="AL202" s="15"/>
      <c r="AM202" s="15"/>
      <c r="AN202" s="15"/>
      <c r="AO202" s="15"/>
      <c r="AP202" s="15"/>
      <c r="AQ202" s="15"/>
      <c r="AR202" s="15"/>
      <c r="AS202" s="15"/>
      <c r="AT202" s="15"/>
    </row>
    <row r="203" spans="1:46" s="30" customFormat="1" ht="18" customHeight="1" x14ac:dyDescent="0.2">
      <c r="A203" s="575"/>
      <c r="B203" s="576"/>
      <c r="C203" s="576"/>
      <c r="D203" s="576"/>
      <c r="E203" s="576"/>
      <c r="F203" s="102" t="s">
        <v>78</v>
      </c>
      <c r="G203" s="578"/>
      <c r="H203" s="579"/>
      <c r="I203" s="579"/>
      <c r="J203" s="579"/>
      <c r="K203" s="579"/>
      <c r="L203" s="579"/>
      <c r="M203" s="580"/>
      <c r="N203" s="104" t="s">
        <v>76</v>
      </c>
      <c r="O203" s="581"/>
      <c r="P203" s="581"/>
      <c r="Q203" s="581"/>
      <c r="R203" s="583"/>
      <c r="S203" s="583"/>
      <c r="T203" s="583"/>
      <c r="U203" s="583"/>
      <c r="V203" s="583"/>
      <c r="W203" s="585"/>
      <c r="X203" s="586"/>
      <c r="Y203" s="586"/>
      <c r="Z203" s="586"/>
      <c r="AA203" s="586"/>
      <c r="AB203" s="586"/>
      <c r="AC203" s="586"/>
      <c r="AD203" s="586"/>
      <c r="AE203" s="586"/>
      <c r="AF203" s="586"/>
      <c r="AG203" s="586"/>
      <c r="AH203" s="586"/>
      <c r="AI203" s="586"/>
      <c r="AL203" s="15"/>
      <c r="AM203" s="15"/>
      <c r="AN203" s="15"/>
      <c r="AO203" s="15"/>
      <c r="AP203" s="15"/>
      <c r="AQ203" s="15"/>
      <c r="AR203" s="15"/>
      <c r="AS203" s="15"/>
      <c r="AT203" s="15"/>
    </row>
    <row r="204" spans="1:46" s="30" customFormat="1" ht="18" customHeight="1" x14ac:dyDescent="0.2">
      <c r="A204" s="577"/>
      <c r="B204" s="577"/>
      <c r="C204" s="577"/>
      <c r="D204" s="577"/>
      <c r="E204" s="577"/>
      <c r="F204" s="103"/>
      <c r="G204" s="588"/>
      <c r="H204" s="589"/>
      <c r="I204" s="589"/>
      <c r="J204" s="589"/>
      <c r="K204" s="589"/>
      <c r="L204" s="589"/>
      <c r="M204" s="590"/>
      <c r="N204" s="105"/>
      <c r="O204" s="582"/>
      <c r="P204" s="582"/>
      <c r="Q204" s="582"/>
      <c r="R204" s="584"/>
      <c r="S204" s="584"/>
      <c r="T204" s="584"/>
      <c r="U204" s="584"/>
      <c r="V204" s="584"/>
      <c r="W204" s="587"/>
      <c r="X204" s="587"/>
      <c r="Y204" s="587"/>
      <c r="Z204" s="587"/>
      <c r="AA204" s="587"/>
      <c r="AB204" s="587"/>
      <c r="AC204" s="587"/>
      <c r="AD204" s="587"/>
      <c r="AE204" s="587"/>
      <c r="AF204" s="587"/>
      <c r="AG204" s="587"/>
      <c r="AH204" s="587"/>
      <c r="AI204" s="587"/>
      <c r="AL204" s="15"/>
      <c r="AM204" s="15"/>
      <c r="AN204" s="15"/>
      <c r="AO204" s="15"/>
      <c r="AP204" s="15"/>
      <c r="AQ204" s="15"/>
      <c r="AR204" s="15"/>
      <c r="AS204" s="15"/>
      <c r="AT204" s="15"/>
    </row>
    <row r="205" spans="1:46" s="30" customFormat="1" ht="18" customHeight="1" x14ac:dyDescent="0.2">
      <c r="A205" s="575"/>
      <c r="B205" s="576"/>
      <c r="C205" s="576"/>
      <c r="D205" s="576"/>
      <c r="E205" s="576"/>
      <c r="F205" s="102" t="s">
        <v>78</v>
      </c>
      <c r="G205" s="578"/>
      <c r="H205" s="579"/>
      <c r="I205" s="579"/>
      <c r="J205" s="579"/>
      <c r="K205" s="579"/>
      <c r="L205" s="579"/>
      <c r="M205" s="580"/>
      <c r="N205" s="104" t="s">
        <v>76</v>
      </c>
      <c r="O205" s="581"/>
      <c r="P205" s="581"/>
      <c r="Q205" s="581"/>
      <c r="R205" s="583"/>
      <c r="S205" s="583"/>
      <c r="T205" s="583"/>
      <c r="U205" s="583"/>
      <c r="V205" s="583"/>
      <c r="W205" s="585"/>
      <c r="X205" s="586"/>
      <c r="Y205" s="586"/>
      <c r="Z205" s="586"/>
      <c r="AA205" s="586"/>
      <c r="AB205" s="586"/>
      <c r="AC205" s="586"/>
      <c r="AD205" s="586"/>
      <c r="AE205" s="586"/>
      <c r="AF205" s="586"/>
      <c r="AG205" s="586"/>
      <c r="AH205" s="586"/>
      <c r="AI205" s="586"/>
      <c r="AL205" s="15"/>
      <c r="AM205" s="15"/>
      <c r="AN205" s="15"/>
      <c r="AO205" s="15"/>
      <c r="AP205" s="15"/>
      <c r="AQ205" s="15"/>
      <c r="AR205" s="15"/>
      <c r="AS205" s="15"/>
      <c r="AT205" s="15"/>
    </row>
    <row r="206" spans="1:46" s="30" customFormat="1" ht="18" customHeight="1" x14ac:dyDescent="0.2">
      <c r="A206" s="577"/>
      <c r="B206" s="577"/>
      <c r="C206" s="577"/>
      <c r="D206" s="577"/>
      <c r="E206" s="577"/>
      <c r="F206" s="103"/>
      <c r="G206" s="588"/>
      <c r="H206" s="589"/>
      <c r="I206" s="589"/>
      <c r="J206" s="589"/>
      <c r="K206" s="589"/>
      <c r="L206" s="589"/>
      <c r="M206" s="590"/>
      <c r="N206" s="105"/>
      <c r="O206" s="582"/>
      <c r="P206" s="582"/>
      <c r="Q206" s="582"/>
      <c r="R206" s="584"/>
      <c r="S206" s="584"/>
      <c r="T206" s="584"/>
      <c r="U206" s="584"/>
      <c r="V206" s="584"/>
      <c r="W206" s="587"/>
      <c r="X206" s="587"/>
      <c r="Y206" s="587"/>
      <c r="Z206" s="587"/>
      <c r="AA206" s="587"/>
      <c r="AB206" s="587"/>
      <c r="AC206" s="587"/>
      <c r="AD206" s="587"/>
      <c r="AE206" s="587"/>
      <c r="AF206" s="587"/>
      <c r="AG206" s="587"/>
      <c r="AH206" s="587"/>
      <c r="AI206" s="587"/>
      <c r="AL206" s="15"/>
      <c r="AM206" s="15"/>
      <c r="AN206" s="15"/>
      <c r="AO206" s="15"/>
      <c r="AP206" s="15"/>
      <c r="AQ206" s="15"/>
      <c r="AR206" s="15"/>
      <c r="AS206" s="15"/>
      <c r="AT206" s="15"/>
    </row>
    <row r="207" spans="1:46" s="30" customFormat="1" ht="18" customHeight="1" x14ac:dyDescent="0.2">
      <c r="A207" s="575"/>
      <c r="B207" s="576"/>
      <c r="C207" s="576"/>
      <c r="D207" s="576"/>
      <c r="E207" s="576"/>
      <c r="F207" s="102" t="s">
        <v>78</v>
      </c>
      <c r="G207" s="578"/>
      <c r="H207" s="579"/>
      <c r="I207" s="579"/>
      <c r="J207" s="579"/>
      <c r="K207" s="579"/>
      <c r="L207" s="579"/>
      <c r="M207" s="580"/>
      <c r="N207" s="104" t="s">
        <v>76</v>
      </c>
      <c r="O207" s="581"/>
      <c r="P207" s="581"/>
      <c r="Q207" s="581"/>
      <c r="R207" s="583"/>
      <c r="S207" s="583"/>
      <c r="T207" s="583"/>
      <c r="U207" s="583"/>
      <c r="V207" s="583"/>
      <c r="W207" s="585"/>
      <c r="X207" s="586"/>
      <c r="Y207" s="586"/>
      <c r="Z207" s="586"/>
      <c r="AA207" s="586"/>
      <c r="AB207" s="586"/>
      <c r="AC207" s="586"/>
      <c r="AD207" s="586"/>
      <c r="AE207" s="586"/>
      <c r="AF207" s="586"/>
      <c r="AG207" s="586"/>
      <c r="AH207" s="586"/>
      <c r="AI207" s="586"/>
      <c r="AL207" s="15"/>
      <c r="AM207" s="15"/>
      <c r="AN207" s="15"/>
      <c r="AO207" s="15"/>
      <c r="AP207" s="15"/>
      <c r="AQ207" s="15"/>
      <c r="AR207" s="15"/>
      <c r="AS207" s="15"/>
      <c r="AT207" s="15"/>
    </row>
    <row r="208" spans="1:46" s="30" customFormat="1" ht="18" customHeight="1" x14ac:dyDescent="0.2">
      <c r="A208" s="577"/>
      <c r="B208" s="577"/>
      <c r="C208" s="577"/>
      <c r="D208" s="577"/>
      <c r="E208" s="577"/>
      <c r="F208" s="103"/>
      <c r="G208" s="588"/>
      <c r="H208" s="589"/>
      <c r="I208" s="589"/>
      <c r="J208" s="589"/>
      <c r="K208" s="589"/>
      <c r="L208" s="589"/>
      <c r="M208" s="590"/>
      <c r="N208" s="105"/>
      <c r="O208" s="582"/>
      <c r="P208" s="582"/>
      <c r="Q208" s="582"/>
      <c r="R208" s="584"/>
      <c r="S208" s="584"/>
      <c r="T208" s="584"/>
      <c r="U208" s="584"/>
      <c r="V208" s="584"/>
      <c r="W208" s="587"/>
      <c r="X208" s="587"/>
      <c r="Y208" s="587"/>
      <c r="Z208" s="587"/>
      <c r="AA208" s="587"/>
      <c r="AB208" s="587"/>
      <c r="AC208" s="587"/>
      <c r="AD208" s="587"/>
      <c r="AE208" s="587"/>
      <c r="AF208" s="587"/>
      <c r="AG208" s="587"/>
      <c r="AH208" s="587"/>
      <c r="AI208" s="587"/>
      <c r="AL208" s="15"/>
      <c r="AM208" s="15"/>
      <c r="AN208" s="15"/>
      <c r="AO208" s="15"/>
      <c r="AP208" s="15"/>
      <c r="AQ208" s="15"/>
      <c r="AR208" s="15"/>
      <c r="AS208" s="15"/>
      <c r="AT208" s="15"/>
    </row>
    <row r="209" spans="1:46" s="30" customFormat="1" ht="18" customHeight="1" x14ac:dyDescent="0.2">
      <c r="A209" s="575"/>
      <c r="B209" s="576"/>
      <c r="C209" s="576"/>
      <c r="D209" s="576"/>
      <c r="E209" s="576"/>
      <c r="F209" s="102" t="s">
        <v>78</v>
      </c>
      <c r="G209" s="578"/>
      <c r="H209" s="579"/>
      <c r="I209" s="579"/>
      <c r="J209" s="579"/>
      <c r="K209" s="579"/>
      <c r="L209" s="579"/>
      <c r="M209" s="580"/>
      <c r="N209" s="104" t="s">
        <v>76</v>
      </c>
      <c r="O209" s="581"/>
      <c r="P209" s="581"/>
      <c r="Q209" s="581"/>
      <c r="R209" s="583"/>
      <c r="S209" s="583"/>
      <c r="T209" s="583"/>
      <c r="U209" s="583"/>
      <c r="V209" s="583"/>
      <c r="W209" s="585"/>
      <c r="X209" s="586"/>
      <c r="Y209" s="586"/>
      <c r="Z209" s="586"/>
      <c r="AA209" s="586"/>
      <c r="AB209" s="586"/>
      <c r="AC209" s="586"/>
      <c r="AD209" s="586"/>
      <c r="AE209" s="586"/>
      <c r="AF209" s="586"/>
      <c r="AG209" s="586"/>
      <c r="AH209" s="586"/>
      <c r="AI209" s="586"/>
      <c r="AL209" s="15"/>
      <c r="AM209" s="15"/>
      <c r="AN209" s="15"/>
      <c r="AO209" s="15"/>
      <c r="AP209" s="15"/>
      <c r="AQ209" s="15"/>
      <c r="AR209" s="15"/>
      <c r="AS209" s="15"/>
      <c r="AT209" s="15"/>
    </row>
    <row r="210" spans="1:46" s="30" customFormat="1" ht="18" customHeight="1" x14ac:dyDescent="0.2">
      <c r="A210" s="577"/>
      <c r="B210" s="577"/>
      <c r="C210" s="577"/>
      <c r="D210" s="577"/>
      <c r="E210" s="577"/>
      <c r="F210" s="103"/>
      <c r="G210" s="588"/>
      <c r="H210" s="589"/>
      <c r="I210" s="589"/>
      <c r="J210" s="589"/>
      <c r="K210" s="589"/>
      <c r="L210" s="589"/>
      <c r="M210" s="590"/>
      <c r="N210" s="105"/>
      <c r="O210" s="582"/>
      <c r="P210" s="582"/>
      <c r="Q210" s="582"/>
      <c r="R210" s="584"/>
      <c r="S210" s="584"/>
      <c r="T210" s="584"/>
      <c r="U210" s="584"/>
      <c r="V210" s="584"/>
      <c r="W210" s="587"/>
      <c r="X210" s="587"/>
      <c r="Y210" s="587"/>
      <c r="Z210" s="587"/>
      <c r="AA210" s="587"/>
      <c r="AB210" s="587"/>
      <c r="AC210" s="587"/>
      <c r="AD210" s="587"/>
      <c r="AE210" s="587"/>
      <c r="AF210" s="587"/>
      <c r="AG210" s="587"/>
      <c r="AH210" s="587"/>
      <c r="AI210" s="587"/>
      <c r="AL210" s="15"/>
      <c r="AM210" s="15"/>
      <c r="AN210" s="15"/>
      <c r="AO210" s="15"/>
      <c r="AP210" s="15"/>
      <c r="AQ210" s="15"/>
      <c r="AR210" s="15"/>
      <c r="AS210" s="15"/>
      <c r="AT210" s="15"/>
    </row>
    <row r="211" spans="1:46" s="30" customFormat="1" ht="18" customHeight="1" x14ac:dyDescent="0.2">
      <c r="A211" s="575"/>
      <c r="B211" s="576"/>
      <c r="C211" s="576"/>
      <c r="D211" s="576"/>
      <c r="E211" s="576"/>
      <c r="F211" s="102" t="s">
        <v>78</v>
      </c>
      <c r="G211" s="578"/>
      <c r="H211" s="579"/>
      <c r="I211" s="579"/>
      <c r="J211" s="579"/>
      <c r="K211" s="579"/>
      <c r="L211" s="579"/>
      <c r="M211" s="580"/>
      <c r="N211" s="104" t="s">
        <v>76</v>
      </c>
      <c r="O211" s="581"/>
      <c r="P211" s="581"/>
      <c r="Q211" s="581"/>
      <c r="R211" s="583"/>
      <c r="S211" s="583"/>
      <c r="T211" s="583"/>
      <c r="U211" s="583"/>
      <c r="V211" s="583"/>
      <c r="W211" s="585"/>
      <c r="X211" s="586"/>
      <c r="Y211" s="586"/>
      <c r="Z211" s="586"/>
      <c r="AA211" s="586"/>
      <c r="AB211" s="586"/>
      <c r="AC211" s="586"/>
      <c r="AD211" s="586"/>
      <c r="AE211" s="586"/>
      <c r="AF211" s="586"/>
      <c r="AG211" s="586"/>
      <c r="AH211" s="586"/>
      <c r="AI211" s="586"/>
      <c r="AL211" s="15"/>
      <c r="AM211" s="15"/>
      <c r="AN211" s="15"/>
      <c r="AO211" s="15"/>
      <c r="AP211" s="15"/>
      <c r="AQ211" s="15"/>
      <c r="AR211" s="15"/>
      <c r="AS211" s="15"/>
      <c r="AT211" s="15"/>
    </row>
    <row r="212" spans="1:46" s="30" customFormat="1" ht="18" customHeight="1" x14ac:dyDescent="0.2">
      <c r="A212" s="577"/>
      <c r="B212" s="577"/>
      <c r="C212" s="577"/>
      <c r="D212" s="577"/>
      <c r="E212" s="577"/>
      <c r="F212" s="103"/>
      <c r="G212" s="588"/>
      <c r="H212" s="589"/>
      <c r="I212" s="589"/>
      <c r="J212" s="589"/>
      <c r="K212" s="589"/>
      <c r="L212" s="589"/>
      <c r="M212" s="590"/>
      <c r="N212" s="105"/>
      <c r="O212" s="582"/>
      <c r="P212" s="582"/>
      <c r="Q212" s="582"/>
      <c r="R212" s="584"/>
      <c r="S212" s="584"/>
      <c r="T212" s="584"/>
      <c r="U212" s="584"/>
      <c r="V212" s="584"/>
      <c r="W212" s="587"/>
      <c r="X212" s="587"/>
      <c r="Y212" s="587"/>
      <c r="Z212" s="587"/>
      <c r="AA212" s="587"/>
      <c r="AB212" s="587"/>
      <c r="AC212" s="587"/>
      <c r="AD212" s="587"/>
      <c r="AE212" s="587"/>
      <c r="AF212" s="587"/>
      <c r="AG212" s="587"/>
      <c r="AH212" s="587"/>
      <c r="AI212" s="587"/>
      <c r="AL212" s="15"/>
      <c r="AM212" s="15"/>
      <c r="AN212" s="15"/>
      <c r="AO212" s="15"/>
      <c r="AP212" s="15"/>
      <c r="AQ212" s="15"/>
      <c r="AR212" s="15"/>
      <c r="AS212" s="15"/>
      <c r="AT212" s="15"/>
    </row>
    <row r="213" spans="1:46" s="30" customFormat="1" ht="18" customHeight="1" x14ac:dyDescent="0.2">
      <c r="A213" s="575"/>
      <c r="B213" s="576"/>
      <c r="C213" s="576"/>
      <c r="D213" s="576"/>
      <c r="E213" s="576"/>
      <c r="F213" s="102" t="s">
        <v>78</v>
      </c>
      <c r="G213" s="578"/>
      <c r="H213" s="579"/>
      <c r="I213" s="579"/>
      <c r="J213" s="579"/>
      <c r="K213" s="579"/>
      <c r="L213" s="579"/>
      <c r="M213" s="580"/>
      <c r="N213" s="104" t="s">
        <v>76</v>
      </c>
      <c r="O213" s="581"/>
      <c r="P213" s="581"/>
      <c r="Q213" s="581"/>
      <c r="R213" s="583"/>
      <c r="S213" s="583"/>
      <c r="T213" s="583"/>
      <c r="U213" s="583"/>
      <c r="V213" s="583"/>
      <c r="W213" s="585"/>
      <c r="X213" s="586"/>
      <c r="Y213" s="586"/>
      <c r="Z213" s="586"/>
      <c r="AA213" s="586"/>
      <c r="AB213" s="586"/>
      <c r="AC213" s="586"/>
      <c r="AD213" s="586"/>
      <c r="AE213" s="586"/>
      <c r="AF213" s="586"/>
      <c r="AG213" s="586"/>
      <c r="AH213" s="586"/>
      <c r="AI213" s="586"/>
      <c r="AL213" s="15"/>
      <c r="AM213" s="15"/>
      <c r="AN213" s="15"/>
      <c r="AO213" s="15"/>
      <c r="AP213" s="15"/>
      <c r="AQ213" s="15"/>
      <c r="AR213" s="15"/>
      <c r="AS213" s="15"/>
      <c r="AT213" s="15"/>
    </row>
    <row r="214" spans="1:46" s="30" customFormat="1" ht="18" customHeight="1" x14ac:dyDescent="0.2">
      <c r="A214" s="577"/>
      <c r="B214" s="577"/>
      <c r="C214" s="577"/>
      <c r="D214" s="577"/>
      <c r="E214" s="577"/>
      <c r="F214" s="103"/>
      <c r="G214" s="588"/>
      <c r="H214" s="589"/>
      <c r="I214" s="589"/>
      <c r="J214" s="589"/>
      <c r="K214" s="589"/>
      <c r="L214" s="589"/>
      <c r="M214" s="590"/>
      <c r="N214" s="105"/>
      <c r="O214" s="582"/>
      <c r="P214" s="582"/>
      <c r="Q214" s="582"/>
      <c r="R214" s="584"/>
      <c r="S214" s="584"/>
      <c r="T214" s="584"/>
      <c r="U214" s="584"/>
      <c r="V214" s="584"/>
      <c r="W214" s="587"/>
      <c r="X214" s="587"/>
      <c r="Y214" s="587"/>
      <c r="Z214" s="587"/>
      <c r="AA214" s="587"/>
      <c r="AB214" s="587"/>
      <c r="AC214" s="587"/>
      <c r="AD214" s="587"/>
      <c r="AE214" s="587"/>
      <c r="AF214" s="587"/>
      <c r="AG214" s="587"/>
      <c r="AH214" s="587"/>
      <c r="AI214" s="587"/>
      <c r="AL214" s="15"/>
      <c r="AM214" s="15"/>
      <c r="AN214" s="15"/>
      <c r="AO214" s="15"/>
      <c r="AP214" s="15"/>
      <c r="AQ214" s="15"/>
      <c r="AR214" s="15"/>
      <c r="AS214" s="15"/>
      <c r="AT214" s="15"/>
    </row>
    <row r="215" spans="1:46" s="30" customFormat="1" ht="18" customHeight="1" x14ac:dyDescent="0.2">
      <c r="A215" s="575"/>
      <c r="B215" s="576"/>
      <c r="C215" s="576"/>
      <c r="D215" s="576"/>
      <c r="E215" s="576"/>
      <c r="F215" s="102" t="s">
        <v>78</v>
      </c>
      <c r="G215" s="578"/>
      <c r="H215" s="579"/>
      <c r="I215" s="579"/>
      <c r="J215" s="579"/>
      <c r="K215" s="579"/>
      <c r="L215" s="579"/>
      <c r="M215" s="580"/>
      <c r="N215" s="104" t="s">
        <v>76</v>
      </c>
      <c r="O215" s="581"/>
      <c r="P215" s="581"/>
      <c r="Q215" s="581"/>
      <c r="R215" s="583"/>
      <c r="S215" s="583"/>
      <c r="T215" s="583"/>
      <c r="U215" s="583"/>
      <c r="V215" s="583"/>
      <c r="W215" s="585"/>
      <c r="X215" s="586"/>
      <c r="Y215" s="586"/>
      <c r="Z215" s="586"/>
      <c r="AA215" s="586"/>
      <c r="AB215" s="586"/>
      <c r="AC215" s="586"/>
      <c r="AD215" s="586"/>
      <c r="AE215" s="586"/>
      <c r="AF215" s="586"/>
      <c r="AG215" s="586"/>
      <c r="AH215" s="586"/>
      <c r="AI215" s="586"/>
      <c r="AL215" s="15"/>
      <c r="AM215" s="15"/>
      <c r="AN215" s="15"/>
      <c r="AO215" s="15"/>
      <c r="AP215" s="15"/>
      <c r="AQ215" s="15"/>
      <c r="AR215" s="15"/>
      <c r="AS215" s="15"/>
      <c r="AT215" s="15"/>
    </row>
    <row r="216" spans="1:46" s="30" customFormat="1" ht="18" customHeight="1" x14ac:dyDescent="0.2">
      <c r="A216" s="577"/>
      <c r="B216" s="577"/>
      <c r="C216" s="577"/>
      <c r="D216" s="577"/>
      <c r="E216" s="577"/>
      <c r="F216" s="103"/>
      <c r="G216" s="588"/>
      <c r="H216" s="589"/>
      <c r="I216" s="589"/>
      <c r="J216" s="589"/>
      <c r="K216" s="589"/>
      <c r="L216" s="589"/>
      <c r="M216" s="590"/>
      <c r="N216" s="105"/>
      <c r="O216" s="582"/>
      <c r="P216" s="582"/>
      <c r="Q216" s="582"/>
      <c r="R216" s="584"/>
      <c r="S216" s="584"/>
      <c r="T216" s="584"/>
      <c r="U216" s="584"/>
      <c r="V216" s="584"/>
      <c r="W216" s="587"/>
      <c r="X216" s="587"/>
      <c r="Y216" s="587"/>
      <c r="Z216" s="587"/>
      <c r="AA216" s="587"/>
      <c r="AB216" s="587"/>
      <c r="AC216" s="587"/>
      <c r="AD216" s="587"/>
      <c r="AE216" s="587"/>
      <c r="AF216" s="587"/>
      <c r="AG216" s="587"/>
      <c r="AH216" s="587"/>
      <c r="AI216" s="587"/>
      <c r="AL216" s="15"/>
      <c r="AM216" s="15"/>
      <c r="AN216" s="15"/>
      <c r="AO216" s="15"/>
      <c r="AP216" s="15"/>
      <c r="AQ216" s="15"/>
      <c r="AR216" s="15"/>
      <c r="AS216" s="15"/>
      <c r="AT216" s="15"/>
    </row>
    <row r="217" spans="1:46" s="30" customFormat="1" ht="18" customHeight="1" x14ac:dyDescent="0.2">
      <c r="A217" s="575"/>
      <c r="B217" s="576"/>
      <c r="C217" s="576"/>
      <c r="D217" s="576"/>
      <c r="E217" s="576"/>
      <c r="F217" s="102" t="s">
        <v>78</v>
      </c>
      <c r="G217" s="578"/>
      <c r="H217" s="579"/>
      <c r="I217" s="579"/>
      <c r="J217" s="579"/>
      <c r="K217" s="579"/>
      <c r="L217" s="579"/>
      <c r="M217" s="580"/>
      <c r="N217" s="104" t="s">
        <v>76</v>
      </c>
      <c r="O217" s="581"/>
      <c r="P217" s="581"/>
      <c r="Q217" s="581"/>
      <c r="R217" s="583"/>
      <c r="S217" s="583"/>
      <c r="T217" s="583"/>
      <c r="U217" s="583"/>
      <c r="V217" s="583"/>
      <c r="W217" s="585"/>
      <c r="X217" s="586"/>
      <c r="Y217" s="586"/>
      <c r="Z217" s="586"/>
      <c r="AA217" s="586"/>
      <c r="AB217" s="586"/>
      <c r="AC217" s="586"/>
      <c r="AD217" s="586"/>
      <c r="AE217" s="586"/>
      <c r="AF217" s="586"/>
      <c r="AG217" s="586"/>
      <c r="AH217" s="586"/>
      <c r="AI217" s="586"/>
      <c r="AL217" s="15"/>
      <c r="AM217" s="15"/>
      <c r="AN217" s="15"/>
      <c r="AO217" s="15"/>
      <c r="AP217" s="15"/>
      <c r="AQ217" s="15"/>
      <c r="AR217" s="15"/>
      <c r="AS217" s="15"/>
      <c r="AT217" s="15"/>
    </row>
    <row r="218" spans="1:46" s="30" customFormat="1" ht="18" customHeight="1" x14ac:dyDescent="0.2">
      <c r="A218" s="577"/>
      <c r="B218" s="577"/>
      <c r="C218" s="577"/>
      <c r="D218" s="577"/>
      <c r="E218" s="577"/>
      <c r="F218" s="103"/>
      <c r="G218" s="588"/>
      <c r="H218" s="589"/>
      <c r="I218" s="589"/>
      <c r="J218" s="589"/>
      <c r="K218" s="589"/>
      <c r="L218" s="589"/>
      <c r="M218" s="590"/>
      <c r="N218" s="105"/>
      <c r="O218" s="582"/>
      <c r="P218" s="582"/>
      <c r="Q218" s="582"/>
      <c r="R218" s="584"/>
      <c r="S218" s="584"/>
      <c r="T218" s="584"/>
      <c r="U218" s="584"/>
      <c r="V218" s="584"/>
      <c r="W218" s="587"/>
      <c r="X218" s="587"/>
      <c r="Y218" s="587"/>
      <c r="Z218" s="587"/>
      <c r="AA218" s="587"/>
      <c r="AB218" s="587"/>
      <c r="AC218" s="587"/>
      <c r="AD218" s="587"/>
      <c r="AE218" s="587"/>
      <c r="AF218" s="587"/>
      <c r="AG218" s="587"/>
      <c r="AH218" s="587"/>
      <c r="AI218" s="587"/>
      <c r="AL218" s="15"/>
      <c r="AM218" s="15"/>
      <c r="AN218" s="15"/>
      <c r="AO218" s="15"/>
      <c r="AP218" s="15"/>
      <c r="AQ218" s="15"/>
      <c r="AR218" s="15"/>
      <c r="AS218" s="15"/>
      <c r="AT218" s="15"/>
    </row>
    <row r="219" spans="1:46" s="30" customFormat="1" ht="18" customHeight="1" x14ac:dyDescent="0.2">
      <c r="A219" s="575"/>
      <c r="B219" s="576"/>
      <c r="C219" s="576"/>
      <c r="D219" s="576"/>
      <c r="E219" s="576"/>
      <c r="F219" s="102" t="s">
        <v>78</v>
      </c>
      <c r="G219" s="578"/>
      <c r="H219" s="579"/>
      <c r="I219" s="579"/>
      <c r="J219" s="579"/>
      <c r="K219" s="579"/>
      <c r="L219" s="579"/>
      <c r="M219" s="580"/>
      <c r="N219" s="104" t="s">
        <v>76</v>
      </c>
      <c r="O219" s="581"/>
      <c r="P219" s="581"/>
      <c r="Q219" s="581"/>
      <c r="R219" s="583"/>
      <c r="S219" s="583"/>
      <c r="T219" s="583"/>
      <c r="U219" s="583"/>
      <c r="V219" s="583"/>
      <c r="W219" s="585"/>
      <c r="X219" s="586"/>
      <c r="Y219" s="586"/>
      <c r="Z219" s="586"/>
      <c r="AA219" s="586"/>
      <c r="AB219" s="586"/>
      <c r="AC219" s="586"/>
      <c r="AD219" s="586"/>
      <c r="AE219" s="586"/>
      <c r="AF219" s="586"/>
      <c r="AG219" s="586"/>
      <c r="AH219" s="586"/>
      <c r="AI219" s="586"/>
      <c r="AL219" s="15"/>
      <c r="AM219" s="15"/>
      <c r="AN219" s="15"/>
      <c r="AO219" s="15"/>
      <c r="AP219" s="15"/>
      <c r="AQ219" s="15"/>
      <c r="AR219" s="15"/>
      <c r="AS219" s="15"/>
      <c r="AT219" s="15"/>
    </row>
    <row r="220" spans="1:46" s="30" customFormat="1" ht="18" customHeight="1" x14ac:dyDescent="0.2">
      <c r="A220" s="577"/>
      <c r="B220" s="577"/>
      <c r="C220" s="577"/>
      <c r="D220" s="577"/>
      <c r="E220" s="577"/>
      <c r="F220" s="103"/>
      <c r="G220" s="588"/>
      <c r="H220" s="589"/>
      <c r="I220" s="589"/>
      <c r="J220" s="589"/>
      <c r="K220" s="589"/>
      <c r="L220" s="589"/>
      <c r="M220" s="590"/>
      <c r="N220" s="105"/>
      <c r="O220" s="582"/>
      <c r="P220" s="582"/>
      <c r="Q220" s="582"/>
      <c r="R220" s="584"/>
      <c r="S220" s="584"/>
      <c r="T220" s="584"/>
      <c r="U220" s="584"/>
      <c r="V220" s="584"/>
      <c r="W220" s="587"/>
      <c r="X220" s="587"/>
      <c r="Y220" s="587"/>
      <c r="Z220" s="587"/>
      <c r="AA220" s="587"/>
      <c r="AB220" s="587"/>
      <c r="AC220" s="587"/>
      <c r="AD220" s="587"/>
      <c r="AE220" s="587"/>
      <c r="AF220" s="587"/>
      <c r="AG220" s="587"/>
      <c r="AH220" s="587"/>
      <c r="AI220" s="587"/>
      <c r="AL220" s="15"/>
      <c r="AM220" s="15"/>
      <c r="AN220" s="15"/>
      <c r="AO220" s="15"/>
      <c r="AP220" s="15"/>
      <c r="AQ220" s="15"/>
      <c r="AR220" s="15"/>
      <c r="AS220" s="15"/>
      <c r="AT220" s="15"/>
    </row>
    <row r="221" spans="1:46" s="30" customFormat="1" ht="18" customHeight="1" x14ac:dyDescent="0.2">
      <c r="A221" s="575"/>
      <c r="B221" s="576"/>
      <c r="C221" s="576"/>
      <c r="D221" s="576"/>
      <c r="E221" s="576"/>
      <c r="F221" s="102" t="s">
        <v>78</v>
      </c>
      <c r="G221" s="578"/>
      <c r="H221" s="579"/>
      <c r="I221" s="579"/>
      <c r="J221" s="579"/>
      <c r="K221" s="579"/>
      <c r="L221" s="579"/>
      <c r="M221" s="580"/>
      <c r="N221" s="104" t="s">
        <v>76</v>
      </c>
      <c r="O221" s="581"/>
      <c r="P221" s="581"/>
      <c r="Q221" s="581"/>
      <c r="R221" s="583"/>
      <c r="S221" s="583"/>
      <c r="T221" s="583"/>
      <c r="U221" s="583"/>
      <c r="V221" s="583"/>
      <c r="W221" s="585"/>
      <c r="X221" s="586"/>
      <c r="Y221" s="586"/>
      <c r="Z221" s="586"/>
      <c r="AA221" s="586"/>
      <c r="AB221" s="586"/>
      <c r="AC221" s="586"/>
      <c r="AD221" s="586"/>
      <c r="AE221" s="586"/>
      <c r="AF221" s="586"/>
      <c r="AG221" s="586"/>
      <c r="AH221" s="586"/>
      <c r="AI221" s="586"/>
      <c r="AL221" s="15"/>
      <c r="AM221" s="15"/>
      <c r="AN221" s="15"/>
      <c r="AO221" s="15"/>
      <c r="AP221" s="15"/>
      <c r="AQ221" s="15"/>
      <c r="AR221" s="15"/>
      <c r="AS221" s="15"/>
      <c r="AT221" s="15"/>
    </row>
    <row r="222" spans="1:46" s="30" customFormat="1" ht="18" customHeight="1" x14ac:dyDescent="0.2">
      <c r="A222" s="577"/>
      <c r="B222" s="577"/>
      <c r="C222" s="577"/>
      <c r="D222" s="577"/>
      <c r="E222" s="577"/>
      <c r="F222" s="103"/>
      <c r="G222" s="588"/>
      <c r="H222" s="589"/>
      <c r="I222" s="589"/>
      <c r="J222" s="589"/>
      <c r="K222" s="589"/>
      <c r="L222" s="589"/>
      <c r="M222" s="590"/>
      <c r="N222" s="105"/>
      <c r="O222" s="582"/>
      <c r="P222" s="582"/>
      <c r="Q222" s="582"/>
      <c r="R222" s="584"/>
      <c r="S222" s="584"/>
      <c r="T222" s="584"/>
      <c r="U222" s="584"/>
      <c r="V222" s="584"/>
      <c r="W222" s="587"/>
      <c r="X222" s="587"/>
      <c r="Y222" s="587"/>
      <c r="Z222" s="587"/>
      <c r="AA222" s="587"/>
      <c r="AB222" s="587"/>
      <c r="AC222" s="587"/>
      <c r="AD222" s="587"/>
      <c r="AE222" s="587"/>
      <c r="AF222" s="587"/>
      <c r="AG222" s="587"/>
      <c r="AH222" s="587"/>
      <c r="AI222" s="587"/>
      <c r="AL222" s="15"/>
      <c r="AM222" s="15"/>
      <c r="AN222" s="15"/>
      <c r="AO222" s="15"/>
      <c r="AP222" s="15"/>
      <c r="AQ222" s="15"/>
      <c r="AR222" s="15"/>
      <c r="AS222" s="15"/>
      <c r="AT222" s="15"/>
    </row>
    <row r="223" spans="1:46" s="30" customFormat="1" ht="18" customHeight="1" x14ac:dyDescent="0.2">
      <c r="A223" s="575"/>
      <c r="B223" s="576"/>
      <c r="C223" s="576"/>
      <c r="D223" s="576"/>
      <c r="E223" s="576"/>
      <c r="F223" s="102" t="s">
        <v>78</v>
      </c>
      <c r="G223" s="578"/>
      <c r="H223" s="579"/>
      <c r="I223" s="579"/>
      <c r="J223" s="579"/>
      <c r="K223" s="579"/>
      <c r="L223" s="579"/>
      <c r="M223" s="580"/>
      <c r="N223" s="104" t="s">
        <v>76</v>
      </c>
      <c r="O223" s="581"/>
      <c r="P223" s="581"/>
      <c r="Q223" s="581"/>
      <c r="R223" s="583"/>
      <c r="S223" s="583"/>
      <c r="T223" s="583"/>
      <c r="U223" s="583"/>
      <c r="V223" s="583"/>
      <c r="W223" s="585"/>
      <c r="X223" s="586"/>
      <c r="Y223" s="586"/>
      <c r="Z223" s="586"/>
      <c r="AA223" s="586"/>
      <c r="AB223" s="586"/>
      <c r="AC223" s="586"/>
      <c r="AD223" s="586"/>
      <c r="AE223" s="586"/>
      <c r="AF223" s="586"/>
      <c r="AG223" s="586"/>
      <c r="AH223" s="586"/>
      <c r="AI223" s="586"/>
      <c r="AL223" s="15"/>
      <c r="AM223" s="15"/>
      <c r="AN223" s="15"/>
      <c r="AO223" s="15"/>
      <c r="AP223" s="15"/>
      <c r="AQ223" s="15"/>
      <c r="AR223" s="15"/>
      <c r="AS223" s="15"/>
      <c r="AT223" s="15"/>
    </row>
    <row r="224" spans="1:46" s="30" customFormat="1" ht="18" customHeight="1" x14ac:dyDescent="0.2">
      <c r="A224" s="577"/>
      <c r="B224" s="577"/>
      <c r="C224" s="577"/>
      <c r="D224" s="577"/>
      <c r="E224" s="577"/>
      <c r="F224" s="103"/>
      <c r="G224" s="588"/>
      <c r="H224" s="589"/>
      <c r="I224" s="589"/>
      <c r="J224" s="589"/>
      <c r="K224" s="589"/>
      <c r="L224" s="589"/>
      <c r="M224" s="590"/>
      <c r="N224" s="105"/>
      <c r="O224" s="582"/>
      <c r="P224" s="582"/>
      <c r="Q224" s="582"/>
      <c r="R224" s="584"/>
      <c r="S224" s="584"/>
      <c r="T224" s="584"/>
      <c r="U224" s="584"/>
      <c r="V224" s="584"/>
      <c r="W224" s="587"/>
      <c r="X224" s="587"/>
      <c r="Y224" s="587"/>
      <c r="Z224" s="587"/>
      <c r="AA224" s="587"/>
      <c r="AB224" s="587"/>
      <c r="AC224" s="587"/>
      <c r="AD224" s="587"/>
      <c r="AE224" s="587"/>
      <c r="AF224" s="587"/>
      <c r="AG224" s="587"/>
      <c r="AH224" s="587"/>
      <c r="AI224" s="587"/>
      <c r="AL224" s="15"/>
      <c r="AM224" s="15"/>
      <c r="AN224" s="15"/>
      <c r="AO224" s="15"/>
      <c r="AP224" s="15"/>
      <c r="AQ224" s="15"/>
      <c r="AR224" s="15"/>
      <c r="AS224" s="15"/>
      <c r="AT224" s="15"/>
    </row>
    <row r="225" spans="1:46" s="30" customFormat="1" ht="18" customHeight="1" x14ac:dyDescent="0.2">
      <c r="A225" s="575"/>
      <c r="B225" s="576"/>
      <c r="C225" s="576"/>
      <c r="D225" s="576"/>
      <c r="E225" s="576"/>
      <c r="F225" s="102" t="s">
        <v>78</v>
      </c>
      <c r="G225" s="578"/>
      <c r="H225" s="579"/>
      <c r="I225" s="579"/>
      <c r="J225" s="579"/>
      <c r="K225" s="579"/>
      <c r="L225" s="579"/>
      <c r="M225" s="580"/>
      <c r="N225" s="104" t="s">
        <v>76</v>
      </c>
      <c r="O225" s="581"/>
      <c r="P225" s="581"/>
      <c r="Q225" s="581"/>
      <c r="R225" s="583"/>
      <c r="S225" s="583"/>
      <c r="T225" s="583"/>
      <c r="U225" s="583"/>
      <c r="V225" s="583"/>
      <c r="W225" s="585"/>
      <c r="X225" s="586"/>
      <c r="Y225" s="586"/>
      <c r="Z225" s="586"/>
      <c r="AA225" s="586"/>
      <c r="AB225" s="586"/>
      <c r="AC225" s="586"/>
      <c r="AD225" s="586"/>
      <c r="AE225" s="586"/>
      <c r="AF225" s="586"/>
      <c r="AG225" s="586"/>
      <c r="AH225" s="586"/>
      <c r="AI225" s="586"/>
      <c r="AL225" s="15"/>
      <c r="AM225" s="15"/>
      <c r="AN225" s="15"/>
      <c r="AO225" s="15"/>
      <c r="AP225" s="15"/>
      <c r="AQ225" s="15"/>
      <c r="AR225" s="15"/>
      <c r="AS225" s="15"/>
      <c r="AT225" s="15"/>
    </row>
    <row r="226" spans="1:46" s="30" customFormat="1" ht="18" customHeight="1" x14ac:dyDescent="0.2">
      <c r="A226" s="577"/>
      <c r="B226" s="577"/>
      <c r="C226" s="577"/>
      <c r="D226" s="577"/>
      <c r="E226" s="577"/>
      <c r="F226" s="103"/>
      <c r="G226" s="588"/>
      <c r="H226" s="589"/>
      <c r="I226" s="589"/>
      <c r="J226" s="589"/>
      <c r="K226" s="589"/>
      <c r="L226" s="589"/>
      <c r="M226" s="590"/>
      <c r="N226" s="105"/>
      <c r="O226" s="582"/>
      <c r="P226" s="582"/>
      <c r="Q226" s="582"/>
      <c r="R226" s="584"/>
      <c r="S226" s="584"/>
      <c r="T226" s="584"/>
      <c r="U226" s="584"/>
      <c r="V226" s="584"/>
      <c r="W226" s="587"/>
      <c r="X226" s="587"/>
      <c r="Y226" s="587"/>
      <c r="Z226" s="587"/>
      <c r="AA226" s="587"/>
      <c r="AB226" s="587"/>
      <c r="AC226" s="587"/>
      <c r="AD226" s="587"/>
      <c r="AE226" s="587"/>
      <c r="AF226" s="587"/>
      <c r="AG226" s="587"/>
      <c r="AH226" s="587"/>
      <c r="AI226" s="587"/>
      <c r="AL226" s="15"/>
      <c r="AM226" s="15"/>
      <c r="AN226" s="15"/>
      <c r="AO226" s="15"/>
      <c r="AP226" s="15"/>
      <c r="AQ226" s="15"/>
      <c r="AR226" s="15"/>
      <c r="AS226" s="15"/>
      <c r="AT226" s="15"/>
    </row>
    <row r="227" spans="1:46" s="30" customFormat="1" ht="18" customHeight="1" x14ac:dyDescent="0.2">
      <c r="A227" s="575"/>
      <c r="B227" s="576"/>
      <c r="C227" s="576"/>
      <c r="D227" s="576"/>
      <c r="E227" s="576"/>
      <c r="F227" s="102" t="s">
        <v>78</v>
      </c>
      <c r="G227" s="578"/>
      <c r="H227" s="579"/>
      <c r="I227" s="579"/>
      <c r="J227" s="579"/>
      <c r="K227" s="579"/>
      <c r="L227" s="579"/>
      <c r="M227" s="580"/>
      <c r="N227" s="104" t="s">
        <v>76</v>
      </c>
      <c r="O227" s="581"/>
      <c r="P227" s="581"/>
      <c r="Q227" s="581"/>
      <c r="R227" s="583"/>
      <c r="S227" s="583"/>
      <c r="T227" s="583"/>
      <c r="U227" s="583"/>
      <c r="V227" s="583"/>
      <c r="W227" s="585"/>
      <c r="X227" s="586"/>
      <c r="Y227" s="586"/>
      <c r="Z227" s="586"/>
      <c r="AA227" s="586"/>
      <c r="AB227" s="586"/>
      <c r="AC227" s="586"/>
      <c r="AD227" s="586"/>
      <c r="AE227" s="586"/>
      <c r="AF227" s="586"/>
      <c r="AG227" s="586"/>
      <c r="AH227" s="586"/>
      <c r="AI227" s="586"/>
      <c r="AL227" s="15"/>
      <c r="AM227" s="15"/>
      <c r="AN227" s="15"/>
      <c r="AO227" s="15"/>
      <c r="AP227" s="15"/>
      <c r="AQ227" s="15"/>
      <c r="AR227" s="15"/>
      <c r="AS227" s="15"/>
      <c r="AT227" s="15"/>
    </row>
    <row r="228" spans="1:46" s="30" customFormat="1" ht="18" customHeight="1" x14ac:dyDescent="0.2">
      <c r="A228" s="577"/>
      <c r="B228" s="577"/>
      <c r="C228" s="577"/>
      <c r="D228" s="577"/>
      <c r="E228" s="577"/>
      <c r="F228" s="103"/>
      <c r="G228" s="588"/>
      <c r="H228" s="589"/>
      <c r="I228" s="589"/>
      <c r="J228" s="589"/>
      <c r="K228" s="589"/>
      <c r="L228" s="589"/>
      <c r="M228" s="590"/>
      <c r="N228" s="105"/>
      <c r="O228" s="582"/>
      <c r="P228" s="582"/>
      <c r="Q228" s="582"/>
      <c r="R228" s="584"/>
      <c r="S228" s="584"/>
      <c r="T228" s="584"/>
      <c r="U228" s="584"/>
      <c r="V228" s="584"/>
      <c r="W228" s="587"/>
      <c r="X228" s="587"/>
      <c r="Y228" s="587"/>
      <c r="Z228" s="587"/>
      <c r="AA228" s="587"/>
      <c r="AB228" s="587"/>
      <c r="AC228" s="587"/>
      <c r="AD228" s="587"/>
      <c r="AE228" s="587"/>
      <c r="AF228" s="587"/>
      <c r="AG228" s="587"/>
      <c r="AH228" s="587"/>
      <c r="AI228" s="587"/>
      <c r="AL228" s="15"/>
      <c r="AM228" s="15"/>
      <c r="AN228" s="15"/>
      <c r="AO228" s="15"/>
      <c r="AP228" s="15"/>
      <c r="AQ228" s="15"/>
      <c r="AR228" s="15"/>
      <c r="AS228" s="15"/>
      <c r="AT228" s="15"/>
    </row>
    <row r="229" spans="1:46" s="30" customFormat="1" ht="18" customHeight="1" x14ac:dyDescent="0.2">
      <c r="A229" s="575"/>
      <c r="B229" s="576"/>
      <c r="C229" s="576"/>
      <c r="D229" s="576"/>
      <c r="E229" s="576"/>
      <c r="F229" s="102" t="s">
        <v>78</v>
      </c>
      <c r="G229" s="578"/>
      <c r="H229" s="579"/>
      <c r="I229" s="579"/>
      <c r="J229" s="579"/>
      <c r="K229" s="579"/>
      <c r="L229" s="579"/>
      <c r="M229" s="580"/>
      <c r="N229" s="104" t="s">
        <v>76</v>
      </c>
      <c r="O229" s="581"/>
      <c r="P229" s="581"/>
      <c r="Q229" s="581"/>
      <c r="R229" s="583"/>
      <c r="S229" s="583"/>
      <c r="T229" s="583"/>
      <c r="U229" s="583"/>
      <c r="V229" s="583"/>
      <c r="W229" s="585"/>
      <c r="X229" s="586"/>
      <c r="Y229" s="586"/>
      <c r="Z229" s="586"/>
      <c r="AA229" s="586"/>
      <c r="AB229" s="586"/>
      <c r="AC229" s="586"/>
      <c r="AD229" s="586"/>
      <c r="AE229" s="586"/>
      <c r="AF229" s="586"/>
      <c r="AG229" s="586"/>
      <c r="AH229" s="586"/>
      <c r="AI229" s="586"/>
      <c r="AL229" s="15"/>
      <c r="AM229" s="15"/>
      <c r="AN229" s="15"/>
      <c r="AO229" s="15"/>
      <c r="AP229" s="15"/>
      <c r="AQ229" s="15"/>
      <c r="AR229" s="15"/>
      <c r="AS229" s="15"/>
      <c r="AT229" s="15"/>
    </row>
    <row r="230" spans="1:46" s="30" customFormat="1" ht="18" customHeight="1" x14ac:dyDescent="0.2">
      <c r="A230" s="577"/>
      <c r="B230" s="577"/>
      <c r="C230" s="577"/>
      <c r="D230" s="577"/>
      <c r="E230" s="577"/>
      <c r="F230" s="103"/>
      <c r="G230" s="588"/>
      <c r="H230" s="589"/>
      <c r="I230" s="589"/>
      <c r="J230" s="589"/>
      <c r="K230" s="589"/>
      <c r="L230" s="589"/>
      <c r="M230" s="590"/>
      <c r="N230" s="105"/>
      <c r="O230" s="582"/>
      <c r="P230" s="582"/>
      <c r="Q230" s="582"/>
      <c r="R230" s="584"/>
      <c r="S230" s="584"/>
      <c r="T230" s="584"/>
      <c r="U230" s="584"/>
      <c r="V230" s="584"/>
      <c r="W230" s="587"/>
      <c r="X230" s="587"/>
      <c r="Y230" s="587"/>
      <c r="Z230" s="587"/>
      <c r="AA230" s="587"/>
      <c r="AB230" s="587"/>
      <c r="AC230" s="587"/>
      <c r="AD230" s="587"/>
      <c r="AE230" s="587"/>
      <c r="AF230" s="587"/>
      <c r="AG230" s="587"/>
      <c r="AH230" s="587"/>
      <c r="AI230" s="587"/>
      <c r="AL230" s="15"/>
      <c r="AM230" s="15"/>
      <c r="AN230" s="15"/>
      <c r="AO230" s="15"/>
      <c r="AP230" s="15"/>
      <c r="AQ230" s="15"/>
      <c r="AR230" s="15"/>
      <c r="AS230" s="15"/>
      <c r="AT230" s="15"/>
    </row>
    <row r="231" spans="1:46" s="30" customFormat="1" ht="18" customHeight="1" x14ac:dyDescent="0.2">
      <c r="A231" s="575"/>
      <c r="B231" s="576"/>
      <c r="C231" s="576"/>
      <c r="D231" s="576"/>
      <c r="E231" s="576"/>
      <c r="F231" s="102" t="s">
        <v>78</v>
      </c>
      <c r="G231" s="578"/>
      <c r="H231" s="579"/>
      <c r="I231" s="579"/>
      <c r="J231" s="579"/>
      <c r="K231" s="579"/>
      <c r="L231" s="579"/>
      <c r="M231" s="580"/>
      <c r="N231" s="104" t="s">
        <v>76</v>
      </c>
      <c r="O231" s="581"/>
      <c r="P231" s="581"/>
      <c r="Q231" s="581"/>
      <c r="R231" s="583"/>
      <c r="S231" s="583"/>
      <c r="T231" s="583"/>
      <c r="U231" s="583"/>
      <c r="V231" s="583"/>
      <c r="W231" s="585"/>
      <c r="X231" s="586"/>
      <c r="Y231" s="586"/>
      <c r="Z231" s="586"/>
      <c r="AA231" s="586"/>
      <c r="AB231" s="586"/>
      <c r="AC231" s="586"/>
      <c r="AD231" s="586"/>
      <c r="AE231" s="586"/>
      <c r="AF231" s="586"/>
      <c r="AG231" s="586"/>
      <c r="AH231" s="586"/>
      <c r="AI231" s="586"/>
      <c r="AL231" s="15"/>
      <c r="AM231" s="15"/>
      <c r="AN231" s="15"/>
      <c r="AO231" s="15"/>
      <c r="AP231" s="15"/>
      <c r="AQ231" s="15"/>
      <c r="AR231" s="15"/>
      <c r="AS231" s="15"/>
      <c r="AT231" s="15"/>
    </row>
    <row r="232" spans="1:46" s="30" customFormat="1" ht="18" customHeight="1" x14ac:dyDescent="0.2">
      <c r="A232" s="577"/>
      <c r="B232" s="577"/>
      <c r="C232" s="577"/>
      <c r="D232" s="577"/>
      <c r="E232" s="577"/>
      <c r="F232" s="103"/>
      <c r="G232" s="588"/>
      <c r="H232" s="589"/>
      <c r="I232" s="589"/>
      <c r="J232" s="589"/>
      <c r="K232" s="589"/>
      <c r="L232" s="589"/>
      <c r="M232" s="590"/>
      <c r="N232" s="105"/>
      <c r="O232" s="582"/>
      <c r="P232" s="582"/>
      <c r="Q232" s="582"/>
      <c r="R232" s="584"/>
      <c r="S232" s="584"/>
      <c r="T232" s="584"/>
      <c r="U232" s="584"/>
      <c r="V232" s="584"/>
      <c r="W232" s="587"/>
      <c r="X232" s="587"/>
      <c r="Y232" s="587"/>
      <c r="Z232" s="587"/>
      <c r="AA232" s="587"/>
      <c r="AB232" s="587"/>
      <c r="AC232" s="587"/>
      <c r="AD232" s="587"/>
      <c r="AE232" s="587"/>
      <c r="AF232" s="587"/>
      <c r="AG232" s="587"/>
      <c r="AH232" s="587"/>
      <c r="AI232" s="587"/>
      <c r="AL232" s="15"/>
      <c r="AM232" s="15"/>
      <c r="AN232" s="15"/>
      <c r="AO232" s="15"/>
      <c r="AP232" s="15"/>
      <c r="AQ232" s="15"/>
      <c r="AR232" s="15"/>
      <c r="AS232" s="15"/>
      <c r="AT232" s="15"/>
    </row>
    <row r="233" spans="1:46" s="30" customFormat="1" ht="18" customHeight="1" x14ac:dyDescent="0.2">
      <c r="A233" s="575"/>
      <c r="B233" s="576"/>
      <c r="C233" s="576"/>
      <c r="D233" s="576"/>
      <c r="E233" s="576"/>
      <c r="F233" s="102" t="s">
        <v>78</v>
      </c>
      <c r="G233" s="578"/>
      <c r="H233" s="579"/>
      <c r="I233" s="579"/>
      <c r="J233" s="579"/>
      <c r="K233" s="579"/>
      <c r="L233" s="579"/>
      <c r="M233" s="580"/>
      <c r="N233" s="104" t="s">
        <v>76</v>
      </c>
      <c r="O233" s="581"/>
      <c r="P233" s="581"/>
      <c r="Q233" s="581"/>
      <c r="R233" s="583"/>
      <c r="S233" s="583"/>
      <c r="T233" s="583"/>
      <c r="U233" s="583"/>
      <c r="V233" s="583"/>
      <c r="W233" s="585"/>
      <c r="X233" s="586"/>
      <c r="Y233" s="586"/>
      <c r="Z233" s="586"/>
      <c r="AA233" s="586"/>
      <c r="AB233" s="586"/>
      <c r="AC233" s="586"/>
      <c r="AD233" s="586"/>
      <c r="AE233" s="586"/>
      <c r="AF233" s="586"/>
      <c r="AG233" s="586"/>
      <c r="AH233" s="586"/>
      <c r="AI233" s="586"/>
      <c r="AL233" s="15"/>
      <c r="AM233" s="15"/>
      <c r="AN233" s="15"/>
      <c r="AO233" s="15"/>
      <c r="AP233" s="15"/>
      <c r="AQ233" s="15"/>
      <c r="AR233" s="15"/>
      <c r="AS233" s="15"/>
      <c r="AT233" s="15"/>
    </row>
    <row r="234" spans="1:46" s="30" customFormat="1" ht="18" customHeight="1" x14ac:dyDescent="0.2">
      <c r="A234" s="577"/>
      <c r="B234" s="577"/>
      <c r="C234" s="577"/>
      <c r="D234" s="577"/>
      <c r="E234" s="577"/>
      <c r="F234" s="103"/>
      <c r="G234" s="588"/>
      <c r="H234" s="589"/>
      <c r="I234" s="589"/>
      <c r="J234" s="589"/>
      <c r="K234" s="589"/>
      <c r="L234" s="589"/>
      <c r="M234" s="590"/>
      <c r="N234" s="105"/>
      <c r="O234" s="582"/>
      <c r="P234" s="582"/>
      <c r="Q234" s="582"/>
      <c r="R234" s="584"/>
      <c r="S234" s="584"/>
      <c r="T234" s="584"/>
      <c r="U234" s="584"/>
      <c r="V234" s="584"/>
      <c r="W234" s="587"/>
      <c r="X234" s="587"/>
      <c r="Y234" s="587"/>
      <c r="Z234" s="587"/>
      <c r="AA234" s="587"/>
      <c r="AB234" s="587"/>
      <c r="AC234" s="587"/>
      <c r="AD234" s="587"/>
      <c r="AE234" s="587"/>
      <c r="AF234" s="587"/>
      <c r="AG234" s="587"/>
      <c r="AH234" s="587"/>
      <c r="AI234" s="587"/>
      <c r="AL234" s="15"/>
      <c r="AM234" s="15"/>
      <c r="AN234" s="15"/>
      <c r="AO234" s="15"/>
      <c r="AP234" s="15"/>
      <c r="AQ234" s="15"/>
      <c r="AR234" s="15"/>
      <c r="AS234" s="15"/>
      <c r="AT234" s="15"/>
    </row>
    <row r="235" spans="1:46" s="30" customFormat="1" ht="18" customHeight="1" x14ac:dyDescent="0.2">
      <c r="A235" s="575"/>
      <c r="B235" s="576"/>
      <c r="C235" s="576"/>
      <c r="D235" s="576"/>
      <c r="E235" s="576"/>
      <c r="F235" s="102" t="s">
        <v>78</v>
      </c>
      <c r="G235" s="578"/>
      <c r="H235" s="579"/>
      <c r="I235" s="579"/>
      <c r="J235" s="579"/>
      <c r="K235" s="579"/>
      <c r="L235" s="579"/>
      <c r="M235" s="580"/>
      <c r="N235" s="104" t="s">
        <v>76</v>
      </c>
      <c r="O235" s="581"/>
      <c r="P235" s="581"/>
      <c r="Q235" s="581"/>
      <c r="R235" s="583"/>
      <c r="S235" s="583"/>
      <c r="T235" s="583"/>
      <c r="U235" s="583"/>
      <c r="V235" s="583"/>
      <c r="W235" s="585"/>
      <c r="X235" s="586"/>
      <c r="Y235" s="586"/>
      <c r="Z235" s="586"/>
      <c r="AA235" s="586"/>
      <c r="AB235" s="586"/>
      <c r="AC235" s="586"/>
      <c r="AD235" s="586"/>
      <c r="AE235" s="586"/>
      <c r="AF235" s="586"/>
      <c r="AG235" s="586"/>
      <c r="AH235" s="586"/>
      <c r="AI235" s="586"/>
      <c r="AL235" s="15"/>
      <c r="AM235" s="15"/>
      <c r="AN235" s="15"/>
      <c r="AO235" s="15"/>
      <c r="AP235" s="15"/>
      <c r="AQ235" s="15"/>
      <c r="AR235" s="15"/>
      <c r="AS235" s="15"/>
      <c r="AT235" s="15"/>
    </row>
    <row r="236" spans="1:46" s="30" customFormat="1" ht="18" customHeight="1" x14ac:dyDescent="0.2">
      <c r="A236" s="577"/>
      <c r="B236" s="577"/>
      <c r="C236" s="577"/>
      <c r="D236" s="577"/>
      <c r="E236" s="577"/>
      <c r="F236" s="103"/>
      <c r="G236" s="588"/>
      <c r="H236" s="589"/>
      <c r="I236" s="589"/>
      <c r="J236" s="589"/>
      <c r="K236" s="589"/>
      <c r="L236" s="589"/>
      <c r="M236" s="590"/>
      <c r="N236" s="105"/>
      <c r="O236" s="582"/>
      <c r="P236" s="582"/>
      <c r="Q236" s="582"/>
      <c r="R236" s="584"/>
      <c r="S236" s="584"/>
      <c r="T236" s="584"/>
      <c r="U236" s="584"/>
      <c r="V236" s="584"/>
      <c r="W236" s="587"/>
      <c r="X236" s="587"/>
      <c r="Y236" s="587"/>
      <c r="Z236" s="587"/>
      <c r="AA236" s="587"/>
      <c r="AB236" s="587"/>
      <c r="AC236" s="587"/>
      <c r="AD236" s="587"/>
      <c r="AE236" s="587"/>
      <c r="AF236" s="587"/>
      <c r="AG236" s="587"/>
      <c r="AH236" s="587"/>
      <c r="AI236" s="587"/>
      <c r="AL236" s="15"/>
      <c r="AM236" s="15"/>
      <c r="AN236" s="15"/>
      <c r="AO236" s="15"/>
      <c r="AP236" s="15"/>
      <c r="AQ236" s="15"/>
      <c r="AR236" s="15"/>
      <c r="AS236" s="15"/>
      <c r="AT236" s="15"/>
    </row>
    <row r="237" spans="1:46" s="30" customFormat="1" ht="18" customHeight="1" x14ac:dyDescent="0.2">
      <c r="A237" s="575"/>
      <c r="B237" s="576"/>
      <c r="C237" s="576"/>
      <c r="D237" s="576"/>
      <c r="E237" s="576"/>
      <c r="F237" s="102" t="s">
        <v>78</v>
      </c>
      <c r="G237" s="578"/>
      <c r="H237" s="579"/>
      <c r="I237" s="579"/>
      <c r="J237" s="579"/>
      <c r="K237" s="579"/>
      <c r="L237" s="579"/>
      <c r="M237" s="580"/>
      <c r="N237" s="104" t="s">
        <v>76</v>
      </c>
      <c r="O237" s="581"/>
      <c r="P237" s="581"/>
      <c r="Q237" s="581"/>
      <c r="R237" s="583"/>
      <c r="S237" s="583"/>
      <c r="T237" s="583"/>
      <c r="U237" s="583"/>
      <c r="V237" s="583"/>
      <c r="W237" s="585"/>
      <c r="X237" s="586"/>
      <c r="Y237" s="586"/>
      <c r="Z237" s="586"/>
      <c r="AA237" s="586"/>
      <c r="AB237" s="586"/>
      <c r="AC237" s="586"/>
      <c r="AD237" s="586"/>
      <c r="AE237" s="586"/>
      <c r="AF237" s="586"/>
      <c r="AG237" s="586"/>
      <c r="AH237" s="586"/>
      <c r="AI237" s="586"/>
      <c r="AL237" s="15"/>
      <c r="AM237" s="15"/>
      <c r="AN237" s="15"/>
      <c r="AO237" s="15"/>
      <c r="AP237" s="15"/>
      <c r="AQ237" s="15"/>
      <c r="AR237" s="15"/>
      <c r="AS237" s="15"/>
      <c r="AT237" s="15"/>
    </row>
    <row r="238" spans="1:46" s="30" customFormat="1" ht="18" customHeight="1" x14ac:dyDescent="0.2">
      <c r="A238" s="577"/>
      <c r="B238" s="577"/>
      <c r="C238" s="577"/>
      <c r="D238" s="577"/>
      <c r="E238" s="577"/>
      <c r="F238" s="103"/>
      <c r="G238" s="588"/>
      <c r="H238" s="589"/>
      <c r="I238" s="589"/>
      <c r="J238" s="589"/>
      <c r="K238" s="589"/>
      <c r="L238" s="589"/>
      <c r="M238" s="590"/>
      <c r="N238" s="105"/>
      <c r="O238" s="582"/>
      <c r="P238" s="582"/>
      <c r="Q238" s="582"/>
      <c r="R238" s="584"/>
      <c r="S238" s="584"/>
      <c r="T238" s="584"/>
      <c r="U238" s="584"/>
      <c r="V238" s="584"/>
      <c r="W238" s="587"/>
      <c r="X238" s="587"/>
      <c r="Y238" s="587"/>
      <c r="Z238" s="587"/>
      <c r="AA238" s="587"/>
      <c r="AB238" s="587"/>
      <c r="AC238" s="587"/>
      <c r="AD238" s="587"/>
      <c r="AE238" s="587"/>
      <c r="AF238" s="587"/>
      <c r="AG238" s="587"/>
      <c r="AH238" s="587"/>
      <c r="AI238" s="587"/>
      <c r="AL238" s="15"/>
      <c r="AM238" s="15"/>
      <c r="AN238" s="15"/>
      <c r="AO238" s="15"/>
      <c r="AP238" s="15"/>
      <c r="AQ238" s="15"/>
      <c r="AR238" s="15"/>
      <c r="AS238" s="15"/>
      <c r="AT238" s="15"/>
    </row>
    <row r="239" spans="1:46" s="30" customFormat="1" ht="18" customHeight="1" x14ac:dyDescent="0.2">
      <c r="A239" s="575"/>
      <c r="B239" s="576"/>
      <c r="C239" s="576"/>
      <c r="D239" s="576"/>
      <c r="E239" s="576"/>
      <c r="F239" s="102" t="s">
        <v>78</v>
      </c>
      <c r="G239" s="578"/>
      <c r="H239" s="579"/>
      <c r="I239" s="579"/>
      <c r="J239" s="579"/>
      <c r="K239" s="579"/>
      <c r="L239" s="579"/>
      <c r="M239" s="580"/>
      <c r="N239" s="104" t="s">
        <v>76</v>
      </c>
      <c r="O239" s="581"/>
      <c r="P239" s="581"/>
      <c r="Q239" s="581"/>
      <c r="R239" s="583"/>
      <c r="S239" s="583"/>
      <c r="T239" s="583"/>
      <c r="U239" s="583"/>
      <c r="V239" s="583"/>
      <c r="W239" s="585"/>
      <c r="X239" s="586"/>
      <c r="Y239" s="586"/>
      <c r="Z239" s="586"/>
      <c r="AA239" s="586"/>
      <c r="AB239" s="586"/>
      <c r="AC239" s="586"/>
      <c r="AD239" s="586"/>
      <c r="AE239" s="586"/>
      <c r="AF239" s="586"/>
      <c r="AG239" s="586"/>
      <c r="AH239" s="586"/>
      <c r="AI239" s="586"/>
      <c r="AL239" s="15"/>
      <c r="AM239" s="15"/>
      <c r="AN239" s="15"/>
      <c r="AO239" s="15"/>
      <c r="AP239" s="15"/>
      <c r="AQ239" s="15"/>
      <c r="AR239" s="15"/>
      <c r="AS239" s="15"/>
      <c r="AT239" s="15"/>
    </row>
    <row r="240" spans="1:46" s="30" customFormat="1" ht="18" customHeight="1" x14ac:dyDescent="0.2">
      <c r="A240" s="577"/>
      <c r="B240" s="577"/>
      <c r="C240" s="577"/>
      <c r="D240" s="577"/>
      <c r="E240" s="577"/>
      <c r="F240" s="103"/>
      <c r="G240" s="588"/>
      <c r="H240" s="589"/>
      <c r="I240" s="589"/>
      <c r="J240" s="589"/>
      <c r="K240" s="589"/>
      <c r="L240" s="589"/>
      <c r="M240" s="590"/>
      <c r="N240" s="105"/>
      <c r="O240" s="582"/>
      <c r="P240" s="582"/>
      <c r="Q240" s="582"/>
      <c r="R240" s="584"/>
      <c r="S240" s="584"/>
      <c r="T240" s="584"/>
      <c r="U240" s="584"/>
      <c r="V240" s="584"/>
      <c r="W240" s="587"/>
      <c r="X240" s="587"/>
      <c r="Y240" s="587"/>
      <c r="Z240" s="587"/>
      <c r="AA240" s="587"/>
      <c r="AB240" s="587"/>
      <c r="AC240" s="587"/>
      <c r="AD240" s="587"/>
      <c r="AE240" s="587"/>
      <c r="AF240" s="587"/>
      <c r="AG240" s="587"/>
      <c r="AH240" s="587"/>
      <c r="AI240" s="587"/>
      <c r="AL240" s="15"/>
      <c r="AM240" s="15"/>
      <c r="AN240" s="15"/>
      <c r="AO240" s="15"/>
      <c r="AP240" s="15"/>
      <c r="AQ240" s="15"/>
      <c r="AR240" s="15"/>
      <c r="AS240" s="15"/>
      <c r="AT240" s="15"/>
    </row>
    <row r="241" spans="1:46" s="30" customFormat="1" ht="18" customHeight="1" x14ac:dyDescent="0.2">
      <c r="A241" s="575"/>
      <c r="B241" s="576"/>
      <c r="C241" s="576"/>
      <c r="D241" s="576"/>
      <c r="E241" s="576"/>
      <c r="F241" s="102" t="s">
        <v>78</v>
      </c>
      <c r="G241" s="578"/>
      <c r="H241" s="579"/>
      <c r="I241" s="579"/>
      <c r="J241" s="579"/>
      <c r="K241" s="579"/>
      <c r="L241" s="579"/>
      <c r="M241" s="580"/>
      <c r="N241" s="104" t="s">
        <v>76</v>
      </c>
      <c r="O241" s="581"/>
      <c r="P241" s="581"/>
      <c r="Q241" s="581"/>
      <c r="R241" s="583"/>
      <c r="S241" s="583"/>
      <c r="T241" s="583"/>
      <c r="U241" s="583"/>
      <c r="V241" s="583"/>
      <c r="W241" s="585"/>
      <c r="X241" s="586"/>
      <c r="Y241" s="586"/>
      <c r="Z241" s="586"/>
      <c r="AA241" s="586"/>
      <c r="AB241" s="586"/>
      <c r="AC241" s="586"/>
      <c r="AD241" s="586"/>
      <c r="AE241" s="586"/>
      <c r="AF241" s="586"/>
      <c r="AG241" s="586"/>
      <c r="AH241" s="586"/>
      <c r="AI241" s="586"/>
      <c r="AL241" s="15"/>
      <c r="AM241" s="15"/>
      <c r="AN241" s="15"/>
      <c r="AO241" s="15"/>
      <c r="AP241" s="15"/>
      <c r="AQ241" s="15"/>
      <c r="AR241" s="15"/>
      <c r="AS241" s="15"/>
      <c r="AT241" s="15"/>
    </row>
    <row r="242" spans="1:46" s="30" customFormat="1" ht="18" customHeight="1" x14ac:dyDescent="0.2">
      <c r="A242" s="577"/>
      <c r="B242" s="577"/>
      <c r="C242" s="577"/>
      <c r="D242" s="577"/>
      <c r="E242" s="577"/>
      <c r="F242" s="103"/>
      <c r="G242" s="588"/>
      <c r="H242" s="589"/>
      <c r="I242" s="589"/>
      <c r="J242" s="589"/>
      <c r="K242" s="589"/>
      <c r="L242" s="589"/>
      <c r="M242" s="590"/>
      <c r="N242" s="105"/>
      <c r="O242" s="582"/>
      <c r="P242" s="582"/>
      <c r="Q242" s="582"/>
      <c r="R242" s="584"/>
      <c r="S242" s="584"/>
      <c r="T242" s="584"/>
      <c r="U242" s="584"/>
      <c r="V242" s="584"/>
      <c r="W242" s="587"/>
      <c r="X242" s="587"/>
      <c r="Y242" s="587"/>
      <c r="Z242" s="587"/>
      <c r="AA242" s="587"/>
      <c r="AB242" s="587"/>
      <c r="AC242" s="587"/>
      <c r="AD242" s="587"/>
      <c r="AE242" s="587"/>
      <c r="AF242" s="587"/>
      <c r="AG242" s="587"/>
      <c r="AH242" s="587"/>
      <c r="AI242" s="587"/>
      <c r="AL242" s="15"/>
      <c r="AM242" s="15"/>
      <c r="AN242" s="15"/>
      <c r="AO242" s="15"/>
      <c r="AP242" s="15"/>
      <c r="AQ242" s="15"/>
      <c r="AR242" s="15"/>
      <c r="AS242" s="15"/>
      <c r="AT242" s="15"/>
    </row>
    <row r="243" spans="1:46" s="30" customFormat="1" ht="18" customHeight="1" x14ac:dyDescent="0.2">
      <c r="A243" s="575"/>
      <c r="B243" s="576"/>
      <c r="C243" s="576"/>
      <c r="D243" s="576"/>
      <c r="E243" s="576"/>
      <c r="F243" s="102" t="s">
        <v>78</v>
      </c>
      <c r="G243" s="578"/>
      <c r="H243" s="579"/>
      <c r="I243" s="579"/>
      <c r="J243" s="579"/>
      <c r="K243" s="579"/>
      <c r="L243" s="579"/>
      <c r="M243" s="580"/>
      <c r="N243" s="104" t="s">
        <v>76</v>
      </c>
      <c r="O243" s="581"/>
      <c r="P243" s="581"/>
      <c r="Q243" s="581"/>
      <c r="R243" s="583"/>
      <c r="S243" s="583"/>
      <c r="T243" s="583"/>
      <c r="U243" s="583"/>
      <c r="V243" s="583"/>
      <c r="W243" s="585"/>
      <c r="X243" s="586"/>
      <c r="Y243" s="586"/>
      <c r="Z243" s="586"/>
      <c r="AA243" s="586"/>
      <c r="AB243" s="586"/>
      <c r="AC243" s="586"/>
      <c r="AD243" s="586"/>
      <c r="AE243" s="586"/>
      <c r="AF243" s="586"/>
      <c r="AG243" s="586"/>
      <c r="AH243" s="586"/>
      <c r="AI243" s="586"/>
      <c r="AL243" s="15"/>
      <c r="AM243" s="15"/>
      <c r="AN243" s="15"/>
      <c r="AO243" s="15"/>
      <c r="AP243" s="15"/>
      <c r="AQ243" s="15"/>
      <c r="AR243" s="15"/>
      <c r="AS243" s="15"/>
      <c r="AT243" s="15"/>
    </row>
    <row r="244" spans="1:46" s="30" customFormat="1" ht="18" customHeight="1" x14ac:dyDescent="0.2">
      <c r="A244" s="577"/>
      <c r="B244" s="577"/>
      <c r="C244" s="577"/>
      <c r="D244" s="577"/>
      <c r="E244" s="577"/>
      <c r="F244" s="103"/>
      <c r="G244" s="588"/>
      <c r="H244" s="589"/>
      <c r="I244" s="589"/>
      <c r="J244" s="589"/>
      <c r="K244" s="589"/>
      <c r="L244" s="589"/>
      <c r="M244" s="590"/>
      <c r="N244" s="105"/>
      <c r="O244" s="582"/>
      <c r="P244" s="582"/>
      <c r="Q244" s="582"/>
      <c r="R244" s="584"/>
      <c r="S244" s="584"/>
      <c r="T244" s="584"/>
      <c r="U244" s="584"/>
      <c r="V244" s="584"/>
      <c r="W244" s="587"/>
      <c r="X244" s="587"/>
      <c r="Y244" s="587"/>
      <c r="Z244" s="587"/>
      <c r="AA244" s="587"/>
      <c r="AB244" s="587"/>
      <c r="AC244" s="587"/>
      <c r="AD244" s="587"/>
      <c r="AE244" s="587"/>
      <c r="AF244" s="587"/>
      <c r="AG244" s="587"/>
      <c r="AH244" s="587"/>
      <c r="AI244" s="587"/>
      <c r="AL244" s="15"/>
      <c r="AM244" s="15"/>
      <c r="AN244" s="15"/>
      <c r="AO244" s="15"/>
      <c r="AP244" s="15"/>
      <c r="AQ244" s="15"/>
      <c r="AR244" s="15"/>
      <c r="AS244" s="15"/>
      <c r="AT244" s="15"/>
    </row>
    <row r="245" spans="1:46" s="30" customFormat="1" ht="18" customHeight="1" x14ac:dyDescent="0.2">
      <c r="A245" s="575"/>
      <c r="B245" s="576"/>
      <c r="C245" s="576"/>
      <c r="D245" s="576"/>
      <c r="E245" s="576"/>
      <c r="F245" s="102" t="s">
        <v>78</v>
      </c>
      <c r="G245" s="578"/>
      <c r="H245" s="579"/>
      <c r="I245" s="579"/>
      <c r="J245" s="579"/>
      <c r="K245" s="579"/>
      <c r="L245" s="579"/>
      <c r="M245" s="580"/>
      <c r="N245" s="104" t="s">
        <v>76</v>
      </c>
      <c r="O245" s="581"/>
      <c r="P245" s="581"/>
      <c r="Q245" s="581"/>
      <c r="R245" s="583"/>
      <c r="S245" s="583"/>
      <c r="T245" s="583"/>
      <c r="U245" s="583"/>
      <c r="V245" s="583"/>
      <c r="W245" s="585"/>
      <c r="X245" s="586"/>
      <c r="Y245" s="586"/>
      <c r="Z245" s="586"/>
      <c r="AA245" s="586"/>
      <c r="AB245" s="586"/>
      <c r="AC245" s="586"/>
      <c r="AD245" s="586"/>
      <c r="AE245" s="586"/>
      <c r="AF245" s="586"/>
      <c r="AG245" s="586"/>
      <c r="AH245" s="586"/>
      <c r="AI245" s="586"/>
      <c r="AL245" s="15"/>
      <c r="AM245" s="15"/>
      <c r="AN245" s="15"/>
      <c r="AO245" s="15"/>
      <c r="AP245" s="15"/>
      <c r="AQ245" s="15"/>
      <c r="AR245" s="15"/>
      <c r="AS245" s="15"/>
      <c r="AT245" s="15"/>
    </row>
    <row r="246" spans="1:46" s="30" customFormat="1" ht="18" customHeight="1" x14ac:dyDescent="0.2">
      <c r="A246" s="577"/>
      <c r="B246" s="577"/>
      <c r="C246" s="577"/>
      <c r="D246" s="577"/>
      <c r="E246" s="577"/>
      <c r="F246" s="103"/>
      <c r="G246" s="588"/>
      <c r="H246" s="589"/>
      <c r="I246" s="589"/>
      <c r="J246" s="589"/>
      <c r="K246" s="589"/>
      <c r="L246" s="589"/>
      <c r="M246" s="590"/>
      <c r="N246" s="105"/>
      <c r="O246" s="582"/>
      <c r="P246" s="582"/>
      <c r="Q246" s="582"/>
      <c r="R246" s="584"/>
      <c r="S246" s="584"/>
      <c r="T246" s="584"/>
      <c r="U246" s="584"/>
      <c r="V246" s="584"/>
      <c r="W246" s="587"/>
      <c r="X246" s="587"/>
      <c r="Y246" s="587"/>
      <c r="Z246" s="587"/>
      <c r="AA246" s="587"/>
      <c r="AB246" s="587"/>
      <c r="AC246" s="587"/>
      <c r="AD246" s="587"/>
      <c r="AE246" s="587"/>
      <c r="AF246" s="587"/>
      <c r="AG246" s="587"/>
      <c r="AH246" s="587"/>
      <c r="AI246" s="587"/>
      <c r="AL246" s="15"/>
      <c r="AM246" s="15"/>
      <c r="AN246" s="15"/>
      <c r="AO246" s="15"/>
      <c r="AP246" s="15"/>
      <c r="AQ246" s="15"/>
      <c r="AR246" s="15"/>
      <c r="AS246" s="15"/>
      <c r="AT246" s="15"/>
    </row>
    <row r="247" spans="1:46" s="30" customFormat="1" ht="18" customHeight="1" x14ac:dyDescent="0.2">
      <c r="A247" s="575"/>
      <c r="B247" s="576"/>
      <c r="C247" s="576"/>
      <c r="D247" s="576"/>
      <c r="E247" s="576"/>
      <c r="F247" s="102" t="s">
        <v>78</v>
      </c>
      <c r="G247" s="578"/>
      <c r="H247" s="579"/>
      <c r="I247" s="579"/>
      <c r="J247" s="579"/>
      <c r="K247" s="579"/>
      <c r="L247" s="579"/>
      <c r="M247" s="580"/>
      <c r="N247" s="104" t="s">
        <v>76</v>
      </c>
      <c r="O247" s="581"/>
      <c r="P247" s="581"/>
      <c r="Q247" s="581"/>
      <c r="R247" s="583"/>
      <c r="S247" s="583"/>
      <c r="T247" s="583"/>
      <c r="U247" s="583"/>
      <c r="V247" s="583"/>
      <c r="W247" s="585"/>
      <c r="X247" s="586"/>
      <c r="Y247" s="586"/>
      <c r="Z247" s="586"/>
      <c r="AA247" s="586"/>
      <c r="AB247" s="586"/>
      <c r="AC247" s="586"/>
      <c r="AD247" s="586"/>
      <c r="AE247" s="586"/>
      <c r="AF247" s="586"/>
      <c r="AG247" s="586"/>
      <c r="AH247" s="586"/>
      <c r="AI247" s="586"/>
      <c r="AL247" s="15"/>
      <c r="AM247" s="15"/>
      <c r="AN247" s="15"/>
      <c r="AO247" s="15"/>
      <c r="AP247" s="15"/>
      <c r="AQ247" s="15"/>
      <c r="AR247" s="15"/>
      <c r="AS247" s="15"/>
      <c r="AT247" s="15"/>
    </row>
    <row r="248" spans="1:46" s="30" customFormat="1" ht="18" customHeight="1" x14ac:dyDescent="0.2">
      <c r="A248" s="577"/>
      <c r="B248" s="577"/>
      <c r="C248" s="577"/>
      <c r="D248" s="577"/>
      <c r="E248" s="577"/>
      <c r="F248" s="103"/>
      <c r="G248" s="588"/>
      <c r="H248" s="589"/>
      <c r="I248" s="589"/>
      <c r="J248" s="589"/>
      <c r="K248" s="589"/>
      <c r="L248" s="589"/>
      <c r="M248" s="590"/>
      <c r="N248" s="105"/>
      <c r="O248" s="582"/>
      <c r="P248" s="582"/>
      <c r="Q248" s="582"/>
      <c r="R248" s="584"/>
      <c r="S248" s="584"/>
      <c r="T248" s="584"/>
      <c r="U248" s="584"/>
      <c r="V248" s="584"/>
      <c r="W248" s="587"/>
      <c r="X248" s="587"/>
      <c r="Y248" s="587"/>
      <c r="Z248" s="587"/>
      <c r="AA248" s="587"/>
      <c r="AB248" s="587"/>
      <c r="AC248" s="587"/>
      <c r="AD248" s="587"/>
      <c r="AE248" s="587"/>
      <c r="AF248" s="587"/>
      <c r="AG248" s="587"/>
      <c r="AH248" s="587"/>
      <c r="AI248" s="587"/>
      <c r="AL248" s="15"/>
      <c r="AM248" s="15"/>
      <c r="AN248" s="15"/>
      <c r="AO248" s="15"/>
      <c r="AP248" s="15"/>
      <c r="AQ248" s="15"/>
      <c r="AR248" s="15"/>
      <c r="AS248" s="15"/>
      <c r="AT248" s="15"/>
    </row>
    <row r="249" spans="1:46" s="30" customFormat="1" ht="18" customHeight="1" x14ac:dyDescent="0.2">
      <c r="A249" s="575"/>
      <c r="B249" s="576"/>
      <c r="C249" s="576"/>
      <c r="D249" s="576"/>
      <c r="E249" s="576"/>
      <c r="F249" s="102" t="s">
        <v>78</v>
      </c>
      <c r="G249" s="578"/>
      <c r="H249" s="579"/>
      <c r="I249" s="579"/>
      <c r="J249" s="579"/>
      <c r="K249" s="579"/>
      <c r="L249" s="579"/>
      <c r="M249" s="580"/>
      <c r="N249" s="104" t="s">
        <v>76</v>
      </c>
      <c r="O249" s="581"/>
      <c r="P249" s="581"/>
      <c r="Q249" s="581"/>
      <c r="R249" s="583"/>
      <c r="S249" s="583"/>
      <c r="T249" s="583"/>
      <c r="U249" s="583"/>
      <c r="V249" s="583"/>
      <c r="W249" s="585"/>
      <c r="X249" s="586"/>
      <c r="Y249" s="586"/>
      <c r="Z249" s="586"/>
      <c r="AA249" s="586"/>
      <c r="AB249" s="586"/>
      <c r="AC249" s="586"/>
      <c r="AD249" s="586"/>
      <c r="AE249" s="586"/>
      <c r="AF249" s="586"/>
      <c r="AG249" s="586"/>
      <c r="AH249" s="586"/>
      <c r="AI249" s="586"/>
      <c r="AL249" s="15"/>
      <c r="AM249" s="15"/>
      <c r="AN249" s="15"/>
      <c r="AO249" s="15"/>
      <c r="AP249" s="15"/>
      <c r="AQ249" s="15"/>
      <c r="AR249" s="15"/>
      <c r="AS249" s="15"/>
      <c r="AT249" s="15"/>
    </row>
    <row r="250" spans="1:46" s="30" customFormat="1" ht="18" customHeight="1" x14ac:dyDescent="0.2">
      <c r="A250" s="577"/>
      <c r="B250" s="577"/>
      <c r="C250" s="577"/>
      <c r="D250" s="577"/>
      <c r="E250" s="577"/>
      <c r="F250" s="103"/>
      <c r="G250" s="588"/>
      <c r="H250" s="589"/>
      <c r="I250" s="589"/>
      <c r="J250" s="589"/>
      <c r="K250" s="589"/>
      <c r="L250" s="589"/>
      <c r="M250" s="590"/>
      <c r="N250" s="105"/>
      <c r="O250" s="582"/>
      <c r="P250" s="582"/>
      <c r="Q250" s="582"/>
      <c r="R250" s="584"/>
      <c r="S250" s="584"/>
      <c r="T250" s="584"/>
      <c r="U250" s="584"/>
      <c r="V250" s="584"/>
      <c r="W250" s="587"/>
      <c r="X250" s="587"/>
      <c r="Y250" s="587"/>
      <c r="Z250" s="587"/>
      <c r="AA250" s="587"/>
      <c r="AB250" s="587"/>
      <c r="AC250" s="587"/>
      <c r="AD250" s="587"/>
      <c r="AE250" s="587"/>
      <c r="AF250" s="587"/>
      <c r="AG250" s="587"/>
      <c r="AH250" s="587"/>
      <c r="AI250" s="587"/>
      <c r="AL250" s="15"/>
      <c r="AM250" s="15"/>
      <c r="AN250" s="15"/>
      <c r="AO250" s="15"/>
      <c r="AP250" s="15"/>
      <c r="AQ250" s="15"/>
      <c r="AR250" s="15"/>
      <c r="AS250" s="15"/>
      <c r="AT250" s="15"/>
    </row>
    <row r="251" spans="1:46" s="30" customFormat="1" ht="18" customHeight="1" x14ac:dyDescent="0.2">
      <c r="A251" s="575"/>
      <c r="B251" s="576"/>
      <c r="C251" s="576"/>
      <c r="D251" s="576"/>
      <c r="E251" s="576"/>
      <c r="F251" s="102" t="s">
        <v>78</v>
      </c>
      <c r="G251" s="578"/>
      <c r="H251" s="579"/>
      <c r="I251" s="579"/>
      <c r="J251" s="579"/>
      <c r="K251" s="579"/>
      <c r="L251" s="579"/>
      <c r="M251" s="580"/>
      <c r="N251" s="104" t="s">
        <v>76</v>
      </c>
      <c r="O251" s="581"/>
      <c r="P251" s="581"/>
      <c r="Q251" s="581"/>
      <c r="R251" s="583"/>
      <c r="S251" s="583"/>
      <c r="T251" s="583"/>
      <c r="U251" s="583"/>
      <c r="V251" s="583"/>
      <c r="W251" s="585"/>
      <c r="X251" s="586"/>
      <c r="Y251" s="586"/>
      <c r="Z251" s="586"/>
      <c r="AA251" s="586"/>
      <c r="AB251" s="586"/>
      <c r="AC251" s="586"/>
      <c r="AD251" s="586"/>
      <c r="AE251" s="586"/>
      <c r="AF251" s="586"/>
      <c r="AG251" s="586"/>
      <c r="AH251" s="586"/>
      <c r="AI251" s="586"/>
      <c r="AL251" s="15"/>
      <c r="AM251" s="15"/>
      <c r="AN251" s="15"/>
      <c r="AO251" s="15"/>
      <c r="AP251" s="15"/>
      <c r="AQ251" s="15"/>
      <c r="AR251" s="15"/>
      <c r="AS251" s="15"/>
      <c r="AT251" s="15"/>
    </row>
    <row r="252" spans="1:46" s="30" customFormat="1" ht="18" customHeight="1" x14ac:dyDescent="0.2">
      <c r="A252" s="577"/>
      <c r="B252" s="577"/>
      <c r="C252" s="577"/>
      <c r="D252" s="577"/>
      <c r="E252" s="577"/>
      <c r="F252" s="103"/>
      <c r="G252" s="588"/>
      <c r="H252" s="589"/>
      <c r="I252" s="589"/>
      <c r="J252" s="589"/>
      <c r="K252" s="589"/>
      <c r="L252" s="589"/>
      <c r="M252" s="590"/>
      <c r="N252" s="105"/>
      <c r="O252" s="582"/>
      <c r="P252" s="582"/>
      <c r="Q252" s="582"/>
      <c r="R252" s="584"/>
      <c r="S252" s="584"/>
      <c r="T252" s="584"/>
      <c r="U252" s="584"/>
      <c r="V252" s="584"/>
      <c r="W252" s="587"/>
      <c r="X252" s="587"/>
      <c r="Y252" s="587"/>
      <c r="Z252" s="587"/>
      <c r="AA252" s="587"/>
      <c r="AB252" s="587"/>
      <c r="AC252" s="587"/>
      <c r="AD252" s="587"/>
      <c r="AE252" s="587"/>
      <c r="AF252" s="587"/>
      <c r="AG252" s="587"/>
      <c r="AH252" s="587"/>
      <c r="AI252" s="587"/>
      <c r="AL252" s="15"/>
      <c r="AM252" s="15"/>
      <c r="AN252" s="15"/>
      <c r="AO252" s="15"/>
      <c r="AP252" s="15"/>
      <c r="AQ252" s="15"/>
      <c r="AR252" s="15"/>
      <c r="AS252" s="15"/>
      <c r="AT252" s="15"/>
    </row>
    <row r="253" spans="1:46" s="30" customFormat="1" ht="18" customHeight="1" x14ac:dyDescent="0.2">
      <c r="A253" s="575"/>
      <c r="B253" s="576"/>
      <c r="C253" s="576"/>
      <c r="D253" s="576"/>
      <c r="E253" s="576"/>
      <c r="F253" s="102" t="s">
        <v>78</v>
      </c>
      <c r="G253" s="578"/>
      <c r="H253" s="579"/>
      <c r="I253" s="579"/>
      <c r="J253" s="579"/>
      <c r="K253" s="579"/>
      <c r="L253" s="579"/>
      <c r="M253" s="580"/>
      <c r="N253" s="104" t="s">
        <v>76</v>
      </c>
      <c r="O253" s="581"/>
      <c r="P253" s="581"/>
      <c r="Q253" s="581"/>
      <c r="R253" s="583"/>
      <c r="S253" s="583"/>
      <c r="T253" s="583"/>
      <c r="U253" s="583"/>
      <c r="V253" s="583"/>
      <c r="W253" s="585"/>
      <c r="X253" s="586"/>
      <c r="Y253" s="586"/>
      <c r="Z253" s="586"/>
      <c r="AA253" s="586"/>
      <c r="AB253" s="586"/>
      <c r="AC253" s="586"/>
      <c r="AD253" s="586"/>
      <c r="AE253" s="586"/>
      <c r="AF253" s="586"/>
      <c r="AG253" s="586"/>
      <c r="AH253" s="586"/>
      <c r="AI253" s="586"/>
      <c r="AL253" s="15"/>
      <c r="AM253" s="15"/>
      <c r="AN253" s="15"/>
      <c r="AO253" s="15"/>
      <c r="AP253" s="15"/>
      <c r="AQ253" s="15"/>
      <c r="AR253" s="15"/>
      <c r="AS253" s="15"/>
      <c r="AT253" s="15"/>
    </row>
    <row r="254" spans="1:46" s="30" customFormat="1" ht="18" customHeight="1" x14ac:dyDescent="0.2">
      <c r="A254" s="577"/>
      <c r="B254" s="577"/>
      <c r="C254" s="577"/>
      <c r="D254" s="577"/>
      <c r="E254" s="577"/>
      <c r="F254" s="103"/>
      <c r="G254" s="588"/>
      <c r="H254" s="589"/>
      <c r="I254" s="589"/>
      <c r="J254" s="589"/>
      <c r="K254" s="589"/>
      <c r="L254" s="589"/>
      <c r="M254" s="590"/>
      <c r="N254" s="105"/>
      <c r="O254" s="582"/>
      <c r="P254" s="582"/>
      <c r="Q254" s="582"/>
      <c r="R254" s="584"/>
      <c r="S254" s="584"/>
      <c r="T254" s="584"/>
      <c r="U254" s="584"/>
      <c r="V254" s="584"/>
      <c r="W254" s="587"/>
      <c r="X254" s="587"/>
      <c r="Y254" s="587"/>
      <c r="Z254" s="587"/>
      <c r="AA254" s="587"/>
      <c r="AB254" s="587"/>
      <c r="AC254" s="587"/>
      <c r="AD254" s="587"/>
      <c r="AE254" s="587"/>
      <c r="AF254" s="587"/>
      <c r="AG254" s="587"/>
      <c r="AH254" s="587"/>
      <c r="AI254" s="587"/>
      <c r="AL254" s="15"/>
      <c r="AM254" s="15"/>
      <c r="AN254" s="15"/>
      <c r="AO254" s="15"/>
      <c r="AP254" s="15"/>
      <c r="AQ254" s="15"/>
      <c r="AR254" s="15"/>
      <c r="AS254" s="15"/>
      <c r="AT254" s="15"/>
    </row>
    <row r="255" spans="1:46" s="30" customFormat="1" ht="18" customHeight="1" x14ac:dyDescent="0.2">
      <c r="A255" s="575"/>
      <c r="B255" s="576"/>
      <c r="C255" s="576"/>
      <c r="D255" s="576"/>
      <c r="E255" s="576"/>
      <c r="F255" s="102" t="s">
        <v>78</v>
      </c>
      <c r="G255" s="578"/>
      <c r="H255" s="579"/>
      <c r="I255" s="579"/>
      <c r="J255" s="579"/>
      <c r="K255" s="579"/>
      <c r="L255" s="579"/>
      <c r="M255" s="580"/>
      <c r="N255" s="104" t="s">
        <v>76</v>
      </c>
      <c r="O255" s="581"/>
      <c r="P255" s="581"/>
      <c r="Q255" s="581"/>
      <c r="R255" s="583"/>
      <c r="S255" s="583"/>
      <c r="T255" s="583"/>
      <c r="U255" s="583"/>
      <c r="V255" s="583"/>
      <c r="W255" s="585"/>
      <c r="X255" s="586"/>
      <c r="Y255" s="586"/>
      <c r="Z255" s="586"/>
      <c r="AA255" s="586"/>
      <c r="AB255" s="586"/>
      <c r="AC255" s="586"/>
      <c r="AD255" s="586"/>
      <c r="AE255" s="586"/>
      <c r="AF255" s="586"/>
      <c r="AG255" s="586"/>
      <c r="AH255" s="586"/>
      <c r="AI255" s="586"/>
      <c r="AL255" s="15"/>
      <c r="AM255" s="15"/>
      <c r="AN255" s="15"/>
      <c r="AO255" s="15"/>
      <c r="AP255" s="15"/>
      <c r="AQ255" s="15"/>
      <c r="AR255" s="15"/>
      <c r="AS255" s="15"/>
      <c r="AT255" s="15"/>
    </row>
    <row r="256" spans="1:46" s="30" customFormat="1" ht="18" customHeight="1" x14ac:dyDescent="0.2">
      <c r="A256" s="577"/>
      <c r="B256" s="577"/>
      <c r="C256" s="577"/>
      <c r="D256" s="577"/>
      <c r="E256" s="577"/>
      <c r="F256" s="103"/>
      <c r="G256" s="588"/>
      <c r="H256" s="589"/>
      <c r="I256" s="589"/>
      <c r="J256" s="589"/>
      <c r="K256" s="589"/>
      <c r="L256" s="589"/>
      <c r="M256" s="590"/>
      <c r="N256" s="105"/>
      <c r="O256" s="582"/>
      <c r="P256" s="582"/>
      <c r="Q256" s="582"/>
      <c r="R256" s="584"/>
      <c r="S256" s="584"/>
      <c r="T256" s="584"/>
      <c r="U256" s="584"/>
      <c r="V256" s="584"/>
      <c r="W256" s="587"/>
      <c r="X256" s="587"/>
      <c r="Y256" s="587"/>
      <c r="Z256" s="587"/>
      <c r="AA256" s="587"/>
      <c r="AB256" s="587"/>
      <c r="AC256" s="587"/>
      <c r="AD256" s="587"/>
      <c r="AE256" s="587"/>
      <c r="AF256" s="587"/>
      <c r="AG256" s="587"/>
      <c r="AH256" s="587"/>
      <c r="AI256" s="587"/>
      <c r="AL256" s="15"/>
      <c r="AM256" s="15"/>
      <c r="AN256" s="15"/>
      <c r="AO256" s="15"/>
      <c r="AP256" s="15"/>
      <c r="AQ256" s="15"/>
      <c r="AR256" s="15"/>
      <c r="AS256" s="15"/>
      <c r="AT256" s="15"/>
    </row>
    <row r="257" spans="1:46" s="30" customFormat="1" ht="18" customHeight="1" x14ac:dyDescent="0.2">
      <c r="A257" s="575"/>
      <c r="B257" s="576"/>
      <c r="C257" s="576"/>
      <c r="D257" s="576"/>
      <c r="E257" s="576"/>
      <c r="F257" s="102" t="s">
        <v>78</v>
      </c>
      <c r="G257" s="578"/>
      <c r="H257" s="579"/>
      <c r="I257" s="579"/>
      <c r="J257" s="579"/>
      <c r="K257" s="579"/>
      <c r="L257" s="579"/>
      <c r="M257" s="580"/>
      <c r="N257" s="104" t="s">
        <v>76</v>
      </c>
      <c r="O257" s="581"/>
      <c r="P257" s="581"/>
      <c r="Q257" s="581"/>
      <c r="R257" s="583"/>
      <c r="S257" s="583"/>
      <c r="T257" s="583"/>
      <c r="U257" s="583"/>
      <c r="V257" s="583"/>
      <c r="W257" s="585"/>
      <c r="X257" s="586"/>
      <c r="Y257" s="586"/>
      <c r="Z257" s="586"/>
      <c r="AA257" s="586"/>
      <c r="AB257" s="586"/>
      <c r="AC257" s="586"/>
      <c r="AD257" s="586"/>
      <c r="AE257" s="586"/>
      <c r="AF257" s="586"/>
      <c r="AG257" s="586"/>
      <c r="AH257" s="586"/>
      <c r="AI257" s="586"/>
      <c r="AL257" s="15"/>
      <c r="AM257" s="15"/>
      <c r="AN257" s="15"/>
      <c r="AO257" s="15"/>
      <c r="AP257" s="15"/>
      <c r="AQ257" s="15"/>
      <c r="AR257" s="15"/>
      <c r="AS257" s="15"/>
      <c r="AT257" s="15"/>
    </row>
    <row r="258" spans="1:46" s="30" customFormat="1" ht="18" customHeight="1" x14ac:dyDescent="0.2">
      <c r="A258" s="577"/>
      <c r="B258" s="577"/>
      <c r="C258" s="577"/>
      <c r="D258" s="577"/>
      <c r="E258" s="577"/>
      <c r="F258" s="103"/>
      <c r="G258" s="588"/>
      <c r="H258" s="589"/>
      <c r="I258" s="589"/>
      <c r="J258" s="589"/>
      <c r="K258" s="589"/>
      <c r="L258" s="589"/>
      <c r="M258" s="590"/>
      <c r="N258" s="105"/>
      <c r="O258" s="582"/>
      <c r="P258" s="582"/>
      <c r="Q258" s="582"/>
      <c r="R258" s="584"/>
      <c r="S258" s="584"/>
      <c r="T258" s="584"/>
      <c r="U258" s="584"/>
      <c r="V258" s="584"/>
      <c r="W258" s="587"/>
      <c r="X258" s="587"/>
      <c r="Y258" s="587"/>
      <c r="Z258" s="587"/>
      <c r="AA258" s="587"/>
      <c r="AB258" s="587"/>
      <c r="AC258" s="587"/>
      <c r="AD258" s="587"/>
      <c r="AE258" s="587"/>
      <c r="AF258" s="587"/>
      <c r="AG258" s="587"/>
      <c r="AH258" s="587"/>
      <c r="AI258" s="587"/>
      <c r="AL258" s="15"/>
      <c r="AM258" s="15"/>
      <c r="AN258" s="15"/>
      <c r="AO258" s="15"/>
      <c r="AP258" s="15"/>
      <c r="AQ258" s="15"/>
      <c r="AR258" s="15"/>
      <c r="AS258" s="15"/>
      <c r="AT258" s="15"/>
    </row>
    <row r="259" spans="1:46" s="30" customFormat="1" ht="18" customHeight="1" x14ac:dyDescent="0.2">
      <c r="A259" s="575"/>
      <c r="B259" s="576"/>
      <c r="C259" s="576"/>
      <c r="D259" s="576"/>
      <c r="E259" s="576"/>
      <c r="F259" s="102" t="s">
        <v>78</v>
      </c>
      <c r="G259" s="578"/>
      <c r="H259" s="579"/>
      <c r="I259" s="579"/>
      <c r="J259" s="579"/>
      <c r="K259" s="579"/>
      <c r="L259" s="579"/>
      <c r="M259" s="580"/>
      <c r="N259" s="104" t="s">
        <v>76</v>
      </c>
      <c r="O259" s="581"/>
      <c r="P259" s="581"/>
      <c r="Q259" s="581"/>
      <c r="R259" s="583"/>
      <c r="S259" s="583"/>
      <c r="T259" s="583"/>
      <c r="U259" s="583"/>
      <c r="V259" s="583"/>
      <c r="W259" s="585"/>
      <c r="X259" s="586"/>
      <c r="Y259" s="586"/>
      <c r="Z259" s="586"/>
      <c r="AA259" s="586"/>
      <c r="AB259" s="586"/>
      <c r="AC259" s="586"/>
      <c r="AD259" s="586"/>
      <c r="AE259" s="586"/>
      <c r="AF259" s="586"/>
      <c r="AG259" s="586"/>
      <c r="AH259" s="586"/>
      <c r="AI259" s="586"/>
      <c r="AL259" s="15"/>
      <c r="AM259" s="15"/>
      <c r="AN259" s="15"/>
      <c r="AO259" s="15"/>
      <c r="AP259" s="15"/>
      <c r="AQ259" s="15"/>
      <c r="AR259" s="15"/>
      <c r="AS259" s="15"/>
      <c r="AT259" s="15"/>
    </row>
    <row r="260" spans="1:46" s="30" customFormat="1" ht="18" customHeight="1" x14ac:dyDescent="0.2">
      <c r="A260" s="577"/>
      <c r="B260" s="577"/>
      <c r="C260" s="577"/>
      <c r="D260" s="577"/>
      <c r="E260" s="577"/>
      <c r="F260" s="103"/>
      <c r="G260" s="588"/>
      <c r="H260" s="589"/>
      <c r="I260" s="589"/>
      <c r="J260" s="589"/>
      <c r="K260" s="589"/>
      <c r="L260" s="589"/>
      <c r="M260" s="590"/>
      <c r="N260" s="105"/>
      <c r="O260" s="582"/>
      <c r="P260" s="582"/>
      <c r="Q260" s="582"/>
      <c r="R260" s="584"/>
      <c r="S260" s="584"/>
      <c r="T260" s="584"/>
      <c r="U260" s="584"/>
      <c r="V260" s="584"/>
      <c r="W260" s="587"/>
      <c r="X260" s="587"/>
      <c r="Y260" s="587"/>
      <c r="Z260" s="587"/>
      <c r="AA260" s="587"/>
      <c r="AB260" s="587"/>
      <c r="AC260" s="587"/>
      <c r="AD260" s="587"/>
      <c r="AE260" s="587"/>
      <c r="AF260" s="587"/>
      <c r="AG260" s="587"/>
      <c r="AH260" s="587"/>
      <c r="AI260" s="587"/>
      <c r="AL260" s="15"/>
      <c r="AM260" s="15"/>
      <c r="AN260" s="15"/>
      <c r="AO260" s="15"/>
      <c r="AP260" s="15"/>
      <c r="AQ260" s="15"/>
      <c r="AR260" s="15"/>
      <c r="AS260" s="15"/>
      <c r="AT260" s="15"/>
    </row>
    <row r="261" spans="1:46" s="30" customFormat="1" ht="18" customHeight="1" x14ac:dyDescent="0.2">
      <c r="A261" s="575"/>
      <c r="B261" s="576"/>
      <c r="C261" s="576"/>
      <c r="D261" s="576"/>
      <c r="E261" s="576"/>
      <c r="F261" s="102" t="s">
        <v>78</v>
      </c>
      <c r="G261" s="578"/>
      <c r="H261" s="579"/>
      <c r="I261" s="579"/>
      <c r="J261" s="579"/>
      <c r="K261" s="579"/>
      <c r="L261" s="579"/>
      <c r="M261" s="580"/>
      <c r="N261" s="104" t="s">
        <v>76</v>
      </c>
      <c r="O261" s="581"/>
      <c r="P261" s="581"/>
      <c r="Q261" s="581"/>
      <c r="R261" s="583"/>
      <c r="S261" s="583"/>
      <c r="T261" s="583"/>
      <c r="U261" s="583"/>
      <c r="V261" s="583"/>
      <c r="W261" s="585"/>
      <c r="X261" s="586"/>
      <c r="Y261" s="586"/>
      <c r="Z261" s="586"/>
      <c r="AA261" s="586"/>
      <c r="AB261" s="586"/>
      <c r="AC261" s="586"/>
      <c r="AD261" s="586"/>
      <c r="AE261" s="586"/>
      <c r="AF261" s="586"/>
      <c r="AG261" s="586"/>
      <c r="AH261" s="586"/>
      <c r="AI261" s="586"/>
      <c r="AL261" s="15"/>
      <c r="AM261" s="15"/>
      <c r="AN261" s="15"/>
      <c r="AO261" s="15"/>
      <c r="AP261" s="15"/>
      <c r="AQ261" s="15"/>
      <c r="AR261" s="15"/>
      <c r="AS261" s="15"/>
      <c r="AT261" s="15"/>
    </row>
    <row r="262" spans="1:46" s="30" customFormat="1" ht="18" customHeight="1" x14ac:dyDescent="0.2">
      <c r="A262" s="577"/>
      <c r="B262" s="577"/>
      <c r="C262" s="577"/>
      <c r="D262" s="577"/>
      <c r="E262" s="577"/>
      <c r="F262" s="103"/>
      <c r="G262" s="588"/>
      <c r="H262" s="589"/>
      <c r="I262" s="589"/>
      <c r="J262" s="589"/>
      <c r="K262" s="589"/>
      <c r="L262" s="589"/>
      <c r="M262" s="590"/>
      <c r="N262" s="105"/>
      <c r="O262" s="582"/>
      <c r="P262" s="582"/>
      <c r="Q262" s="582"/>
      <c r="R262" s="584"/>
      <c r="S262" s="584"/>
      <c r="T262" s="584"/>
      <c r="U262" s="584"/>
      <c r="V262" s="584"/>
      <c r="W262" s="587"/>
      <c r="X262" s="587"/>
      <c r="Y262" s="587"/>
      <c r="Z262" s="587"/>
      <c r="AA262" s="587"/>
      <c r="AB262" s="587"/>
      <c r="AC262" s="587"/>
      <c r="AD262" s="587"/>
      <c r="AE262" s="587"/>
      <c r="AF262" s="587"/>
      <c r="AG262" s="587"/>
      <c r="AH262" s="587"/>
      <c r="AI262" s="587"/>
      <c r="AL262" s="15"/>
      <c r="AM262" s="15"/>
      <c r="AN262" s="15"/>
      <c r="AO262" s="15"/>
      <c r="AP262" s="15"/>
      <c r="AQ262" s="15"/>
      <c r="AR262" s="15"/>
      <c r="AS262" s="15"/>
      <c r="AT262" s="15"/>
    </row>
    <row r="263" spans="1:46" s="30" customFormat="1" ht="18" customHeight="1" x14ac:dyDescent="0.2">
      <c r="A263" s="575"/>
      <c r="B263" s="576"/>
      <c r="C263" s="576"/>
      <c r="D263" s="576"/>
      <c r="E263" s="576"/>
      <c r="F263" s="102" t="s">
        <v>78</v>
      </c>
      <c r="G263" s="578"/>
      <c r="H263" s="579"/>
      <c r="I263" s="579"/>
      <c r="J263" s="579"/>
      <c r="K263" s="579"/>
      <c r="L263" s="579"/>
      <c r="M263" s="580"/>
      <c r="N263" s="104" t="s">
        <v>76</v>
      </c>
      <c r="O263" s="581"/>
      <c r="P263" s="581"/>
      <c r="Q263" s="581"/>
      <c r="R263" s="583"/>
      <c r="S263" s="583"/>
      <c r="T263" s="583"/>
      <c r="U263" s="583"/>
      <c r="V263" s="583"/>
      <c r="W263" s="585"/>
      <c r="X263" s="586"/>
      <c r="Y263" s="586"/>
      <c r="Z263" s="586"/>
      <c r="AA263" s="586"/>
      <c r="AB263" s="586"/>
      <c r="AC263" s="586"/>
      <c r="AD263" s="586"/>
      <c r="AE263" s="586"/>
      <c r="AF263" s="586"/>
      <c r="AG263" s="586"/>
      <c r="AH263" s="586"/>
      <c r="AI263" s="586"/>
      <c r="AL263" s="15"/>
      <c r="AM263" s="15"/>
      <c r="AN263" s="15"/>
      <c r="AO263" s="15"/>
      <c r="AP263" s="15"/>
      <c r="AQ263" s="15"/>
      <c r="AR263" s="15"/>
      <c r="AS263" s="15"/>
      <c r="AT263" s="15"/>
    </row>
    <row r="264" spans="1:46" s="30" customFormat="1" ht="18" customHeight="1" x14ac:dyDescent="0.2">
      <c r="A264" s="577"/>
      <c r="B264" s="577"/>
      <c r="C264" s="577"/>
      <c r="D264" s="577"/>
      <c r="E264" s="577"/>
      <c r="F264" s="103"/>
      <c r="G264" s="588"/>
      <c r="H264" s="589"/>
      <c r="I264" s="589"/>
      <c r="J264" s="589"/>
      <c r="K264" s="589"/>
      <c r="L264" s="589"/>
      <c r="M264" s="590"/>
      <c r="N264" s="105"/>
      <c r="O264" s="582"/>
      <c r="P264" s="582"/>
      <c r="Q264" s="582"/>
      <c r="R264" s="584"/>
      <c r="S264" s="584"/>
      <c r="T264" s="584"/>
      <c r="U264" s="584"/>
      <c r="V264" s="584"/>
      <c r="W264" s="587"/>
      <c r="X264" s="587"/>
      <c r="Y264" s="587"/>
      <c r="Z264" s="587"/>
      <c r="AA264" s="587"/>
      <c r="AB264" s="587"/>
      <c r="AC264" s="587"/>
      <c r="AD264" s="587"/>
      <c r="AE264" s="587"/>
      <c r="AF264" s="587"/>
      <c r="AG264" s="587"/>
      <c r="AH264" s="587"/>
      <c r="AI264" s="587"/>
      <c r="AL264" s="15"/>
      <c r="AM264" s="15"/>
      <c r="AN264" s="15"/>
      <c r="AO264" s="15"/>
      <c r="AP264" s="15"/>
      <c r="AQ264" s="15"/>
      <c r="AR264" s="15"/>
      <c r="AS264" s="15"/>
      <c r="AT264" s="15"/>
    </row>
    <row r="265" spans="1:46" s="30" customFormat="1" ht="18" customHeight="1" x14ac:dyDescent="0.2">
      <c r="A265" s="575"/>
      <c r="B265" s="576"/>
      <c r="C265" s="576"/>
      <c r="D265" s="576"/>
      <c r="E265" s="576"/>
      <c r="F265" s="102" t="s">
        <v>78</v>
      </c>
      <c r="G265" s="578"/>
      <c r="H265" s="579"/>
      <c r="I265" s="579"/>
      <c r="J265" s="579"/>
      <c r="K265" s="579"/>
      <c r="L265" s="579"/>
      <c r="M265" s="580"/>
      <c r="N265" s="104" t="s">
        <v>76</v>
      </c>
      <c r="O265" s="581"/>
      <c r="P265" s="581"/>
      <c r="Q265" s="581"/>
      <c r="R265" s="583"/>
      <c r="S265" s="583"/>
      <c r="T265" s="583"/>
      <c r="U265" s="583"/>
      <c r="V265" s="583"/>
      <c r="W265" s="585"/>
      <c r="X265" s="586"/>
      <c r="Y265" s="586"/>
      <c r="Z265" s="586"/>
      <c r="AA265" s="586"/>
      <c r="AB265" s="586"/>
      <c r="AC265" s="586"/>
      <c r="AD265" s="586"/>
      <c r="AE265" s="586"/>
      <c r="AF265" s="586"/>
      <c r="AG265" s="586"/>
      <c r="AH265" s="586"/>
      <c r="AI265" s="586"/>
      <c r="AL265" s="15"/>
      <c r="AM265" s="15"/>
      <c r="AN265" s="15"/>
      <c r="AO265" s="15"/>
      <c r="AP265" s="15"/>
      <c r="AQ265" s="15"/>
      <c r="AR265" s="15"/>
      <c r="AS265" s="15"/>
      <c r="AT265" s="15"/>
    </row>
    <row r="266" spans="1:46" s="30" customFormat="1" ht="18" customHeight="1" x14ac:dyDescent="0.2">
      <c r="A266" s="577"/>
      <c r="B266" s="577"/>
      <c r="C266" s="577"/>
      <c r="D266" s="577"/>
      <c r="E266" s="577"/>
      <c r="F266" s="103"/>
      <c r="G266" s="588"/>
      <c r="H266" s="589"/>
      <c r="I266" s="589"/>
      <c r="J266" s="589"/>
      <c r="K266" s="589"/>
      <c r="L266" s="589"/>
      <c r="M266" s="590"/>
      <c r="N266" s="105"/>
      <c r="O266" s="582"/>
      <c r="P266" s="582"/>
      <c r="Q266" s="582"/>
      <c r="R266" s="584"/>
      <c r="S266" s="584"/>
      <c r="T266" s="584"/>
      <c r="U266" s="584"/>
      <c r="V266" s="584"/>
      <c r="W266" s="587"/>
      <c r="X266" s="587"/>
      <c r="Y266" s="587"/>
      <c r="Z266" s="587"/>
      <c r="AA266" s="587"/>
      <c r="AB266" s="587"/>
      <c r="AC266" s="587"/>
      <c r="AD266" s="587"/>
      <c r="AE266" s="587"/>
      <c r="AF266" s="587"/>
      <c r="AG266" s="587"/>
      <c r="AH266" s="587"/>
      <c r="AI266" s="587"/>
      <c r="AL266" s="15"/>
      <c r="AM266" s="15"/>
      <c r="AN266" s="15"/>
      <c r="AO266" s="15"/>
      <c r="AP266" s="15"/>
      <c r="AQ266" s="15"/>
      <c r="AR266" s="15"/>
      <c r="AS266" s="15"/>
      <c r="AT266" s="15"/>
    </row>
    <row r="267" spans="1:46" s="30" customFormat="1" ht="18" customHeight="1" x14ac:dyDescent="0.2">
      <c r="A267" s="575"/>
      <c r="B267" s="576"/>
      <c r="C267" s="576"/>
      <c r="D267" s="576"/>
      <c r="E267" s="576"/>
      <c r="F267" s="102" t="s">
        <v>78</v>
      </c>
      <c r="G267" s="578"/>
      <c r="H267" s="579"/>
      <c r="I267" s="579"/>
      <c r="J267" s="579"/>
      <c r="K267" s="579"/>
      <c r="L267" s="579"/>
      <c r="M267" s="580"/>
      <c r="N267" s="104" t="s">
        <v>76</v>
      </c>
      <c r="O267" s="581"/>
      <c r="P267" s="581"/>
      <c r="Q267" s="581"/>
      <c r="R267" s="583"/>
      <c r="S267" s="583"/>
      <c r="T267" s="583"/>
      <c r="U267" s="583"/>
      <c r="V267" s="583"/>
      <c r="W267" s="585"/>
      <c r="X267" s="586"/>
      <c r="Y267" s="586"/>
      <c r="Z267" s="586"/>
      <c r="AA267" s="586"/>
      <c r="AB267" s="586"/>
      <c r="AC267" s="586"/>
      <c r="AD267" s="586"/>
      <c r="AE267" s="586"/>
      <c r="AF267" s="586"/>
      <c r="AG267" s="586"/>
      <c r="AH267" s="586"/>
      <c r="AI267" s="586"/>
      <c r="AL267" s="15"/>
      <c r="AM267" s="15"/>
      <c r="AN267" s="15"/>
      <c r="AO267" s="15"/>
      <c r="AP267" s="15"/>
      <c r="AQ267" s="15"/>
      <c r="AR267" s="15"/>
      <c r="AS267" s="15"/>
      <c r="AT267" s="15"/>
    </row>
    <row r="268" spans="1:46" s="30" customFormat="1" ht="18" customHeight="1" x14ac:dyDescent="0.2">
      <c r="A268" s="577"/>
      <c r="B268" s="577"/>
      <c r="C268" s="577"/>
      <c r="D268" s="577"/>
      <c r="E268" s="577"/>
      <c r="F268" s="103"/>
      <c r="G268" s="588"/>
      <c r="H268" s="589"/>
      <c r="I268" s="589"/>
      <c r="J268" s="589"/>
      <c r="K268" s="589"/>
      <c r="L268" s="589"/>
      <c r="M268" s="590"/>
      <c r="N268" s="105"/>
      <c r="O268" s="582"/>
      <c r="P268" s="582"/>
      <c r="Q268" s="582"/>
      <c r="R268" s="584"/>
      <c r="S268" s="584"/>
      <c r="T268" s="584"/>
      <c r="U268" s="584"/>
      <c r="V268" s="584"/>
      <c r="W268" s="587"/>
      <c r="X268" s="587"/>
      <c r="Y268" s="587"/>
      <c r="Z268" s="587"/>
      <c r="AA268" s="587"/>
      <c r="AB268" s="587"/>
      <c r="AC268" s="587"/>
      <c r="AD268" s="587"/>
      <c r="AE268" s="587"/>
      <c r="AF268" s="587"/>
      <c r="AG268" s="587"/>
      <c r="AH268" s="587"/>
      <c r="AI268" s="587"/>
      <c r="AL268" s="15"/>
      <c r="AM268" s="15"/>
      <c r="AN268" s="15"/>
      <c r="AO268" s="15"/>
      <c r="AP268" s="15"/>
      <c r="AQ268" s="15"/>
      <c r="AR268" s="15"/>
      <c r="AS268" s="15"/>
      <c r="AT268" s="15"/>
    </row>
    <row r="269" spans="1:46" s="30" customFormat="1" ht="18" customHeight="1" x14ac:dyDescent="0.2">
      <c r="A269" s="575"/>
      <c r="B269" s="576"/>
      <c r="C269" s="576"/>
      <c r="D269" s="576"/>
      <c r="E269" s="576"/>
      <c r="F269" s="102" t="s">
        <v>78</v>
      </c>
      <c r="G269" s="578"/>
      <c r="H269" s="579"/>
      <c r="I269" s="579"/>
      <c r="J269" s="579"/>
      <c r="K269" s="579"/>
      <c r="L269" s="579"/>
      <c r="M269" s="580"/>
      <c r="N269" s="104" t="s">
        <v>76</v>
      </c>
      <c r="O269" s="581"/>
      <c r="P269" s="581"/>
      <c r="Q269" s="581"/>
      <c r="R269" s="583"/>
      <c r="S269" s="583"/>
      <c r="T269" s="583"/>
      <c r="U269" s="583"/>
      <c r="V269" s="583"/>
      <c r="W269" s="585"/>
      <c r="X269" s="586"/>
      <c r="Y269" s="586"/>
      <c r="Z269" s="586"/>
      <c r="AA269" s="586"/>
      <c r="AB269" s="586"/>
      <c r="AC269" s="586"/>
      <c r="AD269" s="586"/>
      <c r="AE269" s="586"/>
      <c r="AF269" s="586"/>
      <c r="AG269" s="586"/>
      <c r="AH269" s="586"/>
      <c r="AI269" s="586"/>
      <c r="AL269" s="15"/>
      <c r="AM269" s="15"/>
      <c r="AN269" s="15"/>
      <c r="AO269" s="15"/>
      <c r="AP269" s="15"/>
      <c r="AQ269" s="15"/>
      <c r="AR269" s="15"/>
      <c r="AS269" s="15"/>
      <c r="AT269" s="15"/>
    </row>
    <row r="270" spans="1:46" s="30" customFormat="1" ht="18" customHeight="1" x14ac:dyDescent="0.2">
      <c r="A270" s="577"/>
      <c r="B270" s="577"/>
      <c r="C270" s="577"/>
      <c r="D270" s="577"/>
      <c r="E270" s="577"/>
      <c r="F270" s="103"/>
      <c r="G270" s="588"/>
      <c r="H270" s="589"/>
      <c r="I270" s="589"/>
      <c r="J270" s="589"/>
      <c r="K270" s="589"/>
      <c r="L270" s="589"/>
      <c r="M270" s="590"/>
      <c r="N270" s="105"/>
      <c r="O270" s="582"/>
      <c r="P270" s="582"/>
      <c r="Q270" s="582"/>
      <c r="R270" s="584"/>
      <c r="S270" s="584"/>
      <c r="T270" s="584"/>
      <c r="U270" s="584"/>
      <c r="V270" s="584"/>
      <c r="W270" s="587"/>
      <c r="X270" s="587"/>
      <c r="Y270" s="587"/>
      <c r="Z270" s="587"/>
      <c r="AA270" s="587"/>
      <c r="AB270" s="587"/>
      <c r="AC270" s="587"/>
      <c r="AD270" s="587"/>
      <c r="AE270" s="587"/>
      <c r="AF270" s="587"/>
      <c r="AG270" s="587"/>
      <c r="AH270" s="587"/>
      <c r="AI270" s="587"/>
      <c r="AL270" s="15"/>
      <c r="AM270" s="15"/>
      <c r="AN270" s="15"/>
      <c r="AO270" s="15"/>
      <c r="AP270" s="15"/>
      <c r="AQ270" s="15"/>
      <c r="AR270" s="15"/>
      <c r="AS270" s="15"/>
      <c r="AT270" s="15"/>
    </row>
    <row r="271" spans="1:46" s="30" customFormat="1" ht="18" customHeight="1" x14ac:dyDescent="0.2">
      <c r="A271" s="575"/>
      <c r="B271" s="576"/>
      <c r="C271" s="576"/>
      <c r="D271" s="576"/>
      <c r="E271" s="576"/>
      <c r="F271" s="102" t="s">
        <v>78</v>
      </c>
      <c r="G271" s="578"/>
      <c r="H271" s="579"/>
      <c r="I271" s="579"/>
      <c r="J271" s="579"/>
      <c r="K271" s="579"/>
      <c r="L271" s="579"/>
      <c r="M271" s="580"/>
      <c r="N271" s="104" t="s">
        <v>76</v>
      </c>
      <c r="O271" s="581"/>
      <c r="P271" s="581"/>
      <c r="Q271" s="581"/>
      <c r="R271" s="583"/>
      <c r="S271" s="583"/>
      <c r="T271" s="583"/>
      <c r="U271" s="583"/>
      <c r="V271" s="583"/>
      <c r="W271" s="585"/>
      <c r="X271" s="586"/>
      <c r="Y271" s="586"/>
      <c r="Z271" s="586"/>
      <c r="AA271" s="586"/>
      <c r="AB271" s="586"/>
      <c r="AC271" s="586"/>
      <c r="AD271" s="586"/>
      <c r="AE271" s="586"/>
      <c r="AF271" s="586"/>
      <c r="AG271" s="586"/>
      <c r="AH271" s="586"/>
      <c r="AI271" s="586"/>
      <c r="AL271" s="15"/>
      <c r="AM271" s="15"/>
      <c r="AN271" s="15"/>
      <c r="AO271" s="15"/>
      <c r="AP271" s="15"/>
      <c r="AQ271" s="15"/>
      <c r="AR271" s="15"/>
      <c r="AS271" s="15"/>
      <c r="AT271" s="15"/>
    </row>
    <row r="272" spans="1:46" s="30" customFormat="1" ht="18" customHeight="1" x14ac:dyDescent="0.2">
      <c r="A272" s="577"/>
      <c r="B272" s="577"/>
      <c r="C272" s="577"/>
      <c r="D272" s="577"/>
      <c r="E272" s="577"/>
      <c r="F272" s="103"/>
      <c r="G272" s="588"/>
      <c r="H272" s="589"/>
      <c r="I272" s="589"/>
      <c r="J272" s="589"/>
      <c r="K272" s="589"/>
      <c r="L272" s="589"/>
      <c r="M272" s="590"/>
      <c r="N272" s="105"/>
      <c r="O272" s="582"/>
      <c r="P272" s="582"/>
      <c r="Q272" s="582"/>
      <c r="R272" s="584"/>
      <c r="S272" s="584"/>
      <c r="T272" s="584"/>
      <c r="U272" s="584"/>
      <c r="V272" s="584"/>
      <c r="W272" s="587"/>
      <c r="X272" s="587"/>
      <c r="Y272" s="587"/>
      <c r="Z272" s="587"/>
      <c r="AA272" s="587"/>
      <c r="AB272" s="587"/>
      <c r="AC272" s="587"/>
      <c r="AD272" s="587"/>
      <c r="AE272" s="587"/>
      <c r="AF272" s="587"/>
      <c r="AG272" s="587"/>
      <c r="AH272" s="587"/>
      <c r="AI272" s="587"/>
      <c r="AL272" s="15"/>
      <c r="AM272" s="15"/>
      <c r="AN272" s="15"/>
      <c r="AO272" s="15"/>
      <c r="AP272" s="15"/>
      <c r="AQ272" s="15"/>
      <c r="AR272" s="15"/>
      <c r="AS272" s="15"/>
      <c r="AT272" s="15"/>
    </row>
    <row r="273" spans="1:46" s="30" customFormat="1" ht="18" customHeight="1" x14ac:dyDescent="0.2">
      <c r="A273" s="575"/>
      <c r="B273" s="576"/>
      <c r="C273" s="576"/>
      <c r="D273" s="576"/>
      <c r="E273" s="576"/>
      <c r="F273" s="102" t="s">
        <v>78</v>
      </c>
      <c r="G273" s="578"/>
      <c r="H273" s="579"/>
      <c r="I273" s="579"/>
      <c r="J273" s="579"/>
      <c r="K273" s="579"/>
      <c r="L273" s="579"/>
      <c r="M273" s="580"/>
      <c r="N273" s="104" t="s">
        <v>76</v>
      </c>
      <c r="O273" s="581"/>
      <c r="P273" s="581"/>
      <c r="Q273" s="581"/>
      <c r="R273" s="583"/>
      <c r="S273" s="583"/>
      <c r="T273" s="583"/>
      <c r="U273" s="583"/>
      <c r="V273" s="583"/>
      <c r="W273" s="585"/>
      <c r="X273" s="586"/>
      <c r="Y273" s="586"/>
      <c r="Z273" s="586"/>
      <c r="AA273" s="586"/>
      <c r="AB273" s="586"/>
      <c r="AC273" s="586"/>
      <c r="AD273" s="586"/>
      <c r="AE273" s="586"/>
      <c r="AF273" s="586"/>
      <c r="AG273" s="586"/>
      <c r="AH273" s="586"/>
      <c r="AI273" s="586"/>
      <c r="AL273" s="15"/>
      <c r="AM273" s="15"/>
      <c r="AN273" s="15"/>
      <c r="AO273" s="15"/>
      <c r="AP273" s="15"/>
      <c r="AQ273" s="15"/>
      <c r="AR273" s="15"/>
      <c r="AS273" s="15"/>
      <c r="AT273" s="15"/>
    </row>
    <row r="274" spans="1:46" s="30" customFormat="1" ht="18" customHeight="1" x14ac:dyDescent="0.2">
      <c r="A274" s="577"/>
      <c r="B274" s="577"/>
      <c r="C274" s="577"/>
      <c r="D274" s="577"/>
      <c r="E274" s="577"/>
      <c r="F274" s="103"/>
      <c r="G274" s="588"/>
      <c r="H274" s="589"/>
      <c r="I274" s="589"/>
      <c r="J274" s="589"/>
      <c r="K274" s="589"/>
      <c r="L274" s="589"/>
      <c r="M274" s="590"/>
      <c r="N274" s="105"/>
      <c r="O274" s="582"/>
      <c r="P274" s="582"/>
      <c r="Q274" s="582"/>
      <c r="R274" s="584"/>
      <c r="S274" s="584"/>
      <c r="T274" s="584"/>
      <c r="U274" s="584"/>
      <c r="V274" s="584"/>
      <c r="W274" s="587"/>
      <c r="X274" s="587"/>
      <c r="Y274" s="587"/>
      <c r="Z274" s="587"/>
      <c r="AA274" s="587"/>
      <c r="AB274" s="587"/>
      <c r="AC274" s="587"/>
      <c r="AD274" s="587"/>
      <c r="AE274" s="587"/>
      <c r="AF274" s="587"/>
      <c r="AG274" s="587"/>
      <c r="AH274" s="587"/>
      <c r="AI274" s="587"/>
      <c r="AL274" s="15"/>
      <c r="AM274" s="15"/>
      <c r="AN274" s="15"/>
      <c r="AO274" s="15"/>
      <c r="AP274" s="15"/>
      <c r="AQ274" s="15"/>
      <c r="AR274" s="15"/>
      <c r="AS274" s="15"/>
      <c r="AT274" s="15"/>
    </row>
    <row r="275" spans="1:46" s="30" customFormat="1" ht="18" customHeight="1" x14ac:dyDescent="0.2">
      <c r="A275" s="575"/>
      <c r="B275" s="576"/>
      <c r="C275" s="576"/>
      <c r="D275" s="576"/>
      <c r="E275" s="576"/>
      <c r="F275" s="102" t="s">
        <v>78</v>
      </c>
      <c r="G275" s="578"/>
      <c r="H275" s="579"/>
      <c r="I275" s="579"/>
      <c r="J275" s="579"/>
      <c r="K275" s="579"/>
      <c r="L275" s="579"/>
      <c r="M275" s="580"/>
      <c r="N275" s="104" t="s">
        <v>76</v>
      </c>
      <c r="O275" s="581"/>
      <c r="P275" s="581"/>
      <c r="Q275" s="581"/>
      <c r="R275" s="583"/>
      <c r="S275" s="583"/>
      <c r="T275" s="583"/>
      <c r="U275" s="583"/>
      <c r="V275" s="583"/>
      <c r="W275" s="585"/>
      <c r="X275" s="586"/>
      <c r="Y275" s="586"/>
      <c r="Z275" s="586"/>
      <c r="AA275" s="586"/>
      <c r="AB275" s="586"/>
      <c r="AC275" s="586"/>
      <c r="AD275" s="586"/>
      <c r="AE275" s="586"/>
      <c r="AF275" s="586"/>
      <c r="AG275" s="586"/>
      <c r="AH275" s="586"/>
      <c r="AI275" s="586"/>
      <c r="AL275" s="15"/>
      <c r="AM275" s="15"/>
      <c r="AN275" s="15"/>
      <c r="AO275" s="15"/>
      <c r="AP275" s="15"/>
      <c r="AQ275" s="15"/>
      <c r="AR275" s="15"/>
      <c r="AS275" s="15"/>
      <c r="AT275" s="15"/>
    </row>
    <row r="276" spans="1:46" s="30" customFormat="1" ht="18" customHeight="1" x14ac:dyDescent="0.2">
      <c r="A276" s="577"/>
      <c r="B276" s="577"/>
      <c r="C276" s="577"/>
      <c r="D276" s="577"/>
      <c r="E276" s="577"/>
      <c r="F276" s="103"/>
      <c r="G276" s="588"/>
      <c r="H276" s="589"/>
      <c r="I276" s="589"/>
      <c r="J276" s="589"/>
      <c r="K276" s="589"/>
      <c r="L276" s="589"/>
      <c r="M276" s="590"/>
      <c r="N276" s="105"/>
      <c r="O276" s="582"/>
      <c r="P276" s="582"/>
      <c r="Q276" s="582"/>
      <c r="R276" s="584"/>
      <c r="S276" s="584"/>
      <c r="T276" s="584"/>
      <c r="U276" s="584"/>
      <c r="V276" s="584"/>
      <c r="W276" s="587"/>
      <c r="X276" s="587"/>
      <c r="Y276" s="587"/>
      <c r="Z276" s="587"/>
      <c r="AA276" s="587"/>
      <c r="AB276" s="587"/>
      <c r="AC276" s="587"/>
      <c r="AD276" s="587"/>
      <c r="AE276" s="587"/>
      <c r="AF276" s="587"/>
      <c r="AG276" s="587"/>
      <c r="AH276" s="587"/>
      <c r="AI276" s="587"/>
      <c r="AL276" s="15"/>
      <c r="AM276" s="15"/>
      <c r="AN276" s="15"/>
      <c r="AO276" s="15"/>
      <c r="AP276" s="15"/>
      <c r="AQ276" s="15"/>
      <c r="AR276" s="15"/>
      <c r="AS276" s="15"/>
      <c r="AT276" s="15"/>
    </row>
    <row r="277" spans="1:46" s="30" customFormat="1" ht="18" customHeight="1" x14ac:dyDescent="0.2">
      <c r="A277" s="575"/>
      <c r="B277" s="576"/>
      <c r="C277" s="576"/>
      <c r="D277" s="576"/>
      <c r="E277" s="576"/>
      <c r="F277" s="102" t="s">
        <v>78</v>
      </c>
      <c r="G277" s="578"/>
      <c r="H277" s="579"/>
      <c r="I277" s="579"/>
      <c r="J277" s="579"/>
      <c r="K277" s="579"/>
      <c r="L277" s="579"/>
      <c r="M277" s="580"/>
      <c r="N277" s="104" t="s">
        <v>76</v>
      </c>
      <c r="O277" s="581"/>
      <c r="P277" s="581"/>
      <c r="Q277" s="581"/>
      <c r="R277" s="583"/>
      <c r="S277" s="583"/>
      <c r="T277" s="583"/>
      <c r="U277" s="583"/>
      <c r="V277" s="583"/>
      <c r="W277" s="585"/>
      <c r="X277" s="586"/>
      <c r="Y277" s="586"/>
      <c r="Z277" s="586"/>
      <c r="AA277" s="586"/>
      <c r="AB277" s="586"/>
      <c r="AC277" s="586"/>
      <c r="AD277" s="586"/>
      <c r="AE277" s="586"/>
      <c r="AF277" s="586"/>
      <c r="AG277" s="586"/>
      <c r="AH277" s="586"/>
      <c r="AI277" s="586"/>
      <c r="AL277" s="15"/>
      <c r="AM277" s="15"/>
      <c r="AN277" s="15"/>
      <c r="AO277" s="15"/>
      <c r="AP277" s="15"/>
      <c r="AQ277" s="15"/>
      <c r="AR277" s="15"/>
      <c r="AS277" s="15"/>
      <c r="AT277" s="15"/>
    </row>
    <row r="278" spans="1:46" s="30" customFormat="1" ht="18" customHeight="1" x14ac:dyDescent="0.2">
      <c r="A278" s="577"/>
      <c r="B278" s="577"/>
      <c r="C278" s="577"/>
      <c r="D278" s="577"/>
      <c r="E278" s="577"/>
      <c r="F278" s="103"/>
      <c r="G278" s="588"/>
      <c r="H278" s="589"/>
      <c r="I278" s="589"/>
      <c r="J278" s="589"/>
      <c r="K278" s="589"/>
      <c r="L278" s="589"/>
      <c r="M278" s="590"/>
      <c r="N278" s="105"/>
      <c r="O278" s="582"/>
      <c r="P278" s="582"/>
      <c r="Q278" s="582"/>
      <c r="R278" s="584"/>
      <c r="S278" s="584"/>
      <c r="T278" s="584"/>
      <c r="U278" s="584"/>
      <c r="V278" s="584"/>
      <c r="W278" s="587"/>
      <c r="X278" s="587"/>
      <c r="Y278" s="587"/>
      <c r="Z278" s="587"/>
      <c r="AA278" s="587"/>
      <c r="AB278" s="587"/>
      <c r="AC278" s="587"/>
      <c r="AD278" s="587"/>
      <c r="AE278" s="587"/>
      <c r="AF278" s="587"/>
      <c r="AG278" s="587"/>
      <c r="AH278" s="587"/>
      <c r="AI278" s="587"/>
      <c r="AL278" s="15"/>
      <c r="AM278" s="15"/>
      <c r="AN278" s="15"/>
      <c r="AO278" s="15"/>
      <c r="AP278" s="15"/>
      <c r="AQ278" s="15"/>
      <c r="AR278" s="15"/>
      <c r="AS278" s="15"/>
      <c r="AT278" s="15"/>
    </row>
    <row r="279" spans="1:46" s="30" customFormat="1" ht="18" customHeight="1" x14ac:dyDescent="0.2">
      <c r="A279" s="575"/>
      <c r="B279" s="576"/>
      <c r="C279" s="576"/>
      <c r="D279" s="576"/>
      <c r="E279" s="576"/>
      <c r="F279" s="102" t="s">
        <v>78</v>
      </c>
      <c r="G279" s="578"/>
      <c r="H279" s="579"/>
      <c r="I279" s="579"/>
      <c r="J279" s="579"/>
      <c r="K279" s="579"/>
      <c r="L279" s="579"/>
      <c r="M279" s="580"/>
      <c r="N279" s="104" t="s">
        <v>76</v>
      </c>
      <c r="O279" s="581"/>
      <c r="P279" s="581"/>
      <c r="Q279" s="581"/>
      <c r="R279" s="583"/>
      <c r="S279" s="583"/>
      <c r="T279" s="583"/>
      <c r="U279" s="583"/>
      <c r="V279" s="583"/>
      <c r="W279" s="585"/>
      <c r="X279" s="586"/>
      <c r="Y279" s="586"/>
      <c r="Z279" s="586"/>
      <c r="AA279" s="586"/>
      <c r="AB279" s="586"/>
      <c r="AC279" s="586"/>
      <c r="AD279" s="586"/>
      <c r="AE279" s="586"/>
      <c r="AF279" s="586"/>
      <c r="AG279" s="586"/>
      <c r="AH279" s="586"/>
      <c r="AI279" s="586"/>
      <c r="AL279" s="15"/>
      <c r="AM279" s="15"/>
      <c r="AN279" s="15"/>
      <c r="AO279" s="15"/>
      <c r="AP279" s="15"/>
      <c r="AQ279" s="15"/>
      <c r="AR279" s="15"/>
      <c r="AS279" s="15"/>
      <c r="AT279" s="15"/>
    </row>
    <row r="280" spans="1:46" s="30" customFormat="1" ht="18" customHeight="1" x14ac:dyDescent="0.2">
      <c r="A280" s="577"/>
      <c r="B280" s="577"/>
      <c r="C280" s="577"/>
      <c r="D280" s="577"/>
      <c r="E280" s="577"/>
      <c r="F280" s="103"/>
      <c r="G280" s="588"/>
      <c r="H280" s="589"/>
      <c r="I280" s="589"/>
      <c r="J280" s="589"/>
      <c r="K280" s="589"/>
      <c r="L280" s="589"/>
      <c r="M280" s="590"/>
      <c r="N280" s="105"/>
      <c r="O280" s="582"/>
      <c r="P280" s="582"/>
      <c r="Q280" s="582"/>
      <c r="R280" s="584"/>
      <c r="S280" s="584"/>
      <c r="T280" s="584"/>
      <c r="U280" s="584"/>
      <c r="V280" s="584"/>
      <c r="W280" s="587"/>
      <c r="X280" s="587"/>
      <c r="Y280" s="587"/>
      <c r="Z280" s="587"/>
      <c r="AA280" s="587"/>
      <c r="AB280" s="587"/>
      <c r="AC280" s="587"/>
      <c r="AD280" s="587"/>
      <c r="AE280" s="587"/>
      <c r="AF280" s="587"/>
      <c r="AG280" s="587"/>
      <c r="AH280" s="587"/>
      <c r="AI280" s="587"/>
      <c r="AL280" s="15"/>
      <c r="AM280" s="15"/>
      <c r="AN280" s="15"/>
      <c r="AO280" s="15"/>
      <c r="AP280" s="15"/>
      <c r="AQ280" s="15"/>
      <c r="AR280" s="15"/>
      <c r="AS280" s="15"/>
      <c r="AT280" s="15"/>
    </row>
    <row r="281" spans="1:46" s="30" customFormat="1" ht="18" customHeight="1" x14ac:dyDescent="0.2">
      <c r="A281" s="575"/>
      <c r="B281" s="576"/>
      <c r="C281" s="576"/>
      <c r="D281" s="576"/>
      <c r="E281" s="576"/>
      <c r="F281" s="102" t="s">
        <v>78</v>
      </c>
      <c r="G281" s="578"/>
      <c r="H281" s="579"/>
      <c r="I281" s="579"/>
      <c r="J281" s="579"/>
      <c r="K281" s="579"/>
      <c r="L281" s="579"/>
      <c r="M281" s="580"/>
      <c r="N281" s="104" t="s">
        <v>76</v>
      </c>
      <c r="O281" s="581"/>
      <c r="P281" s="581"/>
      <c r="Q281" s="581"/>
      <c r="R281" s="583"/>
      <c r="S281" s="583"/>
      <c r="T281" s="583"/>
      <c r="U281" s="583"/>
      <c r="V281" s="583"/>
      <c r="W281" s="585"/>
      <c r="X281" s="586"/>
      <c r="Y281" s="586"/>
      <c r="Z281" s="586"/>
      <c r="AA281" s="586"/>
      <c r="AB281" s="586"/>
      <c r="AC281" s="586"/>
      <c r="AD281" s="586"/>
      <c r="AE281" s="586"/>
      <c r="AF281" s="586"/>
      <c r="AG281" s="586"/>
      <c r="AH281" s="586"/>
      <c r="AI281" s="586"/>
      <c r="AL281" s="15"/>
      <c r="AM281" s="15"/>
      <c r="AN281" s="15"/>
      <c r="AO281" s="15"/>
      <c r="AP281" s="15"/>
      <c r="AQ281" s="15"/>
      <c r="AR281" s="15"/>
      <c r="AS281" s="15"/>
      <c r="AT281" s="15"/>
    </row>
    <row r="282" spans="1:46" s="30" customFormat="1" ht="18" customHeight="1" x14ac:dyDescent="0.2">
      <c r="A282" s="577"/>
      <c r="B282" s="577"/>
      <c r="C282" s="577"/>
      <c r="D282" s="577"/>
      <c r="E282" s="577"/>
      <c r="F282" s="103"/>
      <c r="G282" s="588"/>
      <c r="H282" s="589"/>
      <c r="I282" s="589"/>
      <c r="J282" s="589"/>
      <c r="K282" s="589"/>
      <c r="L282" s="589"/>
      <c r="M282" s="590"/>
      <c r="N282" s="105"/>
      <c r="O282" s="582"/>
      <c r="P282" s="582"/>
      <c r="Q282" s="582"/>
      <c r="R282" s="584"/>
      <c r="S282" s="584"/>
      <c r="T282" s="584"/>
      <c r="U282" s="584"/>
      <c r="V282" s="584"/>
      <c r="W282" s="587"/>
      <c r="X282" s="587"/>
      <c r="Y282" s="587"/>
      <c r="Z282" s="587"/>
      <c r="AA282" s="587"/>
      <c r="AB282" s="587"/>
      <c r="AC282" s="587"/>
      <c r="AD282" s="587"/>
      <c r="AE282" s="587"/>
      <c r="AF282" s="587"/>
      <c r="AG282" s="587"/>
      <c r="AH282" s="587"/>
      <c r="AI282" s="587"/>
      <c r="AL282" s="15"/>
      <c r="AM282" s="15"/>
      <c r="AN282" s="15"/>
      <c r="AO282" s="15"/>
      <c r="AP282" s="15"/>
      <c r="AQ282" s="15"/>
      <c r="AR282" s="15"/>
      <c r="AS282" s="15"/>
      <c r="AT282" s="15"/>
    </row>
    <row r="283" spans="1:46" s="30" customFormat="1" ht="18" customHeight="1" x14ac:dyDescent="0.2">
      <c r="A283" s="575"/>
      <c r="B283" s="576"/>
      <c r="C283" s="576"/>
      <c r="D283" s="576"/>
      <c r="E283" s="576"/>
      <c r="F283" s="102" t="s">
        <v>78</v>
      </c>
      <c r="G283" s="578"/>
      <c r="H283" s="579"/>
      <c r="I283" s="579"/>
      <c r="J283" s="579"/>
      <c r="K283" s="579"/>
      <c r="L283" s="579"/>
      <c r="M283" s="580"/>
      <c r="N283" s="104" t="s">
        <v>76</v>
      </c>
      <c r="O283" s="581"/>
      <c r="P283" s="581"/>
      <c r="Q283" s="581"/>
      <c r="R283" s="583"/>
      <c r="S283" s="583"/>
      <c r="T283" s="583"/>
      <c r="U283" s="583"/>
      <c r="V283" s="583"/>
      <c r="W283" s="585"/>
      <c r="X283" s="586"/>
      <c r="Y283" s="586"/>
      <c r="Z283" s="586"/>
      <c r="AA283" s="586"/>
      <c r="AB283" s="586"/>
      <c r="AC283" s="586"/>
      <c r="AD283" s="586"/>
      <c r="AE283" s="586"/>
      <c r="AF283" s="586"/>
      <c r="AG283" s="586"/>
      <c r="AH283" s="586"/>
      <c r="AI283" s="586"/>
      <c r="AL283" s="15"/>
      <c r="AM283" s="15"/>
      <c r="AN283" s="15"/>
      <c r="AO283" s="15"/>
      <c r="AP283" s="15"/>
      <c r="AQ283" s="15"/>
      <c r="AR283" s="15"/>
      <c r="AS283" s="15"/>
      <c r="AT283" s="15"/>
    </row>
    <row r="284" spans="1:46" s="30" customFormat="1" ht="18" customHeight="1" x14ac:dyDescent="0.2">
      <c r="A284" s="577"/>
      <c r="B284" s="577"/>
      <c r="C284" s="577"/>
      <c r="D284" s="577"/>
      <c r="E284" s="577"/>
      <c r="F284" s="103"/>
      <c r="G284" s="588"/>
      <c r="H284" s="589"/>
      <c r="I284" s="589"/>
      <c r="J284" s="589"/>
      <c r="K284" s="589"/>
      <c r="L284" s="589"/>
      <c r="M284" s="590"/>
      <c r="N284" s="105"/>
      <c r="O284" s="582"/>
      <c r="P284" s="582"/>
      <c r="Q284" s="582"/>
      <c r="R284" s="584"/>
      <c r="S284" s="584"/>
      <c r="T284" s="584"/>
      <c r="U284" s="584"/>
      <c r="V284" s="584"/>
      <c r="W284" s="587"/>
      <c r="X284" s="587"/>
      <c r="Y284" s="587"/>
      <c r="Z284" s="587"/>
      <c r="AA284" s="587"/>
      <c r="AB284" s="587"/>
      <c r="AC284" s="587"/>
      <c r="AD284" s="587"/>
      <c r="AE284" s="587"/>
      <c r="AF284" s="587"/>
      <c r="AG284" s="587"/>
      <c r="AH284" s="587"/>
      <c r="AI284" s="587"/>
      <c r="AL284" s="15"/>
      <c r="AM284" s="15"/>
      <c r="AN284" s="15"/>
      <c r="AO284" s="15"/>
      <c r="AP284" s="15"/>
      <c r="AQ284" s="15"/>
      <c r="AR284" s="15"/>
      <c r="AS284" s="15"/>
      <c r="AT284" s="15"/>
    </row>
    <row r="285" spans="1:46" s="30" customFormat="1" ht="18" customHeight="1" x14ac:dyDescent="0.2">
      <c r="A285" s="575"/>
      <c r="B285" s="576"/>
      <c r="C285" s="576"/>
      <c r="D285" s="576"/>
      <c r="E285" s="576"/>
      <c r="F285" s="102" t="s">
        <v>78</v>
      </c>
      <c r="G285" s="578"/>
      <c r="H285" s="579"/>
      <c r="I285" s="579"/>
      <c r="J285" s="579"/>
      <c r="K285" s="579"/>
      <c r="L285" s="579"/>
      <c r="M285" s="580"/>
      <c r="N285" s="104" t="s">
        <v>76</v>
      </c>
      <c r="O285" s="581"/>
      <c r="P285" s="581"/>
      <c r="Q285" s="581"/>
      <c r="R285" s="583"/>
      <c r="S285" s="583"/>
      <c r="T285" s="583"/>
      <c r="U285" s="583"/>
      <c r="V285" s="583"/>
      <c r="W285" s="585"/>
      <c r="X285" s="586"/>
      <c r="Y285" s="586"/>
      <c r="Z285" s="586"/>
      <c r="AA285" s="586"/>
      <c r="AB285" s="586"/>
      <c r="AC285" s="586"/>
      <c r="AD285" s="586"/>
      <c r="AE285" s="586"/>
      <c r="AF285" s="586"/>
      <c r="AG285" s="586"/>
      <c r="AH285" s="586"/>
      <c r="AI285" s="586"/>
      <c r="AL285" s="15"/>
      <c r="AM285" s="15"/>
      <c r="AN285" s="15"/>
      <c r="AO285" s="15"/>
      <c r="AP285" s="15"/>
      <c r="AQ285" s="15"/>
      <c r="AR285" s="15"/>
      <c r="AS285" s="15"/>
      <c r="AT285" s="15"/>
    </row>
    <row r="286" spans="1:46" s="30" customFormat="1" ht="18" customHeight="1" x14ac:dyDescent="0.2">
      <c r="A286" s="577"/>
      <c r="B286" s="577"/>
      <c r="C286" s="577"/>
      <c r="D286" s="577"/>
      <c r="E286" s="577"/>
      <c r="F286" s="103"/>
      <c r="G286" s="588"/>
      <c r="H286" s="589"/>
      <c r="I286" s="589"/>
      <c r="J286" s="589"/>
      <c r="K286" s="589"/>
      <c r="L286" s="589"/>
      <c r="M286" s="590"/>
      <c r="N286" s="105"/>
      <c r="O286" s="582"/>
      <c r="P286" s="582"/>
      <c r="Q286" s="582"/>
      <c r="R286" s="584"/>
      <c r="S286" s="584"/>
      <c r="T286" s="584"/>
      <c r="U286" s="584"/>
      <c r="V286" s="584"/>
      <c r="W286" s="587"/>
      <c r="X286" s="587"/>
      <c r="Y286" s="587"/>
      <c r="Z286" s="587"/>
      <c r="AA286" s="587"/>
      <c r="AB286" s="587"/>
      <c r="AC286" s="587"/>
      <c r="AD286" s="587"/>
      <c r="AE286" s="587"/>
      <c r="AF286" s="587"/>
      <c r="AG286" s="587"/>
      <c r="AH286" s="587"/>
      <c r="AI286" s="587"/>
      <c r="AL286" s="15"/>
      <c r="AM286" s="15"/>
      <c r="AN286" s="15"/>
      <c r="AO286" s="15"/>
      <c r="AP286" s="15"/>
      <c r="AQ286" s="15"/>
      <c r="AR286" s="15"/>
      <c r="AS286" s="15"/>
      <c r="AT286" s="15"/>
    </row>
    <row r="287" spans="1:46" s="30" customFormat="1" ht="18" customHeight="1" x14ac:dyDescent="0.2">
      <c r="A287" s="575"/>
      <c r="B287" s="576"/>
      <c r="C287" s="576"/>
      <c r="D287" s="576"/>
      <c r="E287" s="576"/>
      <c r="F287" s="102" t="s">
        <v>78</v>
      </c>
      <c r="G287" s="578"/>
      <c r="H287" s="579"/>
      <c r="I287" s="579"/>
      <c r="J287" s="579"/>
      <c r="K287" s="579"/>
      <c r="L287" s="579"/>
      <c r="M287" s="580"/>
      <c r="N287" s="104" t="s">
        <v>76</v>
      </c>
      <c r="O287" s="581"/>
      <c r="P287" s="581"/>
      <c r="Q287" s="581"/>
      <c r="R287" s="583"/>
      <c r="S287" s="583"/>
      <c r="T287" s="583"/>
      <c r="U287" s="583"/>
      <c r="V287" s="583"/>
      <c r="W287" s="585"/>
      <c r="X287" s="586"/>
      <c r="Y287" s="586"/>
      <c r="Z287" s="586"/>
      <c r="AA287" s="586"/>
      <c r="AB287" s="586"/>
      <c r="AC287" s="586"/>
      <c r="AD287" s="586"/>
      <c r="AE287" s="586"/>
      <c r="AF287" s="586"/>
      <c r="AG287" s="586"/>
      <c r="AH287" s="586"/>
      <c r="AI287" s="586"/>
      <c r="AL287" s="15"/>
      <c r="AM287" s="15"/>
      <c r="AN287" s="15"/>
      <c r="AO287" s="15"/>
      <c r="AP287" s="15"/>
      <c r="AQ287" s="15"/>
      <c r="AR287" s="15"/>
      <c r="AS287" s="15"/>
      <c r="AT287" s="15"/>
    </row>
    <row r="288" spans="1:46" s="30" customFormat="1" ht="18" customHeight="1" x14ac:dyDescent="0.2">
      <c r="A288" s="577"/>
      <c r="B288" s="577"/>
      <c r="C288" s="577"/>
      <c r="D288" s="577"/>
      <c r="E288" s="577"/>
      <c r="F288" s="103"/>
      <c r="G288" s="588"/>
      <c r="H288" s="589"/>
      <c r="I288" s="589"/>
      <c r="J288" s="589"/>
      <c r="K288" s="589"/>
      <c r="L288" s="589"/>
      <c r="M288" s="590"/>
      <c r="N288" s="105"/>
      <c r="O288" s="582"/>
      <c r="P288" s="582"/>
      <c r="Q288" s="582"/>
      <c r="R288" s="584"/>
      <c r="S288" s="584"/>
      <c r="T288" s="584"/>
      <c r="U288" s="584"/>
      <c r="V288" s="584"/>
      <c r="W288" s="587"/>
      <c r="X288" s="587"/>
      <c r="Y288" s="587"/>
      <c r="Z288" s="587"/>
      <c r="AA288" s="587"/>
      <c r="AB288" s="587"/>
      <c r="AC288" s="587"/>
      <c r="AD288" s="587"/>
      <c r="AE288" s="587"/>
      <c r="AF288" s="587"/>
      <c r="AG288" s="587"/>
      <c r="AH288" s="587"/>
      <c r="AI288" s="587"/>
      <c r="AL288" s="15"/>
      <c r="AM288" s="15"/>
      <c r="AN288" s="15"/>
      <c r="AO288" s="15"/>
      <c r="AP288" s="15"/>
      <c r="AQ288" s="15"/>
      <c r="AR288" s="15"/>
      <c r="AS288" s="15"/>
      <c r="AT288" s="15"/>
    </row>
    <row r="289" spans="1:46" s="30" customFormat="1" ht="18" customHeight="1" x14ac:dyDescent="0.2">
      <c r="A289" s="575"/>
      <c r="B289" s="576"/>
      <c r="C289" s="576"/>
      <c r="D289" s="576"/>
      <c r="E289" s="576"/>
      <c r="F289" s="102" t="s">
        <v>78</v>
      </c>
      <c r="G289" s="578"/>
      <c r="H289" s="579"/>
      <c r="I289" s="579"/>
      <c r="J289" s="579"/>
      <c r="K289" s="579"/>
      <c r="L289" s="579"/>
      <c r="M289" s="580"/>
      <c r="N289" s="104" t="s">
        <v>76</v>
      </c>
      <c r="O289" s="581"/>
      <c r="P289" s="581"/>
      <c r="Q289" s="581"/>
      <c r="R289" s="583"/>
      <c r="S289" s="583"/>
      <c r="T289" s="583"/>
      <c r="U289" s="583"/>
      <c r="V289" s="583"/>
      <c r="W289" s="585"/>
      <c r="X289" s="586"/>
      <c r="Y289" s="586"/>
      <c r="Z289" s="586"/>
      <c r="AA289" s="586"/>
      <c r="AB289" s="586"/>
      <c r="AC289" s="586"/>
      <c r="AD289" s="586"/>
      <c r="AE289" s="586"/>
      <c r="AF289" s="586"/>
      <c r="AG289" s="586"/>
      <c r="AH289" s="586"/>
      <c r="AI289" s="586"/>
      <c r="AL289" s="15"/>
      <c r="AM289" s="15"/>
      <c r="AN289" s="15"/>
      <c r="AO289" s="15"/>
      <c r="AP289" s="15"/>
      <c r="AQ289" s="15"/>
      <c r="AR289" s="15"/>
      <c r="AS289" s="15"/>
      <c r="AT289" s="15"/>
    </row>
    <row r="290" spans="1:46" s="30" customFormat="1" ht="18" customHeight="1" x14ac:dyDescent="0.2">
      <c r="A290" s="577"/>
      <c r="B290" s="577"/>
      <c r="C290" s="577"/>
      <c r="D290" s="577"/>
      <c r="E290" s="577"/>
      <c r="F290" s="103"/>
      <c r="G290" s="588"/>
      <c r="H290" s="589"/>
      <c r="I290" s="589"/>
      <c r="J290" s="589"/>
      <c r="K290" s="589"/>
      <c r="L290" s="589"/>
      <c r="M290" s="590"/>
      <c r="N290" s="105"/>
      <c r="O290" s="582"/>
      <c r="P290" s="582"/>
      <c r="Q290" s="582"/>
      <c r="R290" s="584"/>
      <c r="S290" s="584"/>
      <c r="T290" s="584"/>
      <c r="U290" s="584"/>
      <c r="V290" s="584"/>
      <c r="W290" s="587"/>
      <c r="X290" s="587"/>
      <c r="Y290" s="587"/>
      <c r="Z290" s="587"/>
      <c r="AA290" s="587"/>
      <c r="AB290" s="587"/>
      <c r="AC290" s="587"/>
      <c r="AD290" s="587"/>
      <c r="AE290" s="587"/>
      <c r="AF290" s="587"/>
      <c r="AG290" s="587"/>
      <c r="AH290" s="587"/>
      <c r="AI290" s="587"/>
      <c r="AL290" s="15"/>
      <c r="AM290" s="15"/>
      <c r="AN290" s="15"/>
      <c r="AO290" s="15"/>
      <c r="AP290" s="15"/>
      <c r="AQ290" s="15"/>
      <c r="AR290" s="15"/>
      <c r="AS290" s="15"/>
      <c r="AT290" s="15"/>
    </row>
    <row r="291" spans="1:46" s="30" customFormat="1" ht="18" customHeight="1" x14ac:dyDescent="0.2">
      <c r="A291" s="575"/>
      <c r="B291" s="576"/>
      <c r="C291" s="576"/>
      <c r="D291" s="576"/>
      <c r="E291" s="576"/>
      <c r="F291" s="102" t="s">
        <v>78</v>
      </c>
      <c r="G291" s="578"/>
      <c r="H291" s="579"/>
      <c r="I291" s="579"/>
      <c r="J291" s="579"/>
      <c r="K291" s="579"/>
      <c r="L291" s="579"/>
      <c r="M291" s="580"/>
      <c r="N291" s="104" t="s">
        <v>76</v>
      </c>
      <c r="O291" s="581"/>
      <c r="P291" s="581"/>
      <c r="Q291" s="581"/>
      <c r="R291" s="583"/>
      <c r="S291" s="583"/>
      <c r="T291" s="583"/>
      <c r="U291" s="583"/>
      <c r="V291" s="583"/>
      <c r="W291" s="585"/>
      <c r="X291" s="586"/>
      <c r="Y291" s="586"/>
      <c r="Z291" s="586"/>
      <c r="AA291" s="586"/>
      <c r="AB291" s="586"/>
      <c r="AC291" s="586"/>
      <c r="AD291" s="586"/>
      <c r="AE291" s="586"/>
      <c r="AF291" s="586"/>
      <c r="AG291" s="586"/>
      <c r="AH291" s="586"/>
      <c r="AI291" s="586"/>
      <c r="AL291" s="15"/>
      <c r="AM291" s="15"/>
      <c r="AN291" s="15"/>
      <c r="AO291" s="15"/>
      <c r="AP291" s="15"/>
      <c r="AQ291" s="15"/>
      <c r="AR291" s="15"/>
      <c r="AS291" s="15"/>
      <c r="AT291" s="15"/>
    </row>
    <row r="292" spans="1:46" s="30" customFormat="1" ht="18" customHeight="1" x14ac:dyDescent="0.2">
      <c r="A292" s="577"/>
      <c r="B292" s="577"/>
      <c r="C292" s="577"/>
      <c r="D292" s="577"/>
      <c r="E292" s="577"/>
      <c r="F292" s="103"/>
      <c r="G292" s="588"/>
      <c r="H292" s="589"/>
      <c r="I292" s="589"/>
      <c r="J292" s="589"/>
      <c r="K292" s="589"/>
      <c r="L292" s="589"/>
      <c r="M292" s="590"/>
      <c r="N292" s="105"/>
      <c r="O292" s="582"/>
      <c r="P292" s="582"/>
      <c r="Q292" s="582"/>
      <c r="R292" s="584"/>
      <c r="S292" s="584"/>
      <c r="T292" s="584"/>
      <c r="U292" s="584"/>
      <c r="V292" s="584"/>
      <c r="W292" s="587"/>
      <c r="X292" s="587"/>
      <c r="Y292" s="587"/>
      <c r="Z292" s="587"/>
      <c r="AA292" s="587"/>
      <c r="AB292" s="587"/>
      <c r="AC292" s="587"/>
      <c r="AD292" s="587"/>
      <c r="AE292" s="587"/>
      <c r="AF292" s="587"/>
      <c r="AG292" s="587"/>
      <c r="AH292" s="587"/>
      <c r="AI292" s="587"/>
      <c r="AL292" s="15"/>
      <c r="AM292" s="15"/>
      <c r="AN292" s="15"/>
      <c r="AO292" s="15"/>
      <c r="AP292" s="15"/>
      <c r="AQ292" s="15"/>
      <c r="AR292" s="15"/>
      <c r="AS292" s="15"/>
      <c r="AT292" s="15"/>
    </row>
    <row r="293" spans="1:46" s="30" customFormat="1" ht="18" customHeight="1" x14ac:dyDescent="0.2">
      <c r="A293" s="575"/>
      <c r="B293" s="576"/>
      <c r="C293" s="576"/>
      <c r="D293" s="576"/>
      <c r="E293" s="576"/>
      <c r="F293" s="102" t="s">
        <v>78</v>
      </c>
      <c r="G293" s="578"/>
      <c r="H293" s="579"/>
      <c r="I293" s="579"/>
      <c r="J293" s="579"/>
      <c r="K293" s="579"/>
      <c r="L293" s="579"/>
      <c r="M293" s="580"/>
      <c r="N293" s="104" t="s">
        <v>76</v>
      </c>
      <c r="O293" s="581"/>
      <c r="P293" s="581"/>
      <c r="Q293" s="581"/>
      <c r="R293" s="583"/>
      <c r="S293" s="583"/>
      <c r="T293" s="583"/>
      <c r="U293" s="583"/>
      <c r="V293" s="583"/>
      <c r="W293" s="585"/>
      <c r="X293" s="586"/>
      <c r="Y293" s="586"/>
      <c r="Z293" s="586"/>
      <c r="AA293" s="586"/>
      <c r="AB293" s="586"/>
      <c r="AC293" s="586"/>
      <c r="AD293" s="586"/>
      <c r="AE293" s="586"/>
      <c r="AF293" s="586"/>
      <c r="AG293" s="586"/>
      <c r="AH293" s="586"/>
      <c r="AI293" s="586"/>
      <c r="AL293" s="15"/>
      <c r="AM293" s="15"/>
      <c r="AN293" s="15"/>
      <c r="AO293" s="15"/>
      <c r="AP293" s="15"/>
      <c r="AQ293" s="15"/>
      <c r="AR293" s="15"/>
      <c r="AS293" s="15"/>
      <c r="AT293" s="15"/>
    </row>
    <row r="294" spans="1:46" s="30" customFormat="1" ht="18" customHeight="1" x14ac:dyDescent="0.2">
      <c r="A294" s="577"/>
      <c r="B294" s="577"/>
      <c r="C294" s="577"/>
      <c r="D294" s="577"/>
      <c r="E294" s="577"/>
      <c r="F294" s="103"/>
      <c r="G294" s="588"/>
      <c r="H294" s="589"/>
      <c r="I294" s="589"/>
      <c r="J294" s="589"/>
      <c r="K294" s="589"/>
      <c r="L294" s="589"/>
      <c r="M294" s="590"/>
      <c r="N294" s="105"/>
      <c r="O294" s="582"/>
      <c r="P294" s="582"/>
      <c r="Q294" s="582"/>
      <c r="R294" s="584"/>
      <c r="S294" s="584"/>
      <c r="T294" s="584"/>
      <c r="U294" s="584"/>
      <c r="V294" s="584"/>
      <c r="W294" s="587"/>
      <c r="X294" s="587"/>
      <c r="Y294" s="587"/>
      <c r="Z294" s="587"/>
      <c r="AA294" s="587"/>
      <c r="AB294" s="587"/>
      <c r="AC294" s="587"/>
      <c r="AD294" s="587"/>
      <c r="AE294" s="587"/>
      <c r="AF294" s="587"/>
      <c r="AG294" s="587"/>
      <c r="AH294" s="587"/>
      <c r="AI294" s="587"/>
      <c r="AL294" s="15"/>
      <c r="AM294" s="15"/>
      <c r="AN294" s="15"/>
      <c r="AO294" s="15"/>
      <c r="AP294" s="15"/>
      <c r="AQ294" s="15"/>
      <c r="AR294" s="15"/>
      <c r="AS294" s="15"/>
      <c r="AT294" s="15"/>
    </row>
    <row r="295" spans="1:46" s="30" customFormat="1" ht="18" customHeight="1" x14ac:dyDescent="0.2">
      <c r="A295" s="575"/>
      <c r="B295" s="576"/>
      <c r="C295" s="576"/>
      <c r="D295" s="576"/>
      <c r="E295" s="576"/>
      <c r="F295" s="102" t="s">
        <v>78</v>
      </c>
      <c r="G295" s="578"/>
      <c r="H295" s="579"/>
      <c r="I295" s="579"/>
      <c r="J295" s="579"/>
      <c r="K295" s="579"/>
      <c r="L295" s="579"/>
      <c r="M295" s="580"/>
      <c r="N295" s="104" t="s">
        <v>76</v>
      </c>
      <c r="O295" s="581"/>
      <c r="P295" s="581"/>
      <c r="Q295" s="581"/>
      <c r="R295" s="583"/>
      <c r="S295" s="583"/>
      <c r="T295" s="583"/>
      <c r="U295" s="583"/>
      <c r="V295" s="583"/>
      <c r="W295" s="585"/>
      <c r="X295" s="586"/>
      <c r="Y295" s="586"/>
      <c r="Z295" s="586"/>
      <c r="AA295" s="586"/>
      <c r="AB295" s="586"/>
      <c r="AC295" s="586"/>
      <c r="AD295" s="586"/>
      <c r="AE295" s="586"/>
      <c r="AF295" s="586"/>
      <c r="AG295" s="586"/>
      <c r="AH295" s="586"/>
      <c r="AI295" s="586"/>
      <c r="AL295" s="15"/>
      <c r="AM295" s="15"/>
      <c r="AN295" s="15"/>
      <c r="AO295" s="15"/>
      <c r="AP295" s="15"/>
      <c r="AQ295" s="15"/>
      <c r="AR295" s="15"/>
      <c r="AS295" s="15"/>
      <c r="AT295" s="15"/>
    </row>
    <row r="296" spans="1:46" s="30" customFormat="1" ht="18" customHeight="1" x14ac:dyDescent="0.2">
      <c r="A296" s="577"/>
      <c r="B296" s="577"/>
      <c r="C296" s="577"/>
      <c r="D296" s="577"/>
      <c r="E296" s="577"/>
      <c r="F296" s="103"/>
      <c r="G296" s="588"/>
      <c r="H296" s="589"/>
      <c r="I296" s="589"/>
      <c r="J296" s="589"/>
      <c r="K296" s="589"/>
      <c r="L296" s="589"/>
      <c r="M296" s="590"/>
      <c r="N296" s="105"/>
      <c r="O296" s="582"/>
      <c r="P296" s="582"/>
      <c r="Q296" s="582"/>
      <c r="R296" s="584"/>
      <c r="S296" s="584"/>
      <c r="T296" s="584"/>
      <c r="U296" s="584"/>
      <c r="V296" s="584"/>
      <c r="W296" s="587"/>
      <c r="X296" s="587"/>
      <c r="Y296" s="587"/>
      <c r="Z296" s="587"/>
      <c r="AA296" s="587"/>
      <c r="AB296" s="587"/>
      <c r="AC296" s="587"/>
      <c r="AD296" s="587"/>
      <c r="AE296" s="587"/>
      <c r="AF296" s="587"/>
      <c r="AG296" s="587"/>
      <c r="AH296" s="587"/>
      <c r="AI296" s="587"/>
      <c r="AL296" s="15"/>
      <c r="AM296" s="15"/>
      <c r="AN296" s="15"/>
      <c r="AO296" s="15"/>
      <c r="AP296" s="15"/>
      <c r="AQ296" s="15"/>
      <c r="AR296" s="15"/>
      <c r="AS296" s="15"/>
      <c r="AT296" s="15"/>
    </row>
    <row r="297" spans="1:46" s="30" customFormat="1" ht="18" customHeight="1" x14ac:dyDescent="0.2">
      <c r="A297" s="575"/>
      <c r="B297" s="576"/>
      <c r="C297" s="576"/>
      <c r="D297" s="576"/>
      <c r="E297" s="576"/>
      <c r="F297" s="102" t="s">
        <v>78</v>
      </c>
      <c r="G297" s="578"/>
      <c r="H297" s="579"/>
      <c r="I297" s="579"/>
      <c r="J297" s="579"/>
      <c r="K297" s="579"/>
      <c r="L297" s="579"/>
      <c r="M297" s="580"/>
      <c r="N297" s="104" t="s">
        <v>76</v>
      </c>
      <c r="O297" s="581"/>
      <c r="P297" s="581"/>
      <c r="Q297" s="581"/>
      <c r="R297" s="583"/>
      <c r="S297" s="583"/>
      <c r="T297" s="583"/>
      <c r="U297" s="583"/>
      <c r="V297" s="583"/>
      <c r="W297" s="585"/>
      <c r="X297" s="586"/>
      <c r="Y297" s="586"/>
      <c r="Z297" s="586"/>
      <c r="AA297" s="586"/>
      <c r="AB297" s="586"/>
      <c r="AC297" s="586"/>
      <c r="AD297" s="586"/>
      <c r="AE297" s="586"/>
      <c r="AF297" s="586"/>
      <c r="AG297" s="586"/>
      <c r="AH297" s="586"/>
      <c r="AI297" s="586"/>
      <c r="AL297" s="15"/>
      <c r="AM297" s="15"/>
      <c r="AN297" s="15"/>
      <c r="AO297" s="15"/>
      <c r="AP297" s="15"/>
      <c r="AQ297" s="15"/>
      <c r="AR297" s="15"/>
      <c r="AS297" s="15"/>
      <c r="AT297" s="15"/>
    </row>
    <row r="298" spans="1:46" s="30" customFormat="1" ht="18" customHeight="1" x14ac:dyDescent="0.2">
      <c r="A298" s="577"/>
      <c r="B298" s="577"/>
      <c r="C298" s="577"/>
      <c r="D298" s="577"/>
      <c r="E298" s="577"/>
      <c r="F298" s="103"/>
      <c r="G298" s="588"/>
      <c r="H298" s="589"/>
      <c r="I298" s="589"/>
      <c r="J298" s="589"/>
      <c r="K298" s="589"/>
      <c r="L298" s="589"/>
      <c r="M298" s="590"/>
      <c r="N298" s="105"/>
      <c r="O298" s="582"/>
      <c r="P298" s="582"/>
      <c r="Q298" s="582"/>
      <c r="R298" s="584"/>
      <c r="S298" s="584"/>
      <c r="T298" s="584"/>
      <c r="U298" s="584"/>
      <c r="V298" s="584"/>
      <c r="W298" s="587"/>
      <c r="X298" s="587"/>
      <c r="Y298" s="587"/>
      <c r="Z298" s="587"/>
      <c r="AA298" s="587"/>
      <c r="AB298" s="587"/>
      <c r="AC298" s="587"/>
      <c r="AD298" s="587"/>
      <c r="AE298" s="587"/>
      <c r="AF298" s="587"/>
      <c r="AG298" s="587"/>
      <c r="AH298" s="587"/>
      <c r="AI298" s="587"/>
      <c r="AL298" s="15"/>
      <c r="AM298" s="15"/>
      <c r="AN298" s="15"/>
      <c r="AO298" s="15"/>
      <c r="AP298" s="15"/>
      <c r="AQ298" s="15"/>
      <c r="AR298" s="15"/>
      <c r="AS298" s="15"/>
      <c r="AT298" s="15"/>
    </row>
    <row r="299" spans="1:46" s="30" customFormat="1" ht="18" customHeight="1" x14ac:dyDescent="0.2">
      <c r="A299" s="575"/>
      <c r="B299" s="576"/>
      <c r="C299" s="576"/>
      <c r="D299" s="576"/>
      <c r="E299" s="576"/>
      <c r="F299" s="102" t="s">
        <v>78</v>
      </c>
      <c r="G299" s="578"/>
      <c r="H299" s="579"/>
      <c r="I299" s="579"/>
      <c r="J299" s="579"/>
      <c r="K299" s="579"/>
      <c r="L299" s="579"/>
      <c r="M299" s="580"/>
      <c r="N299" s="104" t="s">
        <v>76</v>
      </c>
      <c r="O299" s="581"/>
      <c r="P299" s="581"/>
      <c r="Q299" s="581"/>
      <c r="R299" s="583"/>
      <c r="S299" s="583"/>
      <c r="T299" s="583"/>
      <c r="U299" s="583"/>
      <c r="V299" s="583"/>
      <c r="W299" s="585"/>
      <c r="X299" s="586"/>
      <c r="Y299" s="586"/>
      <c r="Z299" s="586"/>
      <c r="AA299" s="586"/>
      <c r="AB299" s="586"/>
      <c r="AC299" s="586"/>
      <c r="AD299" s="586"/>
      <c r="AE299" s="586"/>
      <c r="AF299" s="586"/>
      <c r="AG299" s="586"/>
      <c r="AH299" s="586"/>
      <c r="AI299" s="586"/>
      <c r="AL299" s="15"/>
      <c r="AM299" s="15"/>
      <c r="AN299" s="15"/>
      <c r="AO299" s="15"/>
      <c r="AP299" s="15"/>
      <c r="AQ299" s="15"/>
      <c r="AR299" s="15"/>
      <c r="AS299" s="15"/>
      <c r="AT299" s="15"/>
    </row>
    <row r="300" spans="1:46" s="30" customFormat="1" ht="18" customHeight="1" x14ac:dyDescent="0.2">
      <c r="A300" s="577"/>
      <c r="B300" s="577"/>
      <c r="C300" s="577"/>
      <c r="D300" s="577"/>
      <c r="E300" s="577"/>
      <c r="F300" s="103"/>
      <c r="G300" s="588"/>
      <c r="H300" s="589"/>
      <c r="I300" s="589"/>
      <c r="J300" s="589"/>
      <c r="K300" s="589"/>
      <c r="L300" s="589"/>
      <c r="M300" s="590"/>
      <c r="N300" s="105"/>
      <c r="O300" s="582"/>
      <c r="P300" s="582"/>
      <c r="Q300" s="582"/>
      <c r="R300" s="584"/>
      <c r="S300" s="584"/>
      <c r="T300" s="584"/>
      <c r="U300" s="584"/>
      <c r="V300" s="584"/>
      <c r="W300" s="587"/>
      <c r="X300" s="587"/>
      <c r="Y300" s="587"/>
      <c r="Z300" s="587"/>
      <c r="AA300" s="587"/>
      <c r="AB300" s="587"/>
      <c r="AC300" s="587"/>
      <c r="AD300" s="587"/>
      <c r="AE300" s="587"/>
      <c r="AF300" s="587"/>
      <c r="AG300" s="587"/>
      <c r="AH300" s="587"/>
      <c r="AI300" s="587"/>
      <c r="AL300" s="15"/>
      <c r="AM300" s="15"/>
      <c r="AN300" s="15"/>
      <c r="AO300" s="15"/>
      <c r="AP300" s="15"/>
      <c r="AQ300" s="15"/>
      <c r="AR300" s="15"/>
      <c r="AS300" s="15"/>
      <c r="AT300" s="15"/>
    </row>
    <row r="301" spans="1:46" s="30" customFormat="1" ht="18" customHeight="1" x14ac:dyDescent="0.2">
      <c r="A301" s="575"/>
      <c r="B301" s="576"/>
      <c r="C301" s="576"/>
      <c r="D301" s="576"/>
      <c r="E301" s="576"/>
      <c r="F301" s="102" t="s">
        <v>78</v>
      </c>
      <c r="G301" s="578"/>
      <c r="H301" s="579"/>
      <c r="I301" s="579"/>
      <c r="J301" s="579"/>
      <c r="K301" s="579"/>
      <c r="L301" s="579"/>
      <c r="M301" s="580"/>
      <c r="N301" s="104" t="s">
        <v>76</v>
      </c>
      <c r="O301" s="581"/>
      <c r="P301" s="581"/>
      <c r="Q301" s="581"/>
      <c r="R301" s="583"/>
      <c r="S301" s="583"/>
      <c r="T301" s="583"/>
      <c r="U301" s="583"/>
      <c r="V301" s="583"/>
      <c r="W301" s="585"/>
      <c r="X301" s="586"/>
      <c r="Y301" s="586"/>
      <c r="Z301" s="586"/>
      <c r="AA301" s="586"/>
      <c r="AB301" s="586"/>
      <c r="AC301" s="586"/>
      <c r="AD301" s="586"/>
      <c r="AE301" s="586"/>
      <c r="AF301" s="586"/>
      <c r="AG301" s="586"/>
      <c r="AH301" s="586"/>
      <c r="AI301" s="586"/>
      <c r="AL301" s="15"/>
      <c r="AM301" s="15"/>
      <c r="AN301" s="15"/>
      <c r="AO301" s="15"/>
      <c r="AP301" s="15"/>
      <c r="AQ301" s="15"/>
      <c r="AR301" s="15"/>
      <c r="AS301" s="15"/>
      <c r="AT301" s="15"/>
    </row>
    <row r="302" spans="1:46" s="30" customFormat="1" ht="18" customHeight="1" x14ac:dyDescent="0.2">
      <c r="A302" s="577"/>
      <c r="B302" s="577"/>
      <c r="C302" s="577"/>
      <c r="D302" s="577"/>
      <c r="E302" s="577"/>
      <c r="F302" s="103"/>
      <c r="G302" s="588"/>
      <c r="H302" s="589"/>
      <c r="I302" s="589"/>
      <c r="J302" s="589"/>
      <c r="K302" s="589"/>
      <c r="L302" s="589"/>
      <c r="M302" s="590"/>
      <c r="N302" s="105"/>
      <c r="O302" s="582"/>
      <c r="P302" s="582"/>
      <c r="Q302" s="582"/>
      <c r="R302" s="584"/>
      <c r="S302" s="584"/>
      <c r="T302" s="584"/>
      <c r="U302" s="584"/>
      <c r="V302" s="584"/>
      <c r="W302" s="587"/>
      <c r="X302" s="587"/>
      <c r="Y302" s="587"/>
      <c r="Z302" s="587"/>
      <c r="AA302" s="587"/>
      <c r="AB302" s="587"/>
      <c r="AC302" s="587"/>
      <c r="AD302" s="587"/>
      <c r="AE302" s="587"/>
      <c r="AF302" s="587"/>
      <c r="AG302" s="587"/>
      <c r="AH302" s="587"/>
      <c r="AI302" s="587"/>
      <c r="AL302" s="15"/>
      <c r="AM302" s="15"/>
      <c r="AN302" s="15"/>
      <c r="AO302" s="15"/>
      <c r="AP302" s="15"/>
      <c r="AQ302" s="15"/>
      <c r="AR302" s="15"/>
      <c r="AS302" s="15"/>
      <c r="AT302" s="15"/>
    </row>
    <row r="303" spans="1:46" s="30" customFormat="1" ht="18" customHeight="1" x14ac:dyDescent="0.2">
      <c r="A303" s="575"/>
      <c r="B303" s="576"/>
      <c r="C303" s="576"/>
      <c r="D303" s="576"/>
      <c r="E303" s="576"/>
      <c r="F303" s="102" t="s">
        <v>78</v>
      </c>
      <c r="G303" s="578"/>
      <c r="H303" s="579"/>
      <c r="I303" s="579"/>
      <c r="J303" s="579"/>
      <c r="K303" s="579"/>
      <c r="L303" s="579"/>
      <c r="M303" s="580"/>
      <c r="N303" s="104" t="s">
        <v>76</v>
      </c>
      <c r="O303" s="581"/>
      <c r="P303" s="581"/>
      <c r="Q303" s="581"/>
      <c r="R303" s="583"/>
      <c r="S303" s="583"/>
      <c r="T303" s="583"/>
      <c r="U303" s="583"/>
      <c r="V303" s="583"/>
      <c r="W303" s="585"/>
      <c r="X303" s="586"/>
      <c r="Y303" s="586"/>
      <c r="Z303" s="586"/>
      <c r="AA303" s="586"/>
      <c r="AB303" s="586"/>
      <c r="AC303" s="586"/>
      <c r="AD303" s="586"/>
      <c r="AE303" s="586"/>
      <c r="AF303" s="586"/>
      <c r="AG303" s="586"/>
      <c r="AH303" s="586"/>
      <c r="AI303" s="586"/>
      <c r="AL303" s="15"/>
      <c r="AM303" s="15"/>
      <c r="AN303" s="15"/>
      <c r="AO303" s="15"/>
      <c r="AP303" s="15"/>
      <c r="AQ303" s="15"/>
      <c r="AR303" s="15"/>
      <c r="AS303" s="15"/>
      <c r="AT303" s="15"/>
    </row>
    <row r="304" spans="1:46" s="30" customFormat="1" ht="18" customHeight="1" x14ac:dyDescent="0.2">
      <c r="A304" s="577"/>
      <c r="B304" s="577"/>
      <c r="C304" s="577"/>
      <c r="D304" s="577"/>
      <c r="E304" s="577"/>
      <c r="F304" s="103"/>
      <c r="G304" s="588"/>
      <c r="H304" s="589"/>
      <c r="I304" s="589"/>
      <c r="J304" s="589"/>
      <c r="K304" s="589"/>
      <c r="L304" s="589"/>
      <c r="M304" s="590"/>
      <c r="N304" s="105"/>
      <c r="O304" s="582"/>
      <c r="P304" s="582"/>
      <c r="Q304" s="582"/>
      <c r="R304" s="584"/>
      <c r="S304" s="584"/>
      <c r="T304" s="584"/>
      <c r="U304" s="584"/>
      <c r="V304" s="584"/>
      <c r="W304" s="587"/>
      <c r="X304" s="587"/>
      <c r="Y304" s="587"/>
      <c r="Z304" s="587"/>
      <c r="AA304" s="587"/>
      <c r="AB304" s="587"/>
      <c r="AC304" s="587"/>
      <c r="AD304" s="587"/>
      <c r="AE304" s="587"/>
      <c r="AF304" s="587"/>
      <c r="AG304" s="587"/>
      <c r="AH304" s="587"/>
      <c r="AI304" s="587"/>
      <c r="AL304" s="15"/>
      <c r="AM304" s="15"/>
      <c r="AN304" s="15"/>
      <c r="AO304" s="15"/>
      <c r="AP304" s="15"/>
      <c r="AQ304" s="15"/>
      <c r="AR304" s="15"/>
      <c r="AS304" s="15"/>
      <c r="AT304" s="15"/>
    </row>
    <row r="305" spans="1:46" s="30" customFormat="1" ht="18" customHeight="1" x14ac:dyDescent="0.2">
      <c r="A305" s="575"/>
      <c r="B305" s="576"/>
      <c r="C305" s="576"/>
      <c r="D305" s="576"/>
      <c r="E305" s="576"/>
      <c r="F305" s="102" t="s">
        <v>78</v>
      </c>
      <c r="G305" s="578"/>
      <c r="H305" s="579"/>
      <c r="I305" s="579"/>
      <c r="J305" s="579"/>
      <c r="K305" s="579"/>
      <c r="L305" s="579"/>
      <c r="M305" s="580"/>
      <c r="N305" s="104" t="s">
        <v>76</v>
      </c>
      <c r="O305" s="581"/>
      <c r="P305" s="581"/>
      <c r="Q305" s="581"/>
      <c r="R305" s="583"/>
      <c r="S305" s="583"/>
      <c r="T305" s="583"/>
      <c r="U305" s="583"/>
      <c r="V305" s="583"/>
      <c r="W305" s="585"/>
      <c r="X305" s="586"/>
      <c r="Y305" s="586"/>
      <c r="Z305" s="586"/>
      <c r="AA305" s="586"/>
      <c r="AB305" s="586"/>
      <c r="AC305" s="586"/>
      <c r="AD305" s="586"/>
      <c r="AE305" s="586"/>
      <c r="AF305" s="586"/>
      <c r="AG305" s="586"/>
      <c r="AH305" s="586"/>
      <c r="AI305" s="586"/>
      <c r="AL305" s="15"/>
      <c r="AM305" s="15"/>
      <c r="AN305" s="15"/>
      <c r="AO305" s="15"/>
      <c r="AP305" s="15"/>
      <c r="AQ305" s="15"/>
      <c r="AR305" s="15"/>
      <c r="AS305" s="15"/>
      <c r="AT305" s="15"/>
    </row>
    <row r="306" spans="1:46" s="30" customFormat="1" ht="18" customHeight="1" x14ac:dyDescent="0.2">
      <c r="A306" s="577"/>
      <c r="B306" s="577"/>
      <c r="C306" s="577"/>
      <c r="D306" s="577"/>
      <c r="E306" s="577"/>
      <c r="F306" s="103"/>
      <c r="G306" s="588"/>
      <c r="H306" s="589"/>
      <c r="I306" s="589"/>
      <c r="J306" s="589"/>
      <c r="K306" s="589"/>
      <c r="L306" s="589"/>
      <c r="M306" s="590"/>
      <c r="N306" s="105"/>
      <c r="O306" s="582"/>
      <c r="P306" s="582"/>
      <c r="Q306" s="582"/>
      <c r="R306" s="584"/>
      <c r="S306" s="584"/>
      <c r="T306" s="584"/>
      <c r="U306" s="584"/>
      <c r="V306" s="584"/>
      <c r="W306" s="587"/>
      <c r="X306" s="587"/>
      <c r="Y306" s="587"/>
      <c r="Z306" s="587"/>
      <c r="AA306" s="587"/>
      <c r="AB306" s="587"/>
      <c r="AC306" s="587"/>
      <c r="AD306" s="587"/>
      <c r="AE306" s="587"/>
      <c r="AF306" s="587"/>
      <c r="AG306" s="587"/>
      <c r="AH306" s="587"/>
      <c r="AI306" s="587"/>
      <c r="AL306" s="15"/>
      <c r="AM306" s="15"/>
      <c r="AN306" s="15"/>
      <c r="AO306" s="15"/>
      <c r="AP306" s="15"/>
      <c r="AQ306" s="15"/>
      <c r="AR306" s="15"/>
      <c r="AS306" s="15"/>
      <c r="AT306" s="15"/>
    </row>
    <row r="307" spans="1:46" s="30" customFormat="1" ht="18" customHeight="1" x14ac:dyDescent="0.2">
      <c r="A307" s="575"/>
      <c r="B307" s="576"/>
      <c r="C307" s="576"/>
      <c r="D307" s="576"/>
      <c r="E307" s="576"/>
      <c r="F307" s="102" t="s">
        <v>78</v>
      </c>
      <c r="G307" s="578"/>
      <c r="H307" s="579"/>
      <c r="I307" s="579"/>
      <c r="J307" s="579"/>
      <c r="K307" s="579"/>
      <c r="L307" s="579"/>
      <c r="M307" s="580"/>
      <c r="N307" s="104" t="s">
        <v>76</v>
      </c>
      <c r="O307" s="581"/>
      <c r="P307" s="581"/>
      <c r="Q307" s="581"/>
      <c r="R307" s="583"/>
      <c r="S307" s="583"/>
      <c r="T307" s="583"/>
      <c r="U307" s="583"/>
      <c r="V307" s="583"/>
      <c r="W307" s="585"/>
      <c r="X307" s="586"/>
      <c r="Y307" s="586"/>
      <c r="Z307" s="586"/>
      <c r="AA307" s="586"/>
      <c r="AB307" s="586"/>
      <c r="AC307" s="586"/>
      <c r="AD307" s="586"/>
      <c r="AE307" s="586"/>
      <c r="AF307" s="586"/>
      <c r="AG307" s="586"/>
      <c r="AH307" s="586"/>
      <c r="AI307" s="586"/>
      <c r="AL307" s="15"/>
      <c r="AM307" s="15"/>
      <c r="AN307" s="15"/>
      <c r="AO307" s="15"/>
      <c r="AP307" s="15"/>
      <c r="AQ307" s="15"/>
      <c r="AR307" s="15"/>
      <c r="AS307" s="15"/>
      <c r="AT307" s="15"/>
    </row>
    <row r="308" spans="1:46" s="30" customFormat="1" ht="18" customHeight="1" x14ac:dyDescent="0.2">
      <c r="A308" s="577"/>
      <c r="B308" s="577"/>
      <c r="C308" s="577"/>
      <c r="D308" s="577"/>
      <c r="E308" s="577"/>
      <c r="F308" s="103"/>
      <c r="G308" s="588"/>
      <c r="H308" s="589"/>
      <c r="I308" s="589"/>
      <c r="J308" s="589"/>
      <c r="K308" s="589"/>
      <c r="L308" s="589"/>
      <c r="M308" s="590"/>
      <c r="N308" s="105"/>
      <c r="O308" s="582"/>
      <c r="P308" s="582"/>
      <c r="Q308" s="582"/>
      <c r="R308" s="584"/>
      <c r="S308" s="584"/>
      <c r="T308" s="584"/>
      <c r="U308" s="584"/>
      <c r="V308" s="584"/>
      <c r="W308" s="587"/>
      <c r="X308" s="587"/>
      <c r="Y308" s="587"/>
      <c r="Z308" s="587"/>
      <c r="AA308" s="587"/>
      <c r="AB308" s="587"/>
      <c r="AC308" s="587"/>
      <c r="AD308" s="587"/>
      <c r="AE308" s="587"/>
      <c r="AF308" s="587"/>
      <c r="AG308" s="587"/>
      <c r="AH308" s="587"/>
      <c r="AI308" s="587"/>
      <c r="AL308" s="15"/>
      <c r="AM308" s="15"/>
      <c r="AN308" s="15"/>
      <c r="AO308" s="15"/>
      <c r="AP308" s="15"/>
      <c r="AQ308" s="15"/>
      <c r="AR308" s="15"/>
      <c r="AS308" s="15"/>
      <c r="AT308" s="15"/>
    </row>
    <row r="309" spans="1:46" s="30" customFormat="1" ht="18" customHeight="1" x14ac:dyDescent="0.2">
      <c r="A309" s="575"/>
      <c r="B309" s="576"/>
      <c r="C309" s="576"/>
      <c r="D309" s="576"/>
      <c r="E309" s="576"/>
      <c r="F309" s="102" t="s">
        <v>78</v>
      </c>
      <c r="G309" s="578"/>
      <c r="H309" s="579"/>
      <c r="I309" s="579"/>
      <c r="J309" s="579"/>
      <c r="K309" s="579"/>
      <c r="L309" s="579"/>
      <c r="M309" s="580"/>
      <c r="N309" s="104" t="s">
        <v>76</v>
      </c>
      <c r="O309" s="581"/>
      <c r="P309" s="581"/>
      <c r="Q309" s="581"/>
      <c r="R309" s="583"/>
      <c r="S309" s="583"/>
      <c r="T309" s="583"/>
      <c r="U309" s="583"/>
      <c r="V309" s="583"/>
      <c r="W309" s="585"/>
      <c r="X309" s="586"/>
      <c r="Y309" s="586"/>
      <c r="Z309" s="586"/>
      <c r="AA309" s="586"/>
      <c r="AB309" s="586"/>
      <c r="AC309" s="586"/>
      <c r="AD309" s="586"/>
      <c r="AE309" s="586"/>
      <c r="AF309" s="586"/>
      <c r="AG309" s="586"/>
      <c r="AH309" s="586"/>
      <c r="AI309" s="586"/>
      <c r="AL309" s="15"/>
      <c r="AM309" s="15"/>
      <c r="AN309" s="15"/>
      <c r="AO309" s="15"/>
      <c r="AP309" s="15"/>
      <c r="AQ309" s="15"/>
      <c r="AR309" s="15"/>
      <c r="AS309" s="15"/>
      <c r="AT309" s="15"/>
    </row>
    <row r="310" spans="1:46" s="30" customFormat="1" ht="18" customHeight="1" x14ac:dyDescent="0.2">
      <c r="A310" s="577"/>
      <c r="B310" s="577"/>
      <c r="C310" s="577"/>
      <c r="D310" s="577"/>
      <c r="E310" s="577"/>
      <c r="F310" s="103"/>
      <c r="G310" s="588"/>
      <c r="H310" s="589"/>
      <c r="I310" s="589"/>
      <c r="J310" s="589"/>
      <c r="K310" s="589"/>
      <c r="L310" s="589"/>
      <c r="M310" s="590"/>
      <c r="N310" s="105"/>
      <c r="O310" s="582"/>
      <c r="P310" s="582"/>
      <c r="Q310" s="582"/>
      <c r="R310" s="584"/>
      <c r="S310" s="584"/>
      <c r="T310" s="584"/>
      <c r="U310" s="584"/>
      <c r="V310" s="584"/>
      <c r="W310" s="587"/>
      <c r="X310" s="587"/>
      <c r="Y310" s="587"/>
      <c r="Z310" s="587"/>
      <c r="AA310" s="587"/>
      <c r="AB310" s="587"/>
      <c r="AC310" s="587"/>
      <c r="AD310" s="587"/>
      <c r="AE310" s="587"/>
      <c r="AF310" s="587"/>
      <c r="AG310" s="587"/>
      <c r="AH310" s="587"/>
      <c r="AI310" s="587"/>
      <c r="AL310" s="15"/>
      <c r="AM310" s="15"/>
      <c r="AN310" s="15"/>
      <c r="AO310" s="15"/>
      <c r="AP310" s="15"/>
      <c r="AQ310" s="15"/>
      <c r="AR310" s="15"/>
      <c r="AS310" s="15"/>
      <c r="AT310" s="15"/>
    </row>
    <row r="311" spans="1:46" s="30" customFormat="1" ht="18" customHeight="1" x14ac:dyDescent="0.2">
      <c r="A311" s="575"/>
      <c r="B311" s="576"/>
      <c r="C311" s="576"/>
      <c r="D311" s="576"/>
      <c r="E311" s="576"/>
      <c r="F311" s="102" t="s">
        <v>78</v>
      </c>
      <c r="G311" s="578"/>
      <c r="H311" s="579"/>
      <c r="I311" s="579"/>
      <c r="J311" s="579"/>
      <c r="K311" s="579"/>
      <c r="L311" s="579"/>
      <c r="M311" s="580"/>
      <c r="N311" s="104" t="s">
        <v>76</v>
      </c>
      <c r="O311" s="581"/>
      <c r="P311" s="581"/>
      <c r="Q311" s="581"/>
      <c r="R311" s="583"/>
      <c r="S311" s="583"/>
      <c r="T311" s="583"/>
      <c r="U311" s="583"/>
      <c r="V311" s="583"/>
      <c r="W311" s="585"/>
      <c r="X311" s="586"/>
      <c r="Y311" s="586"/>
      <c r="Z311" s="586"/>
      <c r="AA311" s="586"/>
      <c r="AB311" s="586"/>
      <c r="AC311" s="586"/>
      <c r="AD311" s="586"/>
      <c r="AE311" s="586"/>
      <c r="AF311" s="586"/>
      <c r="AG311" s="586"/>
      <c r="AH311" s="586"/>
      <c r="AI311" s="586"/>
      <c r="AL311" s="15"/>
      <c r="AM311" s="15"/>
      <c r="AN311" s="15"/>
      <c r="AO311" s="15"/>
      <c r="AP311" s="15"/>
      <c r="AQ311" s="15"/>
      <c r="AR311" s="15"/>
      <c r="AS311" s="15"/>
      <c r="AT311" s="15"/>
    </row>
    <row r="312" spans="1:46" s="30" customFormat="1" ht="18" customHeight="1" x14ac:dyDescent="0.2">
      <c r="A312" s="577"/>
      <c r="B312" s="577"/>
      <c r="C312" s="577"/>
      <c r="D312" s="577"/>
      <c r="E312" s="577"/>
      <c r="F312" s="103"/>
      <c r="G312" s="588"/>
      <c r="H312" s="589"/>
      <c r="I312" s="589"/>
      <c r="J312" s="589"/>
      <c r="K312" s="589"/>
      <c r="L312" s="589"/>
      <c r="M312" s="590"/>
      <c r="N312" s="105"/>
      <c r="O312" s="582"/>
      <c r="P312" s="582"/>
      <c r="Q312" s="582"/>
      <c r="R312" s="584"/>
      <c r="S312" s="584"/>
      <c r="T312" s="584"/>
      <c r="U312" s="584"/>
      <c r="V312" s="584"/>
      <c r="W312" s="587"/>
      <c r="X312" s="587"/>
      <c r="Y312" s="587"/>
      <c r="Z312" s="587"/>
      <c r="AA312" s="587"/>
      <c r="AB312" s="587"/>
      <c r="AC312" s="587"/>
      <c r="AD312" s="587"/>
      <c r="AE312" s="587"/>
      <c r="AF312" s="587"/>
      <c r="AG312" s="587"/>
      <c r="AH312" s="587"/>
      <c r="AI312" s="587"/>
      <c r="AL312" s="15"/>
      <c r="AM312" s="15"/>
      <c r="AN312" s="15"/>
      <c r="AO312" s="15"/>
      <c r="AP312" s="15"/>
      <c r="AQ312" s="15"/>
      <c r="AR312" s="15"/>
      <c r="AS312" s="15"/>
      <c r="AT312" s="15"/>
    </row>
    <row r="313" spans="1:46" s="30" customFormat="1" ht="18" customHeight="1" x14ac:dyDescent="0.2">
      <c r="A313" s="575"/>
      <c r="B313" s="576"/>
      <c r="C313" s="576"/>
      <c r="D313" s="576"/>
      <c r="E313" s="576"/>
      <c r="F313" s="102" t="s">
        <v>78</v>
      </c>
      <c r="G313" s="578"/>
      <c r="H313" s="579"/>
      <c r="I313" s="579"/>
      <c r="J313" s="579"/>
      <c r="K313" s="579"/>
      <c r="L313" s="579"/>
      <c r="M313" s="580"/>
      <c r="N313" s="104" t="s">
        <v>76</v>
      </c>
      <c r="O313" s="581"/>
      <c r="P313" s="581"/>
      <c r="Q313" s="581"/>
      <c r="R313" s="583"/>
      <c r="S313" s="583"/>
      <c r="T313" s="583"/>
      <c r="U313" s="583"/>
      <c r="V313" s="583"/>
      <c r="W313" s="585"/>
      <c r="X313" s="586"/>
      <c r="Y313" s="586"/>
      <c r="Z313" s="586"/>
      <c r="AA313" s="586"/>
      <c r="AB313" s="586"/>
      <c r="AC313" s="586"/>
      <c r="AD313" s="586"/>
      <c r="AE313" s="586"/>
      <c r="AF313" s="586"/>
      <c r="AG313" s="586"/>
      <c r="AH313" s="586"/>
      <c r="AI313" s="586"/>
      <c r="AL313" s="15"/>
      <c r="AM313" s="15"/>
      <c r="AN313" s="15"/>
      <c r="AO313" s="15"/>
      <c r="AP313" s="15"/>
      <c r="AQ313" s="15"/>
      <c r="AR313" s="15"/>
      <c r="AS313" s="15"/>
      <c r="AT313" s="15"/>
    </row>
    <row r="314" spans="1:46" s="30" customFormat="1" ht="18" customHeight="1" x14ac:dyDescent="0.2">
      <c r="A314" s="577"/>
      <c r="B314" s="577"/>
      <c r="C314" s="577"/>
      <c r="D314" s="577"/>
      <c r="E314" s="577"/>
      <c r="F314" s="103"/>
      <c r="G314" s="588"/>
      <c r="H314" s="589"/>
      <c r="I314" s="589"/>
      <c r="J314" s="589"/>
      <c r="K314" s="589"/>
      <c r="L314" s="589"/>
      <c r="M314" s="590"/>
      <c r="N314" s="105"/>
      <c r="O314" s="582"/>
      <c r="P314" s="582"/>
      <c r="Q314" s="582"/>
      <c r="R314" s="584"/>
      <c r="S314" s="584"/>
      <c r="T314" s="584"/>
      <c r="U314" s="584"/>
      <c r="V314" s="584"/>
      <c r="W314" s="587"/>
      <c r="X314" s="587"/>
      <c r="Y314" s="587"/>
      <c r="Z314" s="587"/>
      <c r="AA314" s="587"/>
      <c r="AB314" s="587"/>
      <c r="AC314" s="587"/>
      <c r="AD314" s="587"/>
      <c r="AE314" s="587"/>
      <c r="AF314" s="587"/>
      <c r="AG314" s="587"/>
      <c r="AH314" s="587"/>
      <c r="AI314" s="587"/>
      <c r="AL314" s="15"/>
      <c r="AM314" s="15"/>
      <c r="AN314" s="15"/>
      <c r="AO314" s="15"/>
      <c r="AP314" s="15"/>
      <c r="AQ314" s="15"/>
      <c r="AR314" s="15"/>
      <c r="AS314" s="15"/>
      <c r="AT314" s="15"/>
    </row>
    <row r="315" spans="1:46" s="30" customFormat="1" ht="18" customHeight="1" x14ac:dyDescent="0.2">
      <c r="A315" s="575"/>
      <c r="B315" s="576"/>
      <c r="C315" s="576"/>
      <c r="D315" s="576"/>
      <c r="E315" s="576"/>
      <c r="F315" s="102" t="s">
        <v>78</v>
      </c>
      <c r="G315" s="578"/>
      <c r="H315" s="579"/>
      <c r="I315" s="579"/>
      <c r="J315" s="579"/>
      <c r="K315" s="579"/>
      <c r="L315" s="579"/>
      <c r="M315" s="580"/>
      <c r="N315" s="104" t="s">
        <v>76</v>
      </c>
      <c r="O315" s="581"/>
      <c r="P315" s="581"/>
      <c r="Q315" s="581"/>
      <c r="R315" s="583"/>
      <c r="S315" s="583"/>
      <c r="T315" s="583"/>
      <c r="U315" s="583"/>
      <c r="V315" s="583"/>
      <c r="W315" s="585"/>
      <c r="X315" s="586"/>
      <c r="Y315" s="586"/>
      <c r="Z315" s="586"/>
      <c r="AA315" s="586"/>
      <c r="AB315" s="586"/>
      <c r="AC315" s="586"/>
      <c r="AD315" s="586"/>
      <c r="AE315" s="586"/>
      <c r="AF315" s="586"/>
      <c r="AG315" s="586"/>
      <c r="AH315" s="586"/>
      <c r="AI315" s="586"/>
      <c r="AL315" s="15"/>
      <c r="AM315" s="15"/>
      <c r="AN315" s="15"/>
      <c r="AO315" s="15"/>
      <c r="AP315" s="15"/>
      <c r="AQ315" s="15"/>
      <c r="AR315" s="15"/>
      <c r="AS315" s="15"/>
      <c r="AT315" s="15"/>
    </row>
    <row r="316" spans="1:46" s="30" customFormat="1" ht="18" customHeight="1" x14ac:dyDescent="0.2">
      <c r="A316" s="577"/>
      <c r="B316" s="577"/>
      <c r="C316" s="577"/>
      <c r="D316" s="577"/>
      <c r="E316" s="577"/>
      <c r="F316" s="103"/>
      <c r="G316" s="588"/>
      <c r="H316" s="589"/>
      <c r="I316" s="589"/>
      <c r="J316" s="589"/>
      <c r="K316" s="589"/>
      <c r="L316" s="589"/>
      <c r="M316" s="590"/>
      <c r="N316" s="105"/>
      <c r="O316" s="582"/>
      <c r="P316" s="582"/>
      <c r="Q316" s="582"/>
      <c r="R316" s="584"/>
      <c r="S316" s="584"/>
      <c r="T316" s="584"/>
      <c r="U316" s="584"/>
      <c r="V316" s="584"/>
      <c r="W316" s="587"/>
      <c r="X316" s="587"/>
      <c r="Y316" s="587"/>
      <c r="Z316" s="587"/>
      <c r="AA316" s="587"/>
      <c r="AB316" s="587"/>
      <c r="AC316" s="587"/>
      <c r="AD316" s="587"/>
      <c r="AE316" s="587"/>
      <c r="AF316" s="587"/>
      <c r="AG316" s="587"/>
      <c r="AH316" s="587"/>
      <c r="AI316" s="587"/>
      <c r="AL316" s="15"/>
      <c r="AM316" s="15"/>
      <c r="AN316" s="15"/>
      <c r="AO316" s="15"/>
      <c r="AP316" s="15"/>
      <c r="AQ316" s="15"/>
      <c r="AR316" s="15"/>
      <c r="AS316" s="15"/>
      <c r="AT316" s="15"/>
    </row>
    <row r="317" spans="1:46" s="30" customFormat="1" ht="18" customHeight="1" x14ac:dyDescent="0.2">
      <c r="A317" s="575"/>
      <c r="B317" s="576"/>
      <c r="C317" s="576"/>
      <c r="D317" s="576"/>
      <c r="E317" s="576"/>
      <c r="F317" s="102" t="s">
        <v>78</v>
      </c>
      <c r="G317" s="578"/>
      <c r="H317" s="579"/>
      <c r="I317" s="579"/>
      <c r="J317" s="579"/>
      <c r="K317" s="579"/>
      <c r="L317" s="579"/>
      <c r="M317" s="580"/>
      <c r="N317" s="104" t="s">
        <v>76</v>
      </c>
      <c r="O317" s="581"/>
      <c r="P317" s="581"/>
      <c r="Q317" s="581"/>
      <c r="R317" s="583"/>
      <c r="S317" s="583"/>
      <c r="T317" s="583"/>
      <c r="U317" s="583"/>
      <c r="V317" s="583"/>
      <c r="W317" s="585"/>
      <c r="X317" s="586"/>
      <c r="Y317" s="586"/>
      <c r="Z317" s="586"/>
      <c r="AA317" s="586"/>
      <c r="AB317" s="586"/>
      <c r="AC317" s="586"/>
      <c r="AD317" s="586"/>
      <c r="AE317" s="586"/>
      <c r="AF317" s="586"/>
      <c r="AG317" s="586"/>
      <c r="AH317" s="586"/>
      <c r="AI317" s="586"/>
      <c r="AL317" s="15"/>
      <c r="AM317" s="15"/>
      <c r="AN317" s="15"/>
      <c r="AO317" s="15"/>
      <c r="AP317" s="15"/>
      <c r="AQ317" s="15"/>
      <c r="AR317" s="15"/>
      <c r="AS317" s="15"/>
      <c r="AT317" s="15"/>
    </row>
    <row r="318" spans="1:46" s="30" customFormat="1" ht="18" customHeight="1" x14ac:dyDescent="0.2">
      <c r="A318" s="577"/>
      <c r="B318" s="577"/>
      <c r="C318" s="577"/>
      <c r="D318" s="577"/>
      <c r="E318" s="577"/>
      <c r="F318" s="103"/>
      <c r="G318" s="588"/>
      <c r="H318" s="589"/>
      <c r="I318" s="589"/>
      <c r="J318" s="589"/>
      <c r="K318" s="589"/>
      <c r="L318" s="589"/>
      <c r="M318" s="590"/>
      <c r="N318" s="105"/>
      <c r="O318" s="582"/>
      <c r="P318" s="582"/>
      <c r="Q318" s="582"/>
      <c r="R318" s="584"/>
      <c r="S318" s="584"/>
      <c r="T318" s="584"/>
      <c r="U318" s="584"/>
      <c r="V318" s="584"/>
      <c r="W318" s="587"/>
      <c r="X318" s="587"/>
      <c r="Y318" s="587"/>
      <c r="Z318" s="587"/>
      <c r="AA318" s="587"/>
      <c r="AB318" s="587"/>
      <c r="AC318" s="587"/>
      <c r="AD318" s="587"/>
      <c r="AE318" s="587"/>
      <c r="AF318" s="587"/>
      <c r="AG318" s="587"/>
      <c r="AH318" s="587"/>
      <c r="AI318" s="587"/>
      <c r="AL318" s="15"/>
      <c r="AM318" s="15"/>
      <c r="AN318" s="15"/>
      <c r="AO318" s="15"/>
      <c r="AP318" s="15"/>
      <c r="AQ318" s="15"/>
      <c r="AR318" s="15"/>
      <c r="AS318" s="15"/>
      <c r="AT318" s="15"/>
    </row>
    <row r="319" spans="1:46" s="30" customFormat="1" ht="18" customHeight="1" x14ac:dyDescent="0.2">
      <c r="A319" s="575"/>
      <c r="B319" s="576"/>
      <c r="C319" s="576"/>
      <c r="D319" s="576"/>
      <c r="E319" s="576"/>
      <c r="F319" s="102" t="s">
        <v>78</v>
      </c>
      <c r="G319" s="578"/>
      <c r="H319" s="579"/>
      <c r="I319" s="579"/>
      <c r="J319" s="579"/>
      <c r="K319" s="579"/>
      <c r="L319" s="579"/>
      <c r="M319" s="580"/>
      <c r="N319" s="104" t="s">
        <v>76</v>
      </c>
      <c r="O319" s="581"/>
      <c r="P319" s="581"/>
      <c r="Q319" s="581"/>
      <c r="R319" s="583"/>
      <c r="S319" s="583"/>
      <c r="T319" s="583"/>
      <c r="U319" s="583"/>
      <c r="V319" s="583"/>
      <c r="W319" s="585"/>
      <c r="X319" s="586"/>
      <c r="Y319" s="586"/>
      <c r="Z319" s="586"/>
      <c r="AA319" s="586"/>
      <c r="AB319" s="586"/>
      <c r="AC319" s="586"/>
      <c r="AD319" s="586"/>
      <c r="AE319" s="586"/>
      <c r="AF319" s="586"/>
      <c r="AG319" s="586"/>
      <c r="AH319" s="586"/>
      <c r="AI319" s="586"/>
      <c r="AL319" s="15"/>
      <c r="AM319" s="15"/>
      <c r="AN319" s="15"/>
      <c r="AO319" s="15"/>
      <c r="AP319" s="15"/>
      <c r="AQ319" s="15"/>
      <c r="AR319" s="15"/>
      <c r="AS319" s="15"/>
      <c r="AT319" s="15"/>
    </row>
    <row r="320" spans="1:46" s="30" customFormat="1" ht="18" customHeight="1" x14ac:dyDescent="0.2">
      <c r="A320" s="577"/>
      <c r="B320" s="577"/>
      <c r="C320" s="577"/>
      <c r="D320" s="577"/>
      <c r="E320" s="577"/>
      <c r="F320" s="103"/>
      <c r="G320" s="588"/>
      <c r="H320" s="589"/>
      <c r="I320" s="589"/>
      <c r="J320" s="589"/>
      <c r="K320" s="589"/>
      <c r="L320" s="589"/>
      <c r="M320" s="590"/>
      <c r="N320" s="105"/>
      <c r="O320" s="582"/>
      <c r="P320" s="582"/>
      <c r="Q320" s="582"/>
      <c r="R320" s="584"/>
      <c r="S320" s="584"/>
      <c r="T320" s="584"/>
      <c r="U320" s="584"/>
      <c r="V320" s="584"/>
      <c r="W320" s="587"/>
      <c r="X320" s="587"/>
      <c r="Y320" s="587"/>
      <c r="Z320" s="587"/>
      <c r="AA320" s="587"/>
      <c r="AB320" s="587"/>
      <c r="AC320" s="587"/>
      <c r="AD320" s="587"/>
      <c r="AE320" s="587"/>
      <c r="AF320" s="587"/>
      <c r="AG320" s="587"/>
      <c r="AH320" s="587"/>
      <c r="AI320" s="587"/>
      <c r="AL320" s="15"/>
      <c r="AM320" s="15"/>
      <c r="AN320" s="15"/>
      <c r="AO320" s="15"/>
      <c r="AP320" s="15"/>
      <c r="AQ320" s="15"/>
      <c r="AR320" s="15"/>
      <c r="AS320" s="15"/>
      <c r="AT320" s="15"/>
    </row>
    <row r="321" spans="1:46" s="30" customFormat="1" ht="18" customHeight="1" x14ac:dyDescent="0.2">
      <c r="A321" s="575"/>
      <c r="B321" s="576"/>
      <c r="C321" s="576"/>
      <c r="D321" s="576"/>
      <c r="E321" s="576"/>
      <c r="F321" s="102" t="s">
        <v>78</v>
      </c>
      <c r="G321" s="578"/>
      <c r="H321" s="579"/>
      <c r="I321" s="579"/>
      <c r="J321" s="579"/>
      <c r="K321" s="579"/>
      <c r="L321" s="579"/>
      <c r="M321" s="580"/>
      <c r="N321" s="104" t="s">
        <v>76</v>
      </c>
      <c r="O321" s="581"/>
      <c r="P321" s="581"/>
      <c r="Q321" s="581"/>
      <c r="R321" s="583"/>
      <c r="S321" s="583"/>
      <c r="T321" s="583"/>
      <c r="U321" s="583"/>
      <c r="V321" s="583"/>
      <c r="W321" s="585"/>
      <c r="X321" s="586"/>
      <c r="Y321" s="586"/>
      <c r="Z321" s="586"/>
      <c r="AA321" s="586"/>
      <c r="AB321" s="586"/>
      <c r="AC321" s="586"/>
      <c r="AD321" s="586"/>
      <c r="AE321" s="586"/>
      <c r="AF321" s="586"/>
      <c r="AG321" s="586"/>
      <c r="AH321" s="586"/>
      <c r="AI321" s="586"/>
      <c r="AL321" s="15"/>
      <c r="AM321" s="15"/>
      <c r="AN321" s="15"/>
      <c r="AO321" s="15"/>
      <c r="AP321" s="15"/>
      <c r="AQ321" s="15"/>
      <c r="AR321" s="15"/>
      <c r="AS321" s="15"/>
      <c r="AT321" s="15"/>
    </row>
    <row r="322" spans="1:46" s="30" customFormat="1" ht="18" customHeight="1" x14ac:dyDescent="0.2">
      <c r="A322" s="577"/>
      <c r="B322" s="577"/>
      <c r="C322" s="577"/>
      <c r="D322" s="577"/>
      <c r="E322" s="577"/>
      <c r="F322" s="103"/>
      <c r="G322" s="588"/>
      <c r="H322" s="589"/>
      <c r="I322" s="589"/>
      <c r="J322" s="589"/>
      <c r="K322" s="589"/>
      <c r="L322" s="589"/>
      <c r="M322" s="590"/>
      <c r="N322" s="105"/>
      <c r="O322" s="582"/>
      <c r="P322" s="582"/>
      <c r="Q322" s="582"/>
      <c r="R322" s="584"/>
      <c r="S322" s="584"/>
      <c r="T322" s="584"/>
      <c r="U322" s="584"/>
      <c r="V322" s="584"/>
      <c r="W322" s="587"/>
      <c r="X322" s="587"/>
      <c r="Y322" s="587"/>
      <c r="Z322" s="587"/>
      <c r="AA322" s="587"/>
      <c r="AB322" s="587"/>
      <c r="AC322" s="587"/>
      <c r="AD322" s="587"/>
      <c r="AE322" s="587"/>
      <c r="AF322" s="587"/>
      <c r="AG322" s="587"/>
      <c r="AH322" s="587"/>
      <c r="AI322" s="587"/>
      <c r="AL322" s="15"/>
      <c r="AM322" s="15"/>
      <c r="AN322" s="15"/>
      <c r="AO322" s="15"/>
      <c r="AP322" s="15"/>
      <c r="AQ322" s="15"/>
      <c r="AR322" s="15"/>
      <c r="AS322" s="15"/>
      <c r="AT322" s="15"/>
    </row>
    <row r="323" spans="1:46" s="30" customFormat="1" ht="18" customHeight="1" x14ac:dyDescent="0.2">
      <c r="A323" s="575"/>
      <c r="B323" s="576"/>
      <c r="C323" s="576"/>
      <c r="D323" s="576"/>
      <c r="E323" s="576"/>
      <c r="F323" s="102" t="s">
        <v>78</v>
      </c>
      <c r="G323" s="578"/>
      <c r="H323" s="579"/>
      <c r="I323" s="579"/>
      <c r="J323" s="579"/>
      <c r="K323" s="579"/>
      <c r="L323" s="579"/>
      <c r="M323" s="580"/>
      <c r="N323" s="104" t="s">
        <v>76</v>
      </c>
      <c r="O323" s="581"/>
      <c r="P323" s="581"/>
      <c r="Q323" s="581"/>
      <c r="R323" s="583"/>
      <c r="S323" s="583"/>
      <c r="T323" s="583"/>
      <c r="U323" s="583"/>
      <c r="V323" s="583"/>
      <c r="W323" s="585"/>
      <c r="X323" s="586"/>
      <c r="Y323" s="586"/>
      <c r="Z323" s="586"/>
      <c r="AA323" s="586"/>
      <c r="AB323" s="586"/>
      <c r="AC323" s="586"/>
      <c r="AD323" s="586"/>
      <c r="AE323" s="586"/>
      <c r="AF323" s="586"/>
      <c r="AG323" s="586"/>
      <c r="AH323" s="586"/>
      <c r="AI323" s="586"/>
      <c r="AL323" s="15"/>
      <c r="AM323" s="15"/>
      <c r="AN323" s="15"/>
      <c r="AO323" s="15"/>
      <c r="AP323" s="15"/>
      <c r="AQ323" s="15"/>
      <c r="AR323" s="15"/>
      <c r="AS323" s="15"/>
      <c r="AT323" s="15"/>
    </row>
    <row r="324" spans="1:46" s="30" customFormat="1" ht="18" customHeight="1" x14ac:dyDescent="0.2">
      <c r="A324" s="577"/>
      <c r="B324" s="577"/>
      <c r="C324" s="577"/>
      <c r="D324" s="577"/>
      <c r="E324" s="577"/>
      <c r="F324" s="103"/>
      <c r="G324" s="588"/>
      <c r="H324" s="589"/>
      <c r="I324" s="589"/>
      <c r="J324" s="589"/>
      <c r="K324" s="589"/>
      <c r="L324" s="589"/>
      <c r="M324" s="590"/>
      <c r="N324" s="105"/>
      <c r="O324" s="582"/>
      <c r="P324" s="582"/>
      <c r="Q324" s="582"/>
      <c r="R324" s="584"/>
      <c r="S324" s="584"/>
      <c r="T324" s="584"/>
      <c r="U324" s="584"/>
      <c r="V324" s="584"/>
      <c r="W324" s="587"/>
      <c r="X324" s="587"/>
      <c r="Y324" s="587"/>
      <c r="Z324" s="587"/>
      <c r="AA324" s="587"/>
      <c r="AB324" s="587"/>
      <c r="AC324" s="587"/>
      <c r="AD324" s="587"/>
      <c r="AE324" s="587"/>
      <c r="AF324" s="587"/>
      <c r="AG324" s="587"/>
      <c r="AH324" s="587"/>
      <c r="AI324" s="587"/>
      <c r="AL324" s="15"/>
      <c r="AM324" s="15"/>
      <c r="AN324" s="15"/>
      <c r="AO324" s="15"/>
      <c r="AP324" s="15"/>
      <c r="AQ324" s="15"/>
      <c r="AR324" s="15"/>
      <c r="AS324" s="15"/>
      <c r="AT324" s="15"/>
    </row>
    <row r="325" spans="1:46" s="30" customFormat="1" ht="18" customHeight="1" x14ac:dyDescent="0.2">
      <c r="A325" s="575"/>
      <c r="B325" s="576"/>
      <c r="C325" s="576"/>
      <c r="D325" s="576"/>
      <c r="E325" s="576"/>
      <c r="F325" s="102" t="s">
        <v>78</v>
      </c>
      <c r="G325" s="578"/>
      <c r="H325" s="579"/>
      <c r="I325" s="579"/>
      <c r="J325" s="579"/>
      <c r="K325" s="579"/>
      <c r="L325" s="579"/>
      <c r="M325" s="580"/>
      <c r="N325" s="104" t="s">
        <v>76</v>
      </c>
      <c r="O325" s="581"/>
      <c r="P325" s="581"/>
      <c r="Q325" s="581"/>
      <c r="R325" s="583"/>
      <c r="S325" s="583"/>
      <c r="T325" s="583"/>
      <c r="U325" s="583"/>
      <c r="V325" s="583"/>
      <c r="W325" s="585"/>
      <c r="X325" s="586"/>
      <c r="Y325" s="586"/>
      <c r="Z325" s="586"/>
      <c r="AA325" s="586"/>
      <c r="AB325" s="586"/>
      <c r="AC325" s="586"/>
      <c r="AD325" s="586"/>
      <c r="AE325" s="586"/>
      <c r="AF325" s="586"/>
      <c r="AG325" s="586"/>
      <c r="AH325" s="586"/>
      <c r="AI325" s="586"/>
      <c r="AL325" s="15"/>
      <c r="AM325" s="15"/>
      <c r="AN325" s="15"/>
      <c r="AO325" s="15"/>
      <c r="AP325" s="15"/>
      <c r="AQ325" s="15"/>
      <c r="AR325" s="15"/>
      <c r="AS325" s="15"/>
      <c r="AT325" s="15"/>
    </row>
    <row r="326" spans="1:46" s="30" customFormat="1" ht="18" customHeight="1" x14ac:dyDescent="0.2">
      <c r="A326" s="577"/>
      <c r="B326" s="577"/>
      <c r="C326" s="577"/>
      <c r="D326" s="577"/>
      <c r="E326" s="577"/>
      <c r="F326" s="103"/>
      <c r="G326" s="588"/>
      <c r="H326" s="589"/>
      <c r="I326" s="589"/>
      <c r="J326" s="589"/>
      <c r="K326" s="589"/>
      <c r="L326" s="589"/>
      <c r="M326" s="590"/>
      <c r="N326" s="105"/>
      <c r="O326" s="582"/>
      <c r="P326" s="582"/>
      <c r="Q326" s="582"/>
      <c r="R326" s="584"/>
      <c r="S326" s="584"/>
      <c r="T326" s="584"/>
      <c r="U326" s="584"/>
      <c r="V326" s="584"/>
      <c r="W326" s="587"/>
      <c r="X326" s="587"/>
      <c r="Y326" s="587"/>
      <c r="Z326" s="587"/>
      <c r="AA326" s="587"/>
      <c r="AB326" s="587"/>
      <c r="AC326" s="587"/>
      <c r="AD326" s="587"/>
      <c r="AE326" s="587"/>
      <c r="AF326" s="587"/>
      <c r="AG326" s="587"/>
      <c r="AH326" s="587"/>
      <c r="AI326" s="587"/>
      <c r="AL326" s="15"/>
      <c r="AM326" s="15"/>
      <c r="AN326" s="15"/>
      <c r="AO326" s="15"/>
      <c r="AP326" s="15"/>
      <c r="AQ326" s="15"/>
      <c r="AR326" s="15"/>
      <c r="AS326" s="15"/>
      <c r="AT326" s="15"/>
    </row>
    <row r="327" spans="1:46" s="30" customFormat="1" ht="18" customHeight="1" x14ac:dyDescent="0.2">
      <c r="A327" s="575"/>
      <c r="B327" s="576"/>
      <c r="C327" s="576"/>
      <c r="D327" s="576"/>
      <c r="E327" s="576"/>
      <c r="F327" s="102" t="s">
        <v>78</v>
      </c>
      <c r="G327" s="578"/>
      <c r="H327" s="579"/>
      <c r="I327" s="579"/>
      <c r="J327" s="579"/>
      <c r="K327" s="579"/>
      <c r="L327" s="579"/>
      <c r="M327" s="580"/>
      <c r="N327" s="104" t="s">
        <v>76</v>
      </c>
      <c r="O327" s="581"/>
      <c r="P327" s="581"/>
      <c r="Q327" s="581"/>
      <c r="R327" s="583"/>
      <c r="S327" s="583"/>
      <c r="T327" s="583"/>
      <c r="U327" s="583"/>
      <c r="V327" s="583"/>
      <c r="W327" s="585"/>
      <c r="X327" s="586"/>
      <c r="Y327" s="586"/>
      <c r="Z327" s="586"/>
      <c r="AA327" s="586"/>
      <c r="AB327" s="586"/>
      <c r="AC327" s="586"/>
      <c r="AD327" s="586"/>
      <c r="AE327" s="586"/>
      <c r="AF327" s="586"/>
      <c r="AG327" s="586"/>
      <c r="AH327" s="586"/>
      <c r="AI327" s="586"/>
      <c r="AL327" s="15"/>
      <c r="AM327" s="15"/>
      <c r="AN327" s="15"/>
      <c r="AO327" s="15"/>
      <c r="AP327" s="15"/>
      <c r="AQ327" s="15"/>
      <c r="AR327" s="15"/>
      <c r="AS327" s="15"/>
      <c r="AT327" s="15"/>
    </row>
    <row r="328" spans="1:46" s="30" customFormat="1" ht="18" customHeight="1" x14ac:dyDescent="0.2">
      <c r="A328" s="577"/>
      <c r="B328" s="577"/>
      <c r="C328" s="577"/>
      <c r="D328" s="577"/>
      <c r="E328" s="577"/>
      <c r="F328" s="103"/>
      <c r="G328" s="588"/>
      <c r="H328" s="589"/>
      <c r="I328" s="589"/>
      <c r="J328" s="589"/>
      <c r="K328" s="589"/>
      <c r="L328" s="589"/>
      <c r="M328" s="590"/>
      <c r="N328" s="105"/>
      <c r="O328" s="582"/>
      <c r="P328" s="582"/>
      <c r="Q328" s="582"/>
      <c r="R328" s="584"/>
      <c r="S328" s="584"/>
      <c r="T328" s="584"/>
      <c r="U328" s="584"/>
      <c r="V328" s="584"/>
      <c r="W328" s="587"/>
      <c r="X328" s="587"/>
      <c r="Y328" s="587"/>
      <c r="Z328" s="587"/>
      <c r="AA328" s="587"/>
      <c r="AB328" s="587"/>
      <c r="AC328" s="587"/>
      <c r="AD328" s="587"/>
      <c r="AE328" s="587"/>
      <c r="AF328" s="587"/>
      <c r="AG328" s="587"/>
      <c r="AH328" s="587"/>
      <c r="AI328" s="587"/>
      <c r="AL328" s="15"/>
      <c r="AM328" s="15"/>
      <c r="AN328" s="15"/>
      <c r="AO328" s="15"/>
      <c r="AP328" s="15"/>
      <c r="AQ328" s="15"/>
      <c r="AR328" s="15"/>
      <c r="AS328" s="15"/>
      <c r="AT328" s="15"/>
    </row>
    <row r="329" spans="1:46" s="30" customFormat="1" ht="18" customHeight="1" x14ac:dyDescent="0.2">
      <c r="A329" s="575"/>
      <c r="B329" s="576"/>
      <c r="C329" s="576"/>
      <c r="D329" s="576"/>
      <c r="E329" s="576"/>
      <c r="F329" s="102" t="s">
        <v>78</v>
      </c>
      <c r="G329" s="578"/>
      <c r="H329" s="579"/>
      <c r="I329" s="579"/>
      <c r="J329" s="579"/>
      <c r="K329" s="579"/>
      <c r="L329" s="579"/>
      <c r="M329" s="580"/>
      <c r="N329" s="104" t="s">
        <v>76</v>
      </c>
      <c r="O329" s="581"/>
      <c r="P329" s="581"/>
      <c r="Q329" s="581"/>
      <c r="R329" s="583"/>
      <c r="S329" s="583"/>
      <c r="T329" s="583"/>
      <c r="U329" s="583"/>
      <c r="V329" s="583"/>
      <c r="W329" s="585"/>
      <c r="X329" s="586"/>
      <c r="Y329" s="586"/>
      <c r="Z329" s="586"/>
      <c r="AA329" s="586"/>
      <c r="AB329" s="586"/>
      <c r="AC329" s="586"/>
      <c r="AD329" s="586"/>
      <c r="AE329" s="586"/>
      <c r="AF329" s="586"/>
      <c r="AG329" s="586"/>
      <c r="AH329" s="586"/>
      <c r="AI329" s="586"/>
      <c r="AL329" s="15"/>
      <c r="AM329" s="15"/>
      <c r="AN329" s="15"/>
      <c r="AO329" s="15"/>
      <c r="AP329" s="15"/>
      <c r="AQ329" s="15"/>
      <c r="AR329" s="15"/>
      <c r="AS329" s="15"/>
      <c r="AT329" s="15"/>
    </row>
    <row r="330" spans="1:46" s="30" customFormat="1" ht="18" customHeight="1" x14ac:dyDescent="0.2">
      <c r="A330" s="577"/>
      <c r="B330" s="577"/>
      <c r="C330" s="577"/>
      <c r="D330" s="577"/>
      <c r="E330" s="577"/>
      <c r="F330" s="103"/>
      <c r="G330" s="588"/>
      <c r="H330" s="589"/>
      <c r="I330" s="589"/>
      <c r="J330" s="589"/>
      <c r="K330" s="589"/>
      <c r="L330" s="589"/>
      <c r="M330" s="590"/>
      <c r="N330" s="105"/>
      <c r="O330" s="582"/>
      <c r="P330" s="582"/>
      <c r="Q330" s="582"/>
      <c r="R330" s="584"/>
      <c r="S330" s="584"/>
      <c r="T330" s="584"/>
      <c r="U330" s="584"/>
      <c r="V330" s="584"/>
      <c r="W330" s="587"/>
      <c r="X330" s="587"/>
      <c r="Y330" s="587"/>
      <c r="Z330" s="587"/>
      <c r="AA330" s="587"/>
      <c r="AB330" s="587"/>
      <c r="AC330" s="587"/>
      <c r="AD330" s="587"/>
      <c r="AE330" s="587"/>
      <c r="AF330" s="587"/>
      <c r="AG330" s="587"/>
      <c r="AH330" s="587"/>
      <c r="AI330" s="587"/>
      <c r="AL330" s="15"/>
      <c r="AM330" s="15"/>
      <c r="AN330" s="15"/>
      <c r="AO330" s="15"/>
      <c r="AP330" s="15"/>
      <c r="AQ330" s="15"/>
      <c r="AR330" s="15"/>
      <c r="AS330" s="15"/>
      <c r="AT330" s="15"/>
    </row>
    <row r="331" spans="1:46" s="30" customFormat="1" ht="18" customHeight="1" x14ac:dyDescent="0.2">
      <c r="A331" s="575"/>
      <c r="B331" s="576"/>
      <c r="C331" s="576"/>
      <c r="D331" s="576"/>
      <c r="E331" s="576"/>
      <c r="F331" s="102" t="s">
        <v>78</v>
      </c>
      <c r="G331" s="578"/>
      <c r="H331" s="579"/>
      <c r="I331" s="579"/>
      <c r="J331" s="579"/>
      <c r="K331" s="579"/>
      <c r="L331" s="579"/>
      <c r="M331" s="580"/>
      <c r="N331" s="104" t="s">
        <v>76</v>
      </c>
      <c r="O331" s="581"/>
      <c r="P331" s="581"/>
      <c r="Q331" s="581"/>
      <c r="R331" s="583"/>
      <c r="S331" s="583"/>
      <c r="T331" s="583"/>
      <c r="U331" s="583"/>
      <c r="V331" s="583"/>
      <c r="W331" s="585"/>
      <c r="X331" s="586"/>
      <c r="Y331" s="586"/>
      <c r="Z331" s="586"/>
      <c r="AA331" s="586"/>
      <c r="AB331" s="586"/>
      <c r="AC331" s="586"/>
      <c r="AD331" s="586"/>
      <c r="AE331" s="586"/>
      <c r="AF331" s="586"/>
      <c r="AG331" s="586"/>
      <c r="AH331" s="586"/>
      <c r="AI331" s="586"/>
      <c r="AL331" s="15"/>
      <c r="AM331" s="15"/>
      <c r="AN331" s="15"/>
      <c r="AO331" s="15"/>
      <c r="AP331" s="15"/>
      <c r="AQ331" s="15"/>
      <c r="AR331" s="15"/>
      <c r="AS331" s="15"/>
      <c r="AT331" s="15"/>
    </row>
    <row r="332" spans="1:46" s="30" customFormat="1" ht="18" customHeight="1" x14ac:dyDescent="0.2">
      <c r="A332" s="577"/>
      <c r="B332" s="577"/>
      <c r="C332" s="577"/>
      <c r="D332" s="577"/>
      <c r="E332" s="577"/>
      <c r="F332" s="103"/>
      <c r="G332" s="588"/>
      <c r="H332" s="589"/>
      <c r="I332" s="589"/>
      <c r="J332" s="589"/>
      <c r="K332" s="589"/>
      <c r="L332" s="589"/>
      <c r="M332" s="590"/>
      <c r="N332" s="105"/>
      <c r="O332" s="582"/>
      <c r="P332" s="582"/>
      <c r="Q332" s="582"/>
      <c r="R332" s="584"/>
      <c r="S332" s="584"/>
      <c r="T332" s="584"/>
      <c r="U332" s="584"/>
      <c r="V332" s="584"/>
      <c r="W332" s="587"/>
      <c r="X332" s="587"/>
      <c r="Y332" s="587"/>
      <c r="Z332" s="587"/>
      <c r="AA332" s="587"/>
      <c r="AB332" s="587"/>
      <c r="AC332" s="587"/>
      <c r="AD332" s="587"/>
      <c r="AE332" s="587"/>
      <c r="AF332" s="587"/>
      <c r="AG332" s="587"/>
      <c r="AH332" s="587"/>
      <c r="AI332" s="587"/>
      <c r="AL332" s="15"/>
      <c r="AM332" s="15"/>
      <c r="AN332" s="15"/>
      <c r="AO332" s="15"/>
      <c r="AP332" s="15"/>
      <c r="AQ332" s="15"/>
      <c r="AR332" s="15"/>
      <c r="AS332" s="15"/>
      <c r="AT332" s="15"/>
    </row>
    <row r="333" spans="1:46" s="30" customFormat="1" ht="18" customHeight="1" x14ac:dyDescent="0.2">
      <c r="A333" s="575"/>
      <c r="B333" s="576"/>
      <c r="C333" s="576"/>
      <c r="D333" s="576"/>
      <c r="E333" s="576"/>
      <c r="F333" s="102" t="s">
        <v>78</v>
      </c>
      <c r="G333" s="578"/>
      <c r="H333" s="579"/>
      <c r="I333" s="579"/>
      <c r="J333" s="579"/>
      <c r="K333" s="579"/>
      <c r="L333" s="579"/>
      <c r="M333" s="580"/>
      <c r="N333" s="104" t="s">
        <v>76</v>
      </c>
      <c r="O333" s="581"/>
      <c r="P333" s="581"/>
      <c r="Q333" s="581"/>
      <c r="R333" s="583"/>
      <c r="S333" s="583"/>
      <c r="T333" s="583"/>
      <c r="U333" s="583"/>
      <c r="V333" s="583"/>
      <c r="W333" s="585"/>
      <c r="X333" s="586"/>
      <c r="Y333" s="586"/>
      <c r="Z333" s="586"/>
      <c r="AA333" s="586"/>
      <c r="AB333" s="586"/>
      <c r="AC333" s="586"/>
      <c r="AD333" s="586"/>
      <c r="AE333" s="586"/>
      <c r="AF333" s="586"/>
      <c r="AG333" s="586"/>
      <c r="AH333" s="586"/>
      <c r="AI333" s="586"/>
      <c r="AL333" s="15"/>
      <c r="AM333" s="15"/>
      <c r="AN333" s="15"/>
      <c r="AO333" s="15"/>
      <c r="AP333" s="15"/>
      <c r="AQ333" s="15"/>
      <c r="AR333" s="15"/>
      <c r="AS333" s="15"/>
      <c r="AT333" s="15"/>
    </row>
    <row r="334" spans="1:46" s="30" customFormat="1" ht="18" customHeight="1" x14ac:dyDescent="0.2">
      <c r="A334" s="577"/>
      <c r="B334" s="577"/>
      <c r="C334" s="577"/>
      <c r="D334" s="577"/>
      <c r="E334" s="577"/>
      <c r="F334" s="103"/>
      <c r="G334" s="588"/>
      <c r="H334" s="589"/>
      <c r="I334" s="589"/>
      <c r="J334" s="589"/>
      <c r="K334" s="589"/>
      <c r="L334" s="589"/>
      <c r="M334" s="590"/>
      <c r="N334" s="105"/>
      <c r="O334" s="582"/>
      <c r="P334" s="582"/>
      <c r="Q334" s="582"/>
      <c r="R334" s="584"/>
      <c r="S334" s="584"/>
      <c r="T334" s="584"/>
      <c r="U334" s="584"/>
      <c r="V334" s="584"/>
      <c r="W334" s="587"/>
      <c r="X334" s="587"/>
      <c r="Y334" s="587"/>
      <c r="Z334" s="587"/>
      <c r="AA334" s="587"/>
      <c r="AB334" s="587"/>
      <c r="AC334" s="587"/>
      <c r="AD334" s="587"/>
      <c r="AE334" s="587"/>
      <c r="AF334" s="587"/>
      <c r="AG334" s="587"/>
      <c r="AH334" s="587"/>
      <c r="AI334" s="587"/>
      <c r="AL334" s="15"/>
      <c r="AM334" s="15"/>
      <c r="AN334" s="15"/>
      <c r="AO334" s="15"/>
      <c r="AP334" s="15"/>
      <c r="AQ334" s="15"/>
      <c r="AR334" s="15"/>
      <c r="AS334" s="15"/>
      <c r="AT334" s="15"/>
    </row>
    <row r="335" spans="1:46" s="30" customFormat="1" ht="18" customHeight="1" x14ac:dyDescent="0.2">
      <c r="A335" s="575"/>
      <c r="B335" s="576"/>
      <c r="C335" s="576"/>
      <c r="D335" s="576"/>
      <c r="E335" s="576"/>
      <c r="F335" s="102" t="s">
        <v>78</v>
      </c>
      <c r="G335" s="578"/>
      <c r="H335" s="579"/>
      <c r="I335" s="579"/>
      <c r="J335" s="579"/>
      <c r="K335" s="579"/>
      <c r="L335" s="579"/>
      <c r="M335" s="580"/>
      <c r="N335" s="104" t="s">
        <v>76</v>
      </c>
      <c r="O335" s="581"/>
      <c r="P335" s="581"/>
      <c r="Q335" s="581"/>
      <c r="R335" s="583"/>
      <c r="S335" s="583"/>
      <c r="T335" s="583"/>
      <c r="U335" s="583"/>
      <c r="V335" s="583"/>
      <c r="W335" s="585"/>
      <c r="X335" s="586"/>
      <c r="Y335" s="586"/>
      <c r="Z335" s="586"/>
      <c r="AA335" s="586"/>
      <c r="AB335" s="586"/>
      <c r="AC335" s="586"/>
      <c r="AD335" s="586"/>
      <c r="AE335" s="586"/>
      <c r="AF335" s="586"/>
      <c r="AG335" s="586"/>
      <c r="AH335" s="586"/>
      <c r="AI335" s="586"/>
      <c r="AL335" s="15"/>
      <c r="AM335" s="15"/>
      <c r="AN335" s="15"/>
      <c r="AO335" s="15"/>
      <c r="AP335" s="15"/>
      <c r="AQ335" s="15"/>
      <c r="AR335" s="15"/>
      <c r="AS335" s="15"/>
      <c r="AT335" s="15"/>
    </row>
    <row r="336" spans="1:46" s="30" customFormat="1" ht="18" customHeight="1" x14ac:dyDescent="0.2">
      <c r="A336" s="577"/>
      <c r="B336" s="577"/>
      <c r="C336" s="577"/>
      <c r="D336" s="577"/>
      <c r="E336" s="577"/>
      <c r="F336" s="103"/>
      <c r="G336" s="588"/>
      <c r="H336" s="589"/>
      <c r="I336" s="589"/>
      <c r="J336" s="589"/>
      <c r="K336" s="589"/>
      <c r="L336" s="589"/>
      <c r="M336" s="590"/>
      <c r="N336" s="105"/>
      <c r="O336" s="582"/>
      <c r="P336" s="582"/>
      <c r="Q336" s="582"/>
      <c r="R336" s="584"/>
      <c r="S336" s="584"/>
      <c r="T336" s="584"/>
      <c r="U336" s="584"/>
      <c r="V336" s="584"/>
      <c r="W336" s="587"/>
      <c r="X336" s="587"/>
      <c r="Y336" s="587"/>
      <c r="Z336" s="587"/>
      <c r="AA336" s="587"/>
      <c r="AB336" s="587"/>
      <c r="AC336" s="587"/>
      <c r="AD336" s="587"/>
      <c r="AE336" s="587"/>
      <c r="AF336" s="587"/>
      <c r="AG336" s="587"/>
      <c r="AH336" s="587"/>
      <c r="AI336" s="587"/>
      <c r="AL336" s="15"/>
      <c r="AM336" s="15"/>
      <c r="AN336" s="15"/>
      <c r="AO336" s="15"/>
      <c r="AP336" s="15"/>
      <c r="AQ336" s="15"/>
      <c r="AR336" s="15"/>
      <c r="AS336" s="15"/>
      <c r="AT336" s="15"/>
    </row>
    <row r="337" spans="1:46" s="30" customFormat="1" ht="18" customHeight="1" x14ac:dyDescent="0.2">
      <c r="A337" s="575"/>
      <c r="B337" s="576"/>
      <c r="C337" s="576"/>
      <c r="D337" s="576"/>
      <c r="E337" s="576"/>
      <c r="F337" s="102" t="s">
        <v>78</v>
      </c>
      <c r="G337" s="578"/>
      <c r="H337" s="579"/>
      <c r="I337" s="579"/>
      <c r="J337" s="579"/>
      <c r="K337" s="579"/>
      <c r="L337" s="579"/>
      <c r="M337" s="580"/>
      <c r="N337" s="104" t="s">
        <v>76</v>
      </c>
      <c r="O337" s="581"/>
      <c r="P337" s="581"/>
      <c r="Q337" s="581"/>
      <c r="R337" s="583"/>
      <c r="S337" s="583"/>
      <c r="T337" s="583"/>
      <c r="U337" s="583"/>
      <c r="V337" s="583"/>
      <c r="W337" s="585"/>
      <c r="X337" s="586"/>
      <c r="Y337" s="586"/>
      <c r="Z337" s="586"/>
      <c r="AA337" s="586"/>
      <c r="AB337" s="586"/>
      <c r="AC337" s="586"/>
      <c r="AD337" s="586"/>
      <c r="AE337" s="586"/>
      <c r="AF337" s="586"/>
      <c r="AG337" s="586"/>
      <c r="AH337" s="586"/>
      <c r="AI337" s="586"/>
      <c r="AL337" s="15"/>
      <c r="AM337" s="15"/>
      <c r="AN337" s="15"/>
      <c r="AO337" s="15"/>
      <c r="AP337" s="15"/>
      <c r="AQ337" s="15"/>
      <c r="AR337" s="15"/>
      <c r="AS337" s="15"/>
      <c r="AT337" s="15"/>
    </row>
    <row r="338" spans="1:46" s="30" customFormat="1" ht="18" customHeight="1" x14ac:dyDescent="0.2">
      <c r="A338" s="577"/>
      <c r="B338" s="577"/>
      <c r="C338" s="577"/>
      <c r="D338" s="577"/>
      <c r="E338" s="577"/>
      <c r="F338" s="103"/>
      <c r="G338" s="588"/>
      <c r="H338" s="589"/>
      <c r="I338" s="589"/>
      <c r="J338" s="589"/>
      <c r="K338" s="589"/>
      <c r="L338" s="589"/>
      <c r="M338" s="590"/>
      <c r="N338" s="105"/>
      <c r="O338" s="582"/>
      <c r="P338" s="582"/>
      <c r="Q338" s="582"/>
      <c r="R338" s="584"/>
      <c r="S338" s="584"/>
      <c r="T338" s="584"/>
      <c r="U338" s="584"/>
      <c r="V338" s="584"/>
      <c r="W338" s="587"/>
      <c r="X338" s="587"/>
      <c r="Y338" s="587"/>
      <c r="Z338" s="587"/>
      <c r="AA338" s="587"/>
      <c r="AB338" s="587"/>
      <c r="AC338" s="587"/>
      <c r="AD338" s="587"/>
      <c r="AE338" s="587"/>
      <c r="AF338" s="587"/>
      <c r="AG338" s="587"/>
      <c r="AH338" s="587"/>
      <c r="AI338" s="587"/>
      <c r="AL338" s="15"/>
      <c r="AM338" s="15"/>
      <c r="AN338" s="15"/>
      <c r="AO338" s="15"/>
      <c r="AP338" s="15"/>
      <c r="AQ338" s="15"/>
      <c r="AR338" s="15"/>
      <c r="AS338" s="15"/>
      <c r="AT338" s="15"/>
    </row>
    <row r="339" spans="1:46" s="30" customFormat="1" ht="18" customHeight="1" x14ac:dyDescent="0.2">
      <c r="A339" s="575"/>
      <c r="B339" s="576"/>
      <c r="C339" s="576"/>
      <c r="D339" s="576"/>
      <c r="E339" s="576"/>
      <c r="F339" s="102" t="s">
        <v>78</v>
      </c>
      <c r="G339" s="578"/>
      <c r="H339" s="579"/>
      <c r="I339" s="579"/>
      <c r="J339" s="579"/>
      <c r="K339" s="579"/>
      <c r="L339" s="579"/>
      <c r="M339" s="580"/>
      <c r="N339" s="104" t="s">
        <v>76</v>
      </c>
      <c r="O339" s="581"/>
      <c r="P339" s="581"/>
      <c r="Q339" s="581"/>
      <c r="R339" s="583"/>
      <c r="S339" s="583"/>
      <c r="T339" s="583"/>
      <c r="U339" s="583"/>
      <c r="V339" s="583"/>
      <c r="W339" s="585"/>
      <c r="X339" s="586"/>
      <c r="Y339" s="586"/>
      <c r="Z339" s="586"/>
      <c r="AA339" s="586"/>
      <c r="AB339" s="586"/>
      <c r="AC339" s="586"/>
      <c r="AD339" s="586"/>
      <c r="AE339" s="586"/>
      <c r="AF339" s="586"/>
      <c r="AG339" s="586"/>
      <c r="AH339" s="586"/>
      <c r="AI339" s="586"/>
      <c r="AL339" s="15"/>
      <c r="AM339" s="15"/>
      <c r="AN339" s="15"/>
      <c r="AO339" s="15"/>
      <c r="AP339" s="15"/>
      <c r="AQ339" s="15"/>
      <c r="AR339" s="15"/>
      <c r="AS339" s="15"/>
      <c r="AT339" s="15"/>
    </row>
    <row r="340" spans="1:46" s="30" customFormat="1" ht="18" customHeight="1" x14ac:dyDescent="0.2">
      <c r="A340" s="577"/>
      <c r="B340" s="577"/>
      <c r="C340" s="577"/>
      <c r="D340" s="577"/>
      <c r="E340" s="577"/>
      <c r="F340" s="103"/>
      <c r="G340" s="588"/>
      <c r="H340" s="589"/>
      <c r="I340" s="589"/>
      <c r="J340" s="589"/>
      <c r="K340" s="589"/>
      <c r="L340" s="589"/>
      <c r="M340" s="590"/>
      <c r="N340" s="105"/>
      <c r="O340" s="582"/>
      <c r="P340" s="582"/>
      <c r="Q340" s="582"/>
      <c r="R340" s="584"/>
      <c r="S340" s="584"/>
      <c r="T340" s="584"/>
      <c r="U340" s="584"/>
      <c r="V340" s="584"/>
      <c r="W340" s="587"/>
      <c r="X340" s="587"/>
      <c r="Y340" s="587"/>
      <c r="Z340" s="587"/>
      <c r="AA340" s="587"/>
      <c r="AB340" s="587"/>
      <c r="AC340" s="587"/>
      <c r="AD340" s="587"/>
      <c r="AE340" s="587"/>
      <c r="AF340" s="587"/>
      <c r="AG340" s="587"/>
      <c r="AH340" s="587"/>
      <c r="AI340" s="587"/>
      <c r="AL340" s="15"/>
      <c r="AM340" s="15"/>
      <c r="AN340" s="15"/>
      <c r="AO340" s="15"/>
      <c r="AP340" s="15"/>
      <c r="AQ340" s="15"/>
      <c r="AR340" s="15"/>
      <c r="AS340" s="15"/>
      <c r="AT340" s="15"/>
    </row>
    <row r="341" spans="1:46" s="30" customFormat="1" ht="18" customHeight="1" x14ac:dyDescent="0.2">
      <c r="A341" s="575"/>
      <c r="B341" s="576"/>
      <c r="C341" s="576"/>
      <c r="D341" s="576"/>
      <c r="E341" s="576"/>
      <c r="F341" s="102" t="s">
        <v>78</v>
      </c>
      <c r="G341" s="578"/>
      <c r="H341" s="579"/>
      <c r="I341" s="579"/>
      <c r="J341" s="579"/>
      <c r="K341" s="579"/>
      <c r="L341" s="579"/>
      <c r="M341" s="580"/>
      <c r="N341" s="104" t="s">
        <v>76</v>
      </c>
      <c r="O341" s="581"/>
      <c r="P341" s="581"/>
      <c r="Q341" s="581"/>
      <c r="R341" s="583"/>
      <c r="S341" s="583"/>
      <c r="T341" s="583"/>
      <c r="U341" s="583"/>
      <c r="V341" s="583"/>
      <c r="W341" s="585"/>
      <c r="X341" s="586"/>
      <c r="Y341" s="586"/>
      <c r="Z341" s="586"/>
      <c r="AA341" s="586"/>
      <c r="AB341" s="586"/>
      <c r="AC341" s="586"/>
      <c r="AD341" s="586"/>
      <c r="AE341" s="586"/>
      <c r="AF341" s="586"/>
      <c r="AG341" s="586"/>
      <c r="AH341" s="586"/>
      <c r="AI341" s="586"/>
      <c r="AL341" s="15"/>
      <c r="AM341" s="15"/>
      <c r="AN341" s="15"/>
      <c r="AO341" s="15"/>
      <c r="AP341" s="15"/>
      <c r="AQ341" s="15"/>
      <c r="AR341" s="15"/>
      <c r="AS341" s="15"/>
      <c r="AT341" s="15"/>
    </row>
    <row r="342" spans="1:46" s="30" customFormat="1" ht="18" customHeight="1" x14ac:dyDescent="0.2">
      <c r="A342" s="577"/>
      <c r="B342" s="577"/>
      <c r="C342" s="577"/>
      <c r="D342" s="577"/>
      <c r="E342" s="577"/>
      <c r="F342" s="103"/>
      <c r="G342" s="588"/>
      <c r="H342" s="589"/>
      <c r="I342" s="589"/>
      <c r="J342" s="589"/>
      <c r="K342" s="589"/>
      <c r="L342" s="589"/>
      <c r="M342" s="590"/>
      <c r="N342" s="105"/>
      <c r="O342" s="582"/>
      <c r="P342" s="582"/>
      <c r="Q342" s="582"/>
      <c r="R342" s="584"/>
      <c r="S342" s="584"/>
      <c r="T342" s="584"/>
      <c r="U342" s="584"/>
      <c r="V342" s="584"/>
      <c r="W342" s="587"/>
      <c r="X342" s="587"/>
      <c r="Y342" s="587"/>
      <c r="Z342" s="587"/>
      <c r="AA342" s="587"/>
      <c r="AB342" s="587"/>
      <c r="AC342" s="587"/>
      <c r="AD342" s="587"/>
      <c r="AE342" s="587"/>
      <c r="AF342" s="587"/>
      <c r="AG342" s="587"/>
      <c r="AH342" s="587"/>
      <c r="AI342" s="587"/>
      <c r="AL342" s="15"/>
      <c r="AM342" s="15"/>
      <c r="AN342" s="15"/>
      <c r="AO342" s="15"/>
      <c r="AP342" s="15"/>
      <c r="AQ342" s="15"/>
      <c r="AR342" s="15"/>
      <c r="AS342" s="15"/>
      <c r="AT342" s="15"/>
    </row>
    <row r="343" spans="1:46" s="30" customFormat="1" ht="18" customHeight="1" x14ac:dyDescent="0.2">
      <c r="A343" s="575"/>
      <c r="B343" s="576"/>
      <c r="C343" s="576"/>
      <c r="D343" s="576"/>
      <c r="E343" s="576"/>
      <c r="F343" s="102" t="s">
        <v>78</v>
      </c>
      <c r="G343" s="578"/>
      <c r="H343" s="579"/>
      <c r="I343" s="579"/>
      <c r="J343" s="579"/>
      <c r="K343" s="579"/>
      <c r="L343" s="579"/>
      <c r="M343" s="580"/>
      <c r="N343" s="104" t="s">
        <v>76</v>
      </c>
      <c r="O343" s="581"/>
      <c r="P343" s="581"/>
      <c r="Q343" s="581"/>
      <c r="R343" s="583"/>
      <c r="S343" s="583"/>
      <c r="T343" s="583"/>
      <c r="U343" s="583"/>
      <c r="V343" s="583"/>
      <c r="W343" s="585"/>
      <c r="X343" s="586"/>
      <c r="Y343" s="586"/>
      <c r="Z343" s="586"/>
      <c r="AA343" s="586"/>
      <c r="AB343" s="586"/>
      <c r="AC343" s="586"/>
      <c r="AD343" s="586"/>
      <c r="AE343" s="586"/>
      <c r="AF343" s="586"/>
      <c r="AG343" s="586"/>
      <c r="AH343" s="586"/>
      <c r="AI343" s="586"/>
      <c r="AL343" s="15"/>
      <c r="AM343" s="15"/>
      <c r="AN343" s="15"/>
      <c r="AO343" s="15"/>
      <c r="AP343" s="15"/>
      <c r="AQ343" s="15"/>
      <c r="AR343" s="15"/>
      <c r="AS343" s="15"/>
      <c r="AT343" s="15"/>
    </row>
    <row r="344" spans="1:46" s="30" customFormat="1" ht="18" customHeight="1" x14ac:dyDescent="0.2">
      <c r="A344" s="577"/>
      <c r="B344" s="577"/>
      <c r="C344" s="577"/>
      <c r="D344" s="577"/>
      <c r="E344" s="577"/>
      <c r="F344" s="103"/>
      <c r="G344" s="588"/>
      <c r="H344" s="589"/>
      <c r="I344" s="589"/>
      <c r="J344" s="589"/>
      <c r="K344" s="589"/>
      <c r="L344" s="589"/>
      <c r="M344" s="590"/>
      <c r="N344" s="105"/>
      <c r="O344" s="582"/>
      <c r="P344" s="582"/>
      <c r="Q344" s="582"/>
      <c r="R344" s="584"/>
      <c r="S344" s="584"/>
      <c r="T344" s="584"/>
      <c r="U344" s="584"/>
      <c r="V344" s="584"/>
      <c r="W344" s="587"/>
      <c r="X344" s="587"/>
      <c r="Y344" s="587"/>
      <c r="Z344" s="587"/>
      <c r="AA344" s="587"/>
      <c r="AB344" s="587"/>
      <c r="AC344" s="587"/>
      <c r="AD344" s="587"/>
      <c r="AE344" s="587"/>
      <c r="AF344" s="587"/>
      <c r="AG344" s="587"/>
      <c r="AH344" s="587"/>
      <c r="AI344" s="587"/>
      <c r="AL344" s="15"/>
      <c r="AM344" s="15"/>
      <c r="AN344" s="15"/>
      <c r="AO344" s="15"/>
      <c r="AP344" s="15"/>
      <c r="AQ344" s="15"/>
      <c r="AR344" s="15"/>
      <c r="AS344" s="15"/>
      <c r="AT344" s="15"/>
    </row>
    <row r="345" spans="1:46" s="30" customFormat="1" ht="18" customHeight="1" x14ac:dyDescent="0.2">
      <c r="A345" s="575"/>
      <c r="B345" s="576"/>
      <c r="C345" s="576"/>
      <c r="D345" s="576"/>
      <c r="E345" s="576"/>
      <c r="F345" s="102" t="s">
        <v>78</v>
      </c>
      <c r="G345" s="578"/>
      <c r="H345" s="579"/>
      <c r="I345" s="579"/>
      <c r="J345" s="579"/>
      <c r="K345" s="579"/>
      <c r="L345" s="579"/>
      <c r="M345" s="580"/>
      <c r="N345" s="104" t="s">
        <v>76</v>
      </c>
      <c r="O345" s="581"/>
      <c r="P345" s="581"/>
      <c r="Q345" s="581"/>
      <c r="R345" s="583"/>
      <c r="S345" s="583"/>
      <c r="T345" s="583"/>
      <c r="U345" s="583"/>
      <c r="V345" s="583"/>
      <c r="W345" s="585"/>
      <c r="X345" s="586"/>
      <c r="Y345" s="586"/>
      <c r="Z345" s="586"/>
      <c r="AA345" s="586"/>
      <c r="AB345" s="586"/>
      <c r="AC345" s="586"/>
      <c r="AD345" s="586"/>
      <c r="AE345" s="586"/>
      <c r="AF345" s="586"/>
      <c r="AG345" s="586"/>
      <c r="AH345" s="586"/>
      <c r="AI345" s="586"/>
      <c r="AL345" s="15"/>
      <c r="AM345" s="15"/>
      <c r="AN345" s="15"/>
      <c r="AO345" s="15"/>
      <c r="AP345" s="15"/>
      <c r="AQ345" s="15"/>
      <c r="AR345" s="15"/>
      <c r="AS345" s="15"/>
      <c r="AT345" s="15"/>
    </row>
    <row r="346" spans="1:46" s="30" customFormat="1" ht="18" customHeight="1" x14ac:dyDescent="0.2">
      <c r="A346" s="577"/>
      <c r="B346" s="577"/>
      <c r="C346" s="577"/>
      <c r="D346" s="577"/>
      <c r="E346" s="577"/>
      <c r="F346" s="103"/>
      <c r="G346" s="588"/>
      <c r="H346" s="589"/>
      <c r="I346" s="589"/>
      <c r="J346" s="589"/>
      <c r="K346" s="589"/>
      <c r="L346" s="589"/>
      <c r="M346" s="590"/>
      <c r="N346" s="105"/>
      <c r="O346" s="582"/>
      <c r="P346" s="582"/>
      <c r="Q346" s="582"/>
      <c r="R346" s="584"/>
      <c r="S346" s="584"/>
      <c r="T346" s="584"/>
      <c r="U346" s="584"/>
      <c r="V346" s="584"/>
      <c r="W346" s="587"/>
      <c r="X346" s="587"/>
      <c r="Y346" s="587"/>
      <c r="Z346" s="587"/>
      <c r="AA346" s="587"/>
      <c r="AB346" s="587"/>
      <c r="AC346" s="587"/>
      <c r="AD346" s="587"/>
      <c r="AE346" s="587"/>
      <c r="AF346" s="587"/>
      <c r="AG346" s="587"/>
      <c r="AH346" s="587"/>
      <c r="AI346" s="587"/>
      <c r="AL346" s="15"/>
      <c r="AM346" s="15"/>
      <c r="AN346" s="15"/>
      <c r="AO346" s="15"/>
      <c r="AP346" s="15"/>
      <c r="AQ346" s="15"/>
      <c r="AR346" s="15"/>
      <c r="AS346" s="15"/>
      <c r="AT346" s="15"/>
    </row>
    <row r="347" spans="1:46" s="30" customFormat="1" ht="18" customHeight="1" x14ac:dyDescent="0.2">
      <c r="A347" s="575"/>
      <c r="B347" s="576"/>
      <c r="C347" s="576"/>
      <c r="D347" s="576"/>
      <c r="E347" s="576"/>
      <c r="F347" s="102" t="s">
        <v>78</v>
      </c>
      <c r="G347" s="578"/>
      <c r="H347" s="579"/>
      <c r="I347" s="579"/>
      <c r="J347" s="579"/>
      <c r="K347" s="579"/>
      <c r="L347" s="579"/>
      <c r="M347" s="580"/>
      <c r="N347" s="104" t="s">
        <v>76</v>
      </c>
      <c r="O347" s="581"/>
      <c r="P347" s="581"/>
      <c r="Q347" s="581"/>
      <c r="R347" s="583"/>
      <c r="S347" s="583"/>
      <c r="T347" s="583"/>
      <c r="U347" s="583"/>
      <c r="V347" s="583"/>
      <c r="W347" s="585"/>
      <c r="X347" s="586"/>
      <c r="Y347" s="586"/>
      <c r="Z347" s="586"/>
      <c r="AA347" s="586"/>
      <c r="AB347" s="586"/>
      <c r="AC347" s="586"/>
      <c r="AD347" s="586"/>
      <c r="AE347" s="586"/>
      <c r="AF347" s="586"/>
      <c r="AG347" s="586"/>
      <c r="AH347" s="586"/>
      <c r="AI347" s="586"/>
      <c r="AL347" s="15"/>
      <c r="AM347" s="15"/>
      <c r="AN347" s="15"/>
      <c r="AO347" s="15"/>
      <c r="AP347" s="15"/>
      <c r="AQ347" s="15"/>
      <c r="AR347" s="15"/>
      <c r="AS347" s="15"/>
      <c r="AT347" s="15"/>
    </row>
    <row r="348" spans="1:46" s="30" customFormat="1" ht="18" customHeight="1" x14ac:dyDescent="0.2">
      <c r="A348" s="577"/>
      <c r="B348" s="577"/>
      <c r="C348" s="577"/>
      <c r="D348" s="577"/>
      <c r="E348" s="577"/>
      <c r="F348" s="103"/>
      <c r="G348" s="588"/>
      <c r="H348" s="589"/>
      <c r="I348" s="589"/>
      <c r="J348" s="589"/>
      <c r="K348" s="589"/>
      <c r="L348" s="589"/>
      <c r="M348" s="590"/>
      <c r="N348" s="105"/>
      <c r="O348" s="582"/>
      <c r="P348" s="582"/>
      <c r="Q348" s="582"/>
      <c r="R348" s="584"/>
      <c r="S348" s="584"/>
      <c r="T348" s="584"/>
      <c r="U348" s="584"/>
      <c r="V348" s="584"/>
      <c r="W348" s="587"/>
      <c r="X348" s="587"/>
      <c r="Y348" s="587"/>
      <c r="Z348" s="587"/>
      <c r="AA348" s="587"/>
      <c r="AB348" s="587"/>
      <c r="AC348" s="587"/>
      <c r="AD348" s="587"/>
      <c r="AE348" s="587"/>
      <c r="AF348" s="587"/>
      <c r="AG348" s="587"/>
      <c r="AH348" s="587"/>
      <c r="AI348" s="587"/>
      <c r="AL348" s="15"/>
      <c r="AM348" s="15"/>
      <c r="AN348" s="15"/>
      <c r="AO348" s="15"/>
      <c r="AP348" s="15"/>
      <c r="AQ348" s="15"/>
      <c r="AR348" s="15"/>
      <c r="AS348" s="15"/>
      <c r="AT348" s="15"/>
    </row>
    <row r="349" spans="1:46" s="30" customFormat="1" ht="18" customHeight="1" x14ac:dyDescent="0.2">
      <c r="A349" s="575"/>
      <c r="B349" s="576"/>
      <c r="C349" s="576"/>
      <c r="D349" s="576"/>
      <c r="E349" s="576"/>
      <c r="F349" s="102" t="s">
        <v>78</v>
      </c>
      <c r="G349" s="578"/>
      <c r="H349" s="579"/>
      <c r="I349" s="579"/>
      <c r="J349" s="579"/>
      <c r="K349" s="579"/>
      <c r="L349" s="579"/>
      <c r="M349" s="580"/>
      <c r="N349" s="104" t="s">
        <v>76</v>
      </c>
      <c r="O349" s="581"/>
      <c r="P349" s="581"/>
      <c r="Q349" s="581"/>
      <c r="R349" s="583"/>
      <c r="S349" s="583"/>
      <c r="T349" s="583"/>
      <c r="U349" s="583"/>
      <c r="V349" s="583"/>
      <c r="W349" s="585"/>
      <c r="X349" s="586"/>
      <c r="Y349" s="586"/>
      <c r="Z349" s="586"/>
      <c r="AA349" s="586"/>
      <c r="AB349" s="586"/>
      <c r="AC349" s="586"/>
      <c r="AD349" s="586"/>
      <c r="AE349" s="586"/>
      <c r="AF349" s="586"/>
      <c r="AG349" s="586"/>
      <c r="AH349" s="586"/>
      <c r="AI349" s="586"/>
      <c r="AL349" s="15"/>
      <c r="AM349" s="15"/>
      <c r="AN349" s="15"/>
      <c r="AO349" s="15"/>
      <c r="AP349" s="15"/>
      <c r="AQ349" s="15"/>
      <c r="AR349" s="15"/>
      <c r="AS349" s="15"/>
      <c r="AT349" s="15"/>
    </row>
    <row r="350" spans="1:46" s="30" customFormat="1" ht="18" customHeight="1" x14ac:dyDescent="0.2">
      <c r="A350" s="577"/>
      <c r="B350" s="577"/>
      <c r="C350" s="577"/>
      <c r="D350" s="577"/>
      <c r="E350" s="577"/>
      <c r="F350" s="103"/>
      <c r="G350" s="588"/>
      <c r="H350" s="589"/>
      <c r="I350" s="589"/>
      <c r="J350" s="589"/>
      <c r="K350" s="589"/>
      <c r="L350" s="589"/>
      <c r="M350" s="590"/>
      <c r="N350" s="105"/>
      <c r="O350" s="582"/>
      <c r="P350" s="582"/>
      <c r="Q350" s="582"/>
      <c r="R350" s="584"/>
      <c r="S350" s="584"/>
      <c r="T350" s="584"/>
      <c r="U350" s="584"/>
      <c r="V350" s="584"/>
      <c r="W350" s="587"/>
      <c r="X350" s="587"/>
      <c r="Y350" s="587"/>
      <c r="Z350" s="587"/>
      <c r="AA350" s="587"/>
      <c r="AB350" s="587"/>
      <c r="AC350" s="587"/>
      <c r="AD350" s="587"/>
      <c r="AE350" s="587"/>
      <c r="AF350" s="587"/>
      <c r="AG350" s="587"/>
      <c r="AH350" s="587"/>
      <c r="AI350" s="587"/>
      <c r="AL350" s="15"/>
      <c r="AM350" s="15"/>
      <c r="AN350" s="15"/>
      <c r="AO350" s="15"/>
      <c r="AP350" s="15"/>
      <c r="AQ350" s="15"/>
      <c r="AR350" s="15"/>
      <c r="AS350" s="15"/>
      <c r="AT350" s="15"/>
    </row>
    <row r="351" spans="1:46" s="30" customFormat="1" ht="18" customHeight="1" x14ac:dyDescent="0.2">
      <c r="A351" s="575"/>
      <c r="B351" s="576"/>
      <c r="C351" s="576"/>
      <c r="D351" s="576"/>
      <c r="E351" s="576"/>
      <c r="F351" s="102" t="s">
        <v>78</v>
      </c>
      <c r="G351" s="578"/>
      <c r="H351" s="579"/>
      <c r="I351" s="579"/>
      <c r="J351" s="579"/>
      <c r="K351" s="579"/>
      <c r="L351" s="579"/>
      <c r="M351" s="580"/>
      <c r="N351" s="104" t="s">
        <v>76</v>
      </c>
      <c r="O351" s="581"/>
      <c r="P351" s="581"/>
      <c r="Q351" s="581"/>
      <c r="R351" s="583"/>
      <c r="S351" s="583"/>
      <c r="T351" s="583"/>
      <c r="U351" s="583"/>
      <c r="V351" s="583"/>
      <c r="W351" s="585"/>
      <c r="X351" s="586"/>
      <c r="Y351" s="586"/>
      <c r="Z351" s="586"/>
      <c r="AA351" s="586"/>
      <c r="AB351" s="586"/>
      <c r="AC351" s="586"/>
      <c r="AD351" s="586"/>
      <c r="AE351" s="586"/>
      <c r="AF351" s="586"/>
      <c r="AG351" s="586"/>
      <c r="AH351" s="586"/>
      <c r="AI351" s="586"/>
      <c r="AL351" s="15"/>
      <c r="AM351" s="15"/>
      <c r="AN351" s="15"/>
      <c r="AO351" s="15"/>
      <c r="AP351" s="15"/>
      <c r="AQ351" s="15"/>
      <c r="AR351" s="15"/>
      <c r="AS351" s="15"/>
      <c r="AT351" s="15"/>
    </row>
    <row r="352" spans="1:46" s="30" customFormat="1" ht="18" customHeight="1" x14ac:dyDescent="0.2">
      <c r="A352" s="577"/>
      <c r="B352" s="577"/>
      <c r="C352" s="577"/>
      <c r="D352" s="577"/>
      <c r="E352" s="577"/>
      <c r="F352" s="103"/>
      <c r="G352" s="588"/>
      <c r="H352" s="589"/>
      <c r="I352" s="589"/>
      <c r="J352" s="589"/>
      <c r="K352" s="589"/>
      <c r="L352" s="589"/>
      <c r="M352" s="590"/>
      <c r="N352" s="105"/>
      <c r="O352" s="582"/>
      <c r="P352" s="582"/>
      <c r="Q352" s="582"/>
      <c r="R352" s="584"/>
      <c r="S352" s="584"/>
      <c r="T352" s="584"/>
      <c r="U352" s="584"/>
      <c r="V352" s="584"/>
      <c r="W352" s="587"/>
      <c r="X352" s="587"/>
      <c r="Y352" s="587"/>
      <c r="Z352" s="587"/>
      <c r="AA352" s="587"/>
      <c r="AB352" s="587"/>
      <c r="AC352" s="587"/>
      <c r="AD352" s="587"/>
      <c r="AE352" s="587"/>
      <c r="AF352" s="587"/>
      <c r="AG352" s="587"/>
      <c r="AH352" s="587"/>
      <c r="AI352" s="587"/>
      <c r="AL352" s="15"/>
      <c r="AM352" s="15"/>
      <c r="AN352" s="15"/>
      <c r="AO352" s="15"/>
      <c r="AP352" s="15"/>
      <c r="AQ352" s="15"/>
      <c r="AR352" s="15"/>
      <c r="AS352" s="15"/>
      <c r="AT352" s="15"/>
    </row>
    <row r="353" spans="1:46" s="30" customFormat="1" ht="18" customHeight="1" x14ac:dyDescent="0.2">
      <c r="A353" s="575"/>
      <c r="B353" s="576"/>
      <c r="C353" s="576"/>
      <c r="D353" s="576"/>
      <c r="E353" s="576"/>
      <c r="F353" s="102" t="s">
        <v>78</v>
      </c>
      <c r="G353" s="578"/>
      <c r="H353" s="579"/>
      <c r="I353" s="579"/>
      <c r="J353" s="579"/>
      <c r="K353" s="579"/>
      <c r="L353" s="579"/>
      <c r="M353" s="580"/>
      <c r="N353" s="104" t="s">
        <v>76</v>
      </c>
      <c r="O353" s="581"/>
      <c r="P353" s="581"/>
      <c r="Q353" s="581"/>
      <c r="R353" s="583"/>
      <c r="S353" s="583"/>
      <c r="T353" s="583"/>
      <c r="U353" s="583"/>
      <c r="V353" s="583"/>
      <c r="W353" s="585"/>
      <c r="X353" s="586"/>
      <c r="Y353" s="586"/>
      <c r="Z353" s="586"/>
      <c r="AA353" s="586"/>
      <c r="AB353" s="586"/>
      <c r="AC353" s="586"/>
      <c r="AD353" s="586"/>
      <c r="AE353" s="586"/>
      <c r="AF353" s="586"/>
      <c r="AG353" s="586"/>
      <c r="AH353" s="586"/>
      <c r="AI353" s="586"/>
      <c r="AL353" s="15"/>
      <c r="AM353" s="15"/>
      <c r="AN353" s="15"/>
      <c r="AO353" s="15"/>
      <c r="AP353" s="15"/>
      <c r="AQ353" s="15"/>
      <c r="AR353" s="15"/>
      <c r="AS353" s="15"/>
      <c r="AT353" s="15"/>
    </row>
    <row r="354" spans="1:46" s="30" customFormat="1" ht="18" customHeight="1" x14ac:dyDescent="0.2">
      <c r="A354" s="577"/>
      <c r="B354" s="577"/>
      <c r="C354" s="577"/>
      <c r="D354" s="577"/>
      <c r="E354" s="577"/>
      <c r="F354" s="103"/>
      <c r="G354" s="588"/>
      <c r="H354" s="589"/>
      <c r="I354" s="589"/>
      <c r="J354" s="589"/>
      <c r="K354" s="589"/>
      <c r="L354" s="589"/>
      <c r="M354" s="590"/>
      <c r="N354" s="105"/>
      <c r="O354" s="582"/>
      <c r="P354" s="582"/>
      <c r="Q354" s="582"/>
      <c r="R354" s="584"/>
      <c r="S354" s="584"/>
      <c r="T354" s="584"/>
      <c r="U354" s="584"/>
      <c r="V354" s="584"/>
      <c r="W354" s="587"/>
      <c r="X354" s="587"/>
      <c r="Y354" s="587"/>
      <c r="Z354" s="587"/>
      <c r="AA354" s="587"/>
      <c r="AB354" s="587"/>
      <c r="AC354" s="587"/>
      <c r="AD354" s="587"/>
      <c r="AE354" s="587"/>
      <c r="AF354" s="587"/>
      <c r="AG354" s="587"/>
      <c r="AH354" s="587"/>
      <c r="AI354" s="587"/>
      <c r="AL354" s="15"/>
      <c r="AM354" s="15"/>
      <c r="AN354" s="15"/>
      <c r="AO354" s="15"/>
      <c r="AP354" s="15"/>
      <c r="AQ354" s="15"/>
      <c r="AR354" s="15"/>
      <c r="AS354" s="15"/>
      <c r="AT354" s="15"/>
    </row>
    <row r="355" spans="1:46" s="30" customFormat="1" ht="18" customHeight="1" x14ac:dyDescent="0.2">
      <c r="A355" s="575"/>
      <c r="B355" s="576"/>
      <c r="C355" s="576"/>
      <c r="D355" s="576"/>
      <c r="E355" s="576"/>
      <c r="F355" s="102" t="s">
        <v>78</v>
      </c>
      <c r="G355" s="578"/>
      <c r="H355" s="579"/>
      <c r="I355" s="579"/>
      <c r="J355" s="579"/>
      <c r="K355" s="579"/>
      <c r="L355" s="579"/>
      <c r="M355" s="580"/>
      <c r="N355" s="104" t="s">
        <v>76</v>
      </c>
      <c r="O355" s="581"/>
      <c r="P355" s="581"/>
      <c r="Q355" s="581"/>
      <c r="R355" s="583"/>
      <c r="S355" s="583"/>
      <c r="T355" s="583"/>
      <c r="U355" s="583"/>
      <c r="V355" s="583"/>
      <c r="W355" s="585"/>
      <c r="X355" s="586"/>
      <c r="Y355" s="586"/>
      <c r="Z355" s="586"/>
      <c r="AA355" s="586"/>
      <c r="AB355" s="586"/>
      <c r="AC355" s="586"/>
      <c r="AD355" s="586"/>
      <c r="AE355" s="586"/>
      <c r="AF355" s="586"/>
      <c r="AG355" s="586"/>
      <c r="AH355" s="586"/>
      <c r="AI355" s="586"/>
      <c r="AL355" s="15"/>
      <c r="AM355" s="15"/>
      <c r="AN355" s="15"/>
      <c r="AO355" s="15"/>
      <c r="AP355" s="15"/>
      <c r="AQ355" s="15"/>
      <c r="AR355" s="15"/>
      <c r="AS355" s="15"/>
      <c r="AT355" s="15"/>
    </row>
    <row r="356" spans="1:46" s="30" customFormat="1" ht="18" customHeight="1" x14ac:dyDescent="0.2">
      <c r="A356" s="577"/>
      <c r="B356" s="577"/>
      <c r="C356" s="577"/>
      <c r="D356" s="577"/>
      <c r="E356" s="577"/>
      <c r="F356" s="103"/>
      <c r="G356" s="588"/>
      <c r="H356" s="589"/>
      <c r="I356" s="589"/>
      <c r="J356" s="589"/>
      <c r="K356" s="589"/>
      <c r="L356" s="589"/>
      <c r="M356" s="590"/>
      <c r="N356" s="105"/>
      <c r="O356" s="582"/>
      <c r="P356" s="582"/>
      <c r="Q356" s="582"/>
      <c r="R356" s="584"/>
      <c r="S356" s="584"/>
      <c r="T356" s="584"/>
      <c r="U356" s="584"/>
      <c r="V356" s="584"/>
      <c r="W356" s="587"/>
      <c r="X356" s="587"/>
      <c r="Y356" s="587"/>
      <c r="Z356" s="587"/>
      <c r="AA356" s="587"/>
      <c r="AB356" s="587"/>
      <c r="AC356" s="587"/>
      <c r="AD356" s="587"/>
      <c r="AE356" s="587"/>
      <c r="AF356" s="587"/>
      <c r="AG356" s="587"/>
      <c r="AH356" s="587"/>
      <c r="AI356" s="587"/>
      <c r="AL356" s="15"/>
      <c r="AM356" s="15"/>
      <c r="AN356" s="15"/>
      <c r="AO356" s="15"/>
      <c r="AP356" s="15"/>
      <c r="AQ356" s="15"/>
      <c r="AR356" s="15"/>
      <c r="AS356" s="15"/>
      <c r="AT356" s="15"/>
    </row>
    <row r="357" spans="1:46" s="30" customFormat="1" ht="18" customHeight="1" x14ac:dyDescent="0.2">
      <c r="A357" s="575"/>
      <c r="B357" s="576"/>
      <c r="C357" s="576"/>
      <c r="D357" s="576"/>
      <c r="E357" s="576"/>
      <c r="F357" s="102" t="s">
        <v>78</v>
      </c>
      <c r="G357" s="578"/>
      <c r="H357" s="579"/>
      <c r="I357" s="579"/>
      <c r="J357" s="579"/>
      <c r="K357" s="579"/>
      <c r="L357" s="579"/>
      <c r="M357" s="580"/>
      <c r="N357" s="104" t="s">
        <v>76</v>
      </c>
      <c r="O357" s="581"/>
      <c r="P357" s="581"/>
      <c r="Q357" s="581"/>
      <c r="R357" s="583"/>
      <c r="S357" s="583"/>
      <c r="T357" s="583"/>
      <c r="U357" s="583"/>
      <c r="V357" s="583"/>
      <c r="W357" s="585"/>
      <c r="X357" s="586"/>
      <c r="Y357" s="586"/>
      <c r="Z357" s="586"/>
      <c r="AA357" s="586"/>
      <c r="AB357" s="586"/>
      <c r="AC357" s="586"/>
      <c r="AD357" s="586"/>
      <c r="AE357" s="586"/>
      <c r="AF357" s="586"/>
      <c r="AG357" s="586"/>
      <c r="AH357" s="586"/>
      <c r="AI357" s="586"/>
      <c r="AL357" s="15"/>
      <c r="AM357" s="15"/>
      <c r="AN357" s="15"/>
      <c r="AO357" s="15"/>
      <c r="AP357" s="15"/>
      <c r="AQ357" s="15"/>
      <c r="AR357" s="15"/>
      <c r="AS357" s="15"/>
      <c r="AT357" s="15"/>
    </row>
    <row r="358" spans="1:46" s="30" customFormat="1" ht="18" customHeight="1" x14ac:dyDescent="0.2">
      <c r="A358" s="577"/>
      <c r="B358" s="577"/>
      <c r="C358" s="577"/>
      <c r="D358" s="577"/>
      <c r="E358" s="577"/>
      <c r="F358" s="103"/>
      <c r="G358" s="588"/>
      <c r="H358" s="589"/>
      <c r="I358" s="589"/>
      <c r="J358" s="589"/>
      <c r="K358" s="589"/>
      <c r="L358" s="589"/>
      <c r="M358" s="590"/>
      <c r="N358" s="105"/>
      <c r="O358" s="582"/>
      <c r="P358" s="582"/>
      <c r="Q358" s="582"/>
      <c r="R358" s="584"/>
      <c r="S358" s="584"/>
      <c r="T358" s="584"/>
      <c r="U358" s="584"/>
      <c r="V358" s="584"/>
      <c r="W358" s="587"/>
      <c r="X358" s="587"/>
      <c r="Y358" s="587"/>
      <c r="Z358" s="587"/>
      <c r="AA358" s="587"/>
      <c r="AB358" s="587"/>
      <c r="AC358" s="587"/>
      <c r="AD358" s="587"/>
      <c r="AE358" s="587"/>
      <c r="AF358" s="587"/>
      <c r="AG358" s="587"/>
      <c r="AH358" s="587"/>
      <c r="AI358" s="587"/>
      <c r="AL358" s="15"/>
      <c r="AM358" s="15"/>
      <c r="AN358" s="15"/>
      <c r="AO358" s="15"/>
      <c r="AP358" s="15"/>
      <c r="AQ358" s="15"/>
      <c r="AR358" s="15"/>
      <c r="AS358" s="15"/>
      <c r="AT358" s="15"/>
    </row>
    <row r="359" spans="1:46" s="30" customFormat="1" ht="18" customHeight="1" x14ac:dyDescent="0.2">
      <c r="A359" s="575"/>
      <c r="B359" s="576"/>
      <c r="C359" s="576"/>
      <c r="D359" s="576"/>
      <c r="E359" s="576"/>
      <c r="F359" s="102" t="s">
        <v>78</v>
      </c>
      <c r="G359" s="578"/>
      <c r="H359" s="579"/>
      <c r="I359" s="579"/>
      <c r="J359" s="579"/>
      <c r="K359" s="579"/>
      <c r="L359" s="579"/>
      <c r="M359" s="580"/>
      <c r="N359" s="104" t="s">
        <v>76</v>
      </c>
      <c r="O359" s="581"/>
      <c r="P359" s="581"/>
      <c r="Q359" s="581"/>
      <c r="R359" s="583"/>
      <c r="S359" s="583"/>
      <c r="T359" s="583"/>
      <c r="U359" s="583"/>
      <c r="V359" s="583"/>
      <c r="W359" s="585"/>
      <c r="X359" s="586"/>
      <c r="Y359" s="586"/>
      <c r="Z359" s="586"/>
      <c r="AA359" s="586"/>
      <c r="AB359" s="586"/>
      <c r="AC359" s="586"/>
      <c r="AD359" s="586"/>
      <c r="AE359" s="586"/>
      <c r="AF359" s="586"/>
      <c r="AG359" s="586"/>
      <c r="AH359" s="586"/>
      <c r="AI359" s="586"/>
      <c r="AL359" s="15"/>
      <c r="AM359" s="15"/>
      <c r="AN359" s="15"/>
      <c r="AO359" s="15"/>
      <c r="AP359" s="15"/>
      <c r="AQ359" s="15"/>
      <c r="AR359" s="15"/>
      <c r="AS359" s="15"/>
      <c r="AT359" s="15"/>
    </row>
    <row r="360" spans="1:46" s="30" customFormat="1" ht="18" customHeight="1" x14ac:dyDescent="0.2">
      <c r="A360" s="577"/>
      <c r="B360" s="577"/>
      <c r="C360" s="577"/>
      <c r="D360" s="577"/>
      <c r="E360" s="577"/>
      <c r="F360" s="103"/>
      <c r="G360" s="588"/>
      <c r="H360" s="589"/>
      <c r="I360" s="589"/>
      <c r="J360" s="589"/>
      <c r="K360" s="589"/>
      <c r="L360" s="589"/>
      <c r="M360" s="590"/>
      <c r="N360" s="105"/>
      <c r="O360" s="582"/>
      <c r="P360" s="582"/>
      <c r="Q360" s="582"/>
      <c r="R360" s="584"/>
      <c r="S360" s="584"/>
      <c r="T360" s="584"/>
      <c r="U360" s="584"/>
      <c r="V360" s="584"/>
      <c r="W360" s="587"/>
      <c r="X360" s="587"/>
      <c r="Y360" s="587"/>
      <c r="Z360" s="587"/>
      <c r="AA360" s="587"/>
      <c r="AB360" s="587"/>
      <c r="AC360" s="587"/>
      <c r="AD360" s="587"/>
      <c r="AE360" s="587"/>
      <c r="AF360" s="587"/>
      <c r="AG360" s="587"/>
      <c r="AH360" s="587"/>
      <c r="AI360" s="587"/>
      <c r="AL360" s="15"/>
      <c r="AM360" s="15"/>
      <c r="AN360" s="15"/>
      <c r="AO360" s="15"/>
      <c r="AP360" s="15"/>
      <c r="AQ360" s="15"/>
      <c r="AR360" s="15"/>
      <c r="AS360" s="15"/>
      <c r="AT360" s="15"/>
    </row>
    <row r="361" spans="1:46" s="30" customFormat="1" ht="18" customHeight="1" x14ac:dyDescent="0.2">
      <c r="A361" s="575"/>
      <c r="B361" s="576"/>
      <c r="C361" s="576"/>
      <c r="D361" s="576"/>
      <c r="E361" s="576"/>
      <c r="F361" s="102" t="s">
        <v>78</v>
      </c>
      <c r="G361" s="578"/>
      <c r="H361" s="579"/>
      <c r="I361" s="579"/>
      <c r="J361" s="579"/>
      <c r="K361" s="579"/>
      <c r="L361" s="579"/>
      <c r="M361" s="580"/>
      <c r="N361" s="104" t="s">
        <v>76</v>
      </c>
      <c r="O361" s="581"/>
      <c r="P361" s="581"/>
      <c r="Q361" s="581"/>
      <c r="R361" s="583"/>
      <c r="S361" s="583"/>
      <c r="T361" s="583"/>
      <c r="U361" s="583"/>
      <c r="V361" s="583"/>
      <c r="W361" s="585"/>
      <c r="X361" s="586"/>
      <c r="Y361" s="586"/>
      <c r="Z361" s="586"/>
      <c r="AA361" s="586"/>
      <c r="AB361" s="586"/>
      <c r="AC361" s="586"/>
      <c r="AD361" s="586"/>
      <c r="AE361" s="586"/>
      <c r="AF361" s="586"/>
      <c r="AG361" s="586"/>
      <c r="AH361" s="586"/>
      <c r="AI361" s="586"/>
      <c r="AL361" s="15"/>
      <c r="AM361" s="15"/>
      <c r="AN361" s="15"/>
      <c r="AO361" s="15"/>
      <c r="AP361" s="15"/>
      <c r="AQ361" s="15"/>
      <c r="AR361" s="15"/>
      <c r="AS361" s="15"/>
      <c r="AT361" s="15"/>
    </row>
    <row r="362" spans="1:46" s="30" customFormat="1" ht="18" customHeight="1" x14ac:dyDescent="0.2">
      <c r="A362" s="577"/>
      <c r="B362" s="577"/>
      <c r="C362" s="577"/>
      <c r="D362" s="577"/>
      <c r="E362" s="577"/>
      <c r="F362" s="103"/>
      <c r="G362" s="588"/>
      <c r="H362" s="589"/>
      <c r="I362" s="589"/>
      <c r="J362" s="589"/>
      <c r="K362" s="589"/>
      <c r="L362" s="589"/>
      <c r="M362" s="590"/>
      <c r="N362" s="105"/>
      <c r="O362" s="582"/>
      <c r="P362" s="582"/>
      <c r="Q362" s="582"/>
      <c r="R362" s="584"/>
      <c r="S362" s="584"/>
      <c r="T362" s="584"/>
      <c r="U362" s="584"/>
      <c r="V362" s="584"/>
      <c r="W362" s="587"/>
      <c r="X362" s="587"/>
      <c r="Y362" s="587"/>
      <c r="Z362" s="587"/>
      <c r="AA362" s="587"/>
      <c r="AB362" s="587"/>
      <c r="AC362" s="587"/>
      <c r="AD362" s="587"/>
      <c r="AE362" s="587"/>
      <c r="AF362" s="587"/>
      <c r="AG362" s="587"/>
      <c r="AH362" s="587"/>
      <c r="AI362" s="587"/>
      <c r="AL362" s="15"/>
      <c r="AM362" s="15"/>
      <c r="AN362" s="15"/>
      <c r="AO362" s="15"/>
      <c r="AP362" s="15"/>
      <c r="AQ362" s="15"/>
      <c r="AR362" s="15"/>
      <c r="AS362" s="15"/>
      <c r="AT362" s="15"/>
    </row>
    <row r="363" spans="1:46" s="30" customFormat="1" ht="18" customHeight="1" x14ac:dyDescent="0.2">
      <c r="A363" s="575"/>
      <c r="B363" s="576"/>
      <c r="C363" s="576"/>
      <c r="D363" s="576"/>
      <c r="E363" s="576"/>
      <c r="F363" s="102" t="s">
        <v>78</v>
      </c>
      <c r="G363" s="578"/>
      <c r="H363" s="579"/>
      <c r="I363" s="579"/>
      <c r="J363" s="579"/>
      <c r="K363" s="579"/>
      <c r="L363" s="579"/>
      <c r="M363" s="580"/>
      <c r="N363" s="104" t="s">
        <v>76</v>
      </c>
      <c r="O363" s="581"/>
      <c r="P363" s="581"/>
      <c r="Q363" s="581"/>
      <c r="R363" s="583"/>
      <c r="S363" s="583"/>
      <c r="T363" s="583"/>
      <c r="U363" s="583"/>
      <c r="V363" s="583"/>
      <c r="W363" s="585"/>
      <c r="X363" s="586"/>
      <c r="Y363" s="586"/>
      <c r="Z363" s="586"/>
      <c r="AA363" s="586"/>
      <c r="AB363" s="586"/>
      <c r="AC363" s="586"/>
      <c r="AD363" s="586"/>
      <c r="AE363" s="586"/>
      <c r="AF363" s="586"/>
      <c r="AG363" s="586"/>
      <c r="AH363" s="586"/>
      <c r="AI363" s="586"/>
      <c r="AL363" s="15"/>
      <c r="AM363" s="15"/>
      <c r="AN363" s="15"/>
      <c r="AO363" s="15"/>
      <c r="AP363" s="15"/>
      <c r="AQ363" s="15"/>
      <c r="AR363" s="15"/>
      <c r="AS363" s="15"/>
      <c r="AT363" s="15"/>
    </row>
    <row r="364" spans="1:46" s="30" customFormat="1" ht="18" customHeight="1" x14ac:dyDescent="0.2">
      <c r="A364" s="577"/>
      <c r="B364" s="577"/>
      <c r="C364" s="577"/>
      <c r="D364" s="577"/>
      <c r="E364" s="577"/>
      <c r="F364" s="103"/>
      <c r="G364" s="588"/>
      <c r="H364" s="589"/>
      <c r="I364" s="589"/>
      <c r="J364" s="589"/>
      <c r="K364" s="589"/>
      <c r="L364" s="589"/>
      <c r="M364" s="590"/>
      <c r="N364" s="105"/>
      <c r="O364" s="582"/>
      <c r="P364" s="582"/>
      <c r="Q364" s="582"/>
      <c r="R364" s="584"/>
      <c r="S364" s="584"/>
      <c r="T364" s="584"/>
      <c r="U364" s="584"/>
      <c r="V364" s="584"/>
      <c r="W364" s="587"/>
      <c r="X364" s="587"/>
      <c r="Y364" s="587"/>
      <c r="Z364" s="587"/>
      <c r="AA364" s="587"/>
      <c r="AB364" s="587"/>
      <c r="AC364" s="587"/>
      <c r="AD364" s="587"/>
      <c r="AE364" s="587"/>
      <c r="AF364" s="587"/>
      <c r="AG364" s="587"/>
      <c r="AH364" s="587"/>
      <c r="AI364" s="587"/>
      <c r="AL364" s="15"/>
      <c r="AM364" s="15"/>
      <c r="AN364" s="15"/>
      <c r="AO364" s="15"/>
      <c r="AP364" s="15"/>
      <c r="AQ364" s="15"/>
      <c r="AR364" s="15"/>
      <c r="AS364" s="15"/>
      <c r="AT364" s="15"/>
    </row>
    <row r="365" spans="1:46" s="30" customFormat="1" ht="18" customHeight="1" x14ac:dyDescent="0.2">
      <c r="A365" s="575"/>
      <c r="B365" s="576"/>
      <c r="C365" s="576"/>
      <c r="D365" s="576"/>
      <c r="E365" s="576"/>
      <c r="F365" s="102" t="s">
        <v>78</v>
      </c>
      <c r="G365" s="578"/>
      <c r="H365" s="579"/>
      <c r="I365" s="579"/>
      <c r="J365" s="579"/>
      <c r="K365" s="579"/>
      <c r="L365" s="579"/>
      <c r="M365" s="580"/>
      <c r="N365" s="104" t="s">
        <v>76</v>
      </c>
      <c r="O365" s="581"/>
      <c r="P365" s="581"/>
      <c r="Q365" s="581"/>
      <c r="R365" s="583"/>
      <c r="S365" s="583"/>
      <c r="T365" s="583"/>
      <c r="U365" s="583"/>
      <c r="V365" s="583"/>
      <c r="W365" s="585"/>
      <c r="X365" s="586"/>
      <c r="Y365" s="586"/>
      <c r="Z365" s="586"/>
      <c r="AA365" s="586"/>
      <c r="AB365" s="586"/>
      <c r="AC365" s="586"/>
      <c r="AD365" s="586"/>
      <c r="AE365" s="586"/>
      <c r="AF365" s="586"/>
      <c r="AG365" s="586"/>
      <c r="AH365" s="586"/>
      <c r="AI365" s="586"/>
      <c r="AL365" s="15"/>
      <c r="AM365" s="15"/>
      <c r="AN365" s="15"/>
      <c r="AO365" s="15"/>
      <c r="AP365" s="15"/>
      <c r="AQ365" s="15"/>
      <c r="AR365" s="15"/>
      <c r="AS365" s="15"/>
      <c r="AT365" s="15"/>
    </row>
    <row r="366" spans="1:46" s="30" customFormat="1" ht="18" customHeight="1" x14ac:dyDescent="0.2">
      <c r="A366" s="577"/>
      <c r="B366" s="577"/>
      <c r="C366" s="577"/>
      <c r="D366" s="577"/>
      <c r="E366" s="577"/>
      <c r="F366" s="103"/>
      <c r="G366" s="588"/>
      <c r="H366" s="589"/>
      <c r="I366" s="589"/>
      <c r="J366" s="589"/>
      <c r="K366" s="589"/>
      <c r="L366" s="589"/>
      <c r="M366" s="590"/>
      <c r="N366" s="105"/>
      <c r="O366" s="582"/>
      <c r="P366" s="582"/>
      <c r="Q366" s="582"/>
      <c r="R366" s="584"/>
      <c r="S366" s="584"/>
      <c r="T366" s="584"/>
      <c r="U366" s="584"/>
      <c r="V366" s="584"/>
      <c r="W366" s="587"/>
      <c r="X366" s="587"/>
      <c r="Y366" s="587"/>
      <c r="Z366" s="587"/>
      <c r="AA366" s="587"/>
      <c r="AB366" s="587"/>
      <c r="AC366" s="587"/>
      <c r="AD366" s="587"/>
      <c r="AE366" s="587"/>
      <c r="AF366" s="587"/>
      <c r="AG366" s="587"/>
      <c r="AH366" s="587"/>
      <c r="AI366" s="587"/>
      <c r="AL366" s="15"/>
      <c r="AM366" s="15"/>
      <c r="AN366" s="15"/>
      <c r="AO366" s="15"/>
      <c r="AP366" s="15"/>
      <c r="AQ366" s="15"/>
      <c r="AR366" s="15"/>
      <c r="AS366" s="15"/>
      <c r="AT366" s="15"/>
    </row>
    <row r="367" spans="1:46" s="30" customFormat="1" ht="18" customHeight="1" x14ac:dyDescent="0.2">
      <c r="A367" s="575"/>
      <c r="B367" s="576"/>
      <c r="C367" s="576"/>
      <c r="D367" s="576"/>
      <c r="E367" s="576"/>
      <c r="F367" s="102" t="s">
        <v>78</v>
      </c>
      <c r="G367" s="578"/>
      <c r="H367" s="579"/>
      <c r="I367" s="579"/>
      <c r="J367" s="579"/>
      <c r="K367" s="579"/>
      <c r="L367" s="579"/>
      <c r="M367" s="580"/>
      <c r="N367" s="104" t="s">
        <v>76</v>
      </c>
      <c r="O367" s="581"/>
      <c r="P367" s="581"/>
      <c r="Q367" s="581"/>
      <c r="R367" s="583"/>
      <c r="S367" s="583"/>
      <c r="T367" s="583"/>
      <c r="U367" s="583"/>
      <c r="V367" s="583"/>
      <c r="W367" s="585"/>
      <c r="X367" s="586"/>
      <c r="Y367" s="586"/>
      <c r="Z367" s="586"/>
      <c r="AA367" s="586"/>
      <c r="AB367" s="586"/>
      <c r="AC367" s="586"/>
      <c r="AD367" s="586"/>
      <c r="AE367" s="586"/>
      <c r="AF367" s="586"/>
      <c r="AG367" s="586"/>
      <c r="AH367" s="586"/>
      <c r="AI367" s="586"/>
      <c r="AL367" s="15"/>
      <c r="AM367" s="15"/>
      <c r="AN367" s="15"/>
      <c r="AO367" s="15"/>
      <c r="AP367" s="15"/>
      <c r="AQ367" s="15"/>
      <c r="AR367" s="15"/>
      <c r="AS367" s="15"/>
      <c r="AT367" s="15"/>
    </row>
    <row r="368" spans="1:46" s="30" customFormat="1" ht="18" customHeight="1" x14ac:dyDescent="0.2">
      <c r="A368" s="577"/>
      <c r="B368" s="577"/>
      <c r="C368" s="577"/>
      <c r="D368" s="577"/>
      <c r="E368" s="577"/>
      <c r="F368" s="103"/>
      <c r="G368" s="588"/>
      <c r="H368" s="589"/>
      <c r="I368" s="589"/>
      <c r="J368" s="589"/>
      <c r="K368" s="589"/>
      <c r="L368" s="589"/>
      <c r="M368" s="590"/>
      <c r="N368" s="105"/>
      <c r="O368" s="582"/>
      <c r="P368" s="582"/>
      <c r="Q368" s="582"/>
      <c r="R368" s="584"/>
      <c r="S368" s="584"/>
      <c r="T368" s="584"/>
      <c r="U368" s="584"/>
      <c r="V368" s="584"/>
      <c r="W368" s="587"/>
      <c r="X368" s="587"/>
      <c r="Y368" s="587"/>
      <c r="Z368" s="587"/>
      <c r="AA368" s="587"/>
      <c r="AB368" s="587"/>
      <c r="AC368" s="587"/>
      <c r="AD368" s="587"/>
      <c r="AE368" s="587"/>
      <c r="AF368" s="587"/>
      <c r="AG368" s="587"/>
      <c r="AH368" s="587"/>
      <c r="AI368" s="587"/>
      <c r="AL368" s="15"/>
      <c r="AM368" s="15"/>
      <c r="AN368" s="15"/>
      <c r="AO368" s="15"/>
      <c r="AP368" s="15"/>
      <c r="AQ368" s="15"/>
      <c r="AR368" s="15"/>
      <c r="AS368" s="15"/>
      <c r="AT368" s="15"/>
    </row>
    <row r="369" spans="1:46" s="30" customFormat="1" ht="18" customHeight="1" x14ac:dyDescent="0.2">
      <c r="A369" s="575"/>
      <c r="B369" s="576"/>
      <c r="C369" s="576"/>
      <c r="D369" s="576"/>
      <c r="E369" s="576"/>
      <c r="F369" s="102" t="s">
        <v>78</v>
      </c>
      <c r="G369" s="578"/>
      <c r="H369" s="579"/>
      <c r="I369" s="579"/>
      <c r="J369" s="579"/>
      <c r="K369" s="579"/>
      <c r="L369" s="579"/>
      <c r="M369" s="580"/>
      <c r="N369" s="104" t="s">
        <v>76</v>
      </c>
      <c r="O369" s="581"/>
      <c r="P369" s="581"/>
      <c r="Q369" s="581"/>
      <c r="R369" s="583"/>
      <c r="S369" s="583"/>
      <c r="T369" s="583"/>
      <c r="U369" s="583"/>
      <c r="V369" s="583"/>
      <c r="W369" s="585"/>
      <c r="X369" s="586"/>
      <c r="Y369" s="586"/>
      <c r="Z369" s="586"/>
      <c r="AA369" s="586"/>
      <c r="AB369" s="586"/>
      <c r="AC369" s="586"/>
      <c r="AD369" s="586"/>
      <c r="AE369" s="586"/>
      <c r="AF369" s="586"/>
      <c r="AG369" s="586"/>
      <c r="AH369" s="586"/>
      <c r="AI369" s="586"/>
      <c r="AL369" s="15"/>
      <c r="AM369" s="15"/>
      <c r="AN369" s="15"/>
      <c r="AO369" s="15"/>
      <c r="AP369" s="15"/>
      <c r="AQ369" s="15"/>
      <c r="AR369" s="15"/>
      <c r="AS369" s="15"/>
      <c r="AT369" s="15"/>
    </row>
    <row r="370" spans="1:46" s="30" customFormat="1" ht="18" customHeight="1" x14ac:dyDescent="0.2">
      <c r="A370" s="577"/>
      <c r="B370" s="577"/>
      <c r="C370" s="577"/>
      <c r="D370" s="577"/>
      <c r="E370" s="577"/>
      <c r="F370" s="103"/>
      <c r="G370" s="588"/>
      <c r="H370" s="589"/>
      <c r="I370" s="589"/>
      <c r="J370" s="589"/>
      <c r="K370" s="589"/>
      <c r="L370" s="589"/>
      <c r="M370" s="590"/>
      <c r="N370" s="105"/>
      <c r="O370" s="582"/>
      <c r="P370" s="582"/>
      <c r="Q370" s="582"/>
      <c r="R370" s="584"/>
      <c r="S370" s="584"/>
      <c r="T370" s="584"/>
      <c r="U370" s="584"/>
      <c r="V370" s="584"/>
      <c r="W370" s="587"/>
      <c r="X370" s="587"/>
      <c r="Y370" s="587"/>
      <c r="Z370" s="587"/>
      <c r="AA370" s="587"/>
      <c r="AB370" s="587"/>
      <c r="AC370" s="587"/>
      <c r="AD370" s="587"/>
      <c r="AE370" s="587"/>
      <c r="AF370" s="587"/>
      <c r="AG370" s="587"/>
      <c r="AH370" s="587"/>
      <c r="AI370" s="587"/>
      <c r="AL370" s="15"/>
      <c r="AM370" s="15"/>
      <c r="AN370" s="15"/>
      <c r="AO370" s="15"/>
      <c r="AP370" s="15"/>
      <c r="AQ370" s="15"/>
      <c r="AR370" s="15"/>
      <c r="AS370" s="15"/>
      <c r="AT370" s="15"/>
    </row>
    <row r="371" spans="1:46" s="30" customFormat="1" ht="18" customHeight="1" x14ac:dyDescent="0.2">
      <c r="A371" s="575"/>
      <c r="B371" s="576"/>
      <c r="C371" s="576"/>
      <c r="D371" s="576"/>
      <c r="E371" s="576"/>
      <c r="F371" s="102" t="s">
        <v>78</v>
      </c>
      <c r="G371" s="578"/>
      <c r="H371" s="579"/>
      <c r="I371" s="579"/>
      <c r="J371" s="579"/>
      <c r="K371" s="579"/>
      <c r="L371" s="579"/>
      <c r="M371" s="580"/>
      <c r="N371" s="104" t="s">
        <v>76</v>
      </c>
      <c r="O371" s="581"/>
      <c r="P371" s="581"/>
      <c r="Q371" s="581"/>
      <c r="R371" s="583"/>
      <c r="S371" s="583"/>
      <c r="T371" s="583"/>
      <c r="U371" s="583"/>
      <c r="V371" s="583"/>
      <c r="W371" s="585"/>
      <c r="X371" s="586"/>
      <c r="Y371" s="586"/>
      <c r="Z371" s="586"/>
      <c r="AA371" s="586"/>
      <c r="AB371" s="586"/>
      <c r="AC371" s="586"/>
      <c r="AD371" s="586"/>
      <c r="AE371" s="586"/>
      <c r="AF371" s="586"/>
      <c r="AG371" s="586"/>
      <c r="AH371" s="586"/>
      <c r="AI371" s="586"/>
      <c r="AL371" s="15"/>
      <c r="AM371" s="15"/>
      <c r="AN371" s="15"/>
      <c r="AO371" s="15"/>
      <c r="AP371" s="15"/>
      <c r="AQ371" s="15"/>
      <c r="AR371" s="15"/>
      <c r="AS371" s="15"/>
      <c r="AT371" s="15"/>
    </row>
    <row r="372" spans="1:46" s="30" customFormat="1" ht="18" customHeight="1" x14ac:dyDescent="0.2">
      <c r="A372" s="577"/>
      <c r="B372" s="577"/>
      <c r="C372" s="577"/>
      <c r="D372" s="577"/>
      <c r="E372" s="577"/>
      <c r="F372" s="103"/>
      <c r="G372" s="588"/>
      <c r="H372" s="589"/>
      <c r="I372" s="589"/>
      <c r="J372" s="589"/>
      <c r="K372" s="589"/>
      <c r="L372" s="589"/>
      <c r="M372" s="590"/>
      <c r="N372" s="105"/>
      <c r="O372" s="582"/>
      <c r="P372" s="582"/>
      <c r="Q372" s="582"/>
      <c r="R372" s="584"/>
      <c r="S372" s="584"/>
      <c r="T372" s="584"/>
      <c r="U372" s="584"/>
      <c r="V372" s="584"/>
      <c r="W372" s="587"/>
      <c r="X372" s="587"/>
      <c r="Y372" s="587"/>
      <c r="Z372" s="587"/>
      <c r="AA372" s="587"/>
      <c r="AB372" s="587"/>
      <c r="AC372" s="587"/>
      <c r="AD372" s="587"/>
      <c r="AE372" s="587"/>
      <c r="AF372" s="587"/>
      <c r="AG372" s="587"/>
      <c r="AH372" s="587"/>
      <c r="AI372" s="587"/>
      <c r="AL372" s="15"/>
      <c r="AM372" s="15"/>
      <c r="AN372" s="15"/>
      <c r="AO372" s="15"/>
      <c r="AP372" s="15"/>
      <c r="AQ372" s="15"/>
      <c r="AR372" s="15"/>
      <c r="AS372" s="15"/>
      <c r="AT372" s="15"/>
    </row>
    <row r="373" spans="1:46" s="30" customFormat="1" ht="18" customHeight="1" x14ac:dyDescent="0.2">
      <c r="A373" s="575"/>
      <c r="B373" s="576"/>
      <c r="C373" s="576"/>
      <c r="D373" s="576"/>
      <c r="E373" s="576"/>
      <c r="F373" s="102" t="s">
        <v>78</v>
      </c>
      <c r="G373" s="578"/>
      <c r="H373" s="579"/>
      <c r="I373" s="579"/>
      <c r="J373" s="579"/>
      <c r="K373" s="579"/>
      <c r="L373" s="579"/>
      <c r="M373" s="580"/>
      <c r="N373" s="104" t="s">
        <v>76</v>
      </c>
      <c r="O373" s="581"/>
      <c r="P373" s="581"/>
      <c r="Q373" s="581"/>
      <c r="R373" s="583"/>
      <c r="S373" s="583"/>
      <c r="T373" s="583"/>
      <c r="U373" s="583"/>
      <c r="V373" s="583"/>
      <c r="W373" s="585"/>
      <c r="X373" s="586"/>
      <c r="Y373" s="586"/>
      <c r="Z373" s="586"/>
      <c r="AA373" s="586"/>
      <c r="AB373" s="586"/>
      <c r="AC373" s="586"/>
      <c r="AD373" s="586"/>
      <c r="AE373" s="586"/>
      <c r="AF373" s="586"/>
      <c r="AG373" s="586"/>
      <c r="AH373" s="586"/>
      <c r="AI373" s="586"/>
      <c r="AL373" s="15"/>
      <c r="AM373" s="15"/>
      <c r="AN373" s="15"/>
      <c r="AO373" s="15"/>
      <c r="AP373" s="15"/>
      <c r="AQ373" s="15"/>
      <c r="AR373" s="15"/>
      <c r="AS373" s="15"/>
      <c r="AT373" s="15"/>
    </row>
    <row r="374" spans="1:46" s="30" customFormat="1" ht="18" customHeight="1" x14ac:dyDescent="0.2">
      <c r="A374" s="577"/>
      <c r="B374" s="577"/>
      <c r="C374" s="577"/>
      <c r="D374" s="577"/>
      <c r="E374" s="577"/>
      <c r="F374" s="103"/>
      <c r="G374" s="588"/>
      <c r="H374" s="589"/>
      <c r="I374" s="589"/>
      <c r="J374" s="589"/>
      <c r="K374" s="589"/>
      <c r="L374" s="589"/>
      <c r="M374" s="590"/>
      <c r="N374" s="105"/>
      <c r="O374" s="582"/>
      <c r="P374" s="582"/>
      <c r="Q374" s="582"/>
      <c r="R374" s="584"/>
      <c r="S374" s="584"/>
      <c r="T374" s="584"/>
      <c r="U374" s="584"/>
      <c r="V374" s="584"/>
      <c r="W374" s="587"/>
      <c r="X374" s="587"/>
      <c r="Y374" s="587"/>
      <c r="Z374" s="587"/>
      <c r="AA374" s="587"/>
      <c r="AB374" s="587"/>
      <c r="AC374" s="587"/>
      <c r="AD374" s="587"/>
      <c r="AE374" s="587"/>
      <c r="AF374" s="587"/>
      <c r="AG374" s="587"/>
      <c r="AH374" s="587"/>
      <c r="AI374" s="587"/>
      <c r="AL374" s="15"/>
      <c r="AM374" s="15"/>
      <c r="AN374" s="15"/>
      <c r="AO374" s="15"/>
      <c r="AP374" s="15"/>
      <c r="AQ374" s="15"/>
      <c r="AR374" s="15"/>
      <c r="AS374" s="15"/>
      <c r="AT374" s="15"/>
    </row>
    <row r="375" spans="1:46" s="30" customFormat="1" ht="18" customHeight="1" x14ac:dyDescent="0.2">
      <c r="A375" s="575"/>
      <c r="B375" s="576"/>
      <c r="C375" s="576"/>
      <c r="D375" s="576"/>
      <c r="E375" s="576"/>
      <c r="F375" s="102" t="s">
        <v>78</v>
      </c>
      <c r="G375" s="578"/>
      <c r="H375" s="579"/>
      <c r="I375" s="579"/>
      <c r="J375" s="579"/>
      <c r="K375" s="579"/>
      <c r="L375" s="579"/>
      <c r="M375" s="580"/>
      <c r="N375" s="104" t="s">
        <v>76</v>
      </c>
      <c r="O375" s="581"/>
      <c r="P375" s="581"/>
      <c r="Q375" s="581"/>
      <c r="R375" s="583"/>
      <c r="S375" s="583"/>
      <c r="T375" s="583"/>
      <c r="U375" s="583"/>
      <c r="V375" s="583"/>
      <c r="W375" s="585"/>
      <c r="X375" s="586"/>
      <c r="Y375" s="586"/>
      <c r="Z375" s="586"/>
      <c r="AA375" s="586"/>
      <c r="AB375" s="586"/>
      <c r="AC375" s="586"/>
      <c r="AD375" s="586"/>
      <c r="AE375" s="586"/>
      <c r="AF375" s="586"/>
      <c r="AG375" s="586"/>
      <c r="AH375" s="586"/>
      <c r="AI375" s="586"/>
      <c r="AL375" s="15"/>
      <c r="AM375" s="15"/>
      <c r="AN375" s="15"/>
      <c r="AO375" s="15"/>
      <c r="AP375" s="15"/>
      <c r="AQ375" s="15"/>
      <c r="AR375" s="15"/>
      <c r="AS375" s="15"/>
      <c r="AT375" s="15"/>
    </row>
    <row r="376" spans="1:46" s="30" customFormat="1" ht="18" customHeight="1" x14ac:dyDescent="0.2">
      <c r="A376" s="577"/>
      <c r="B376" s="577"/>
      <c r="C376" s="577"/>
      <c r="D376" s="577"/>
      <c r="E376" s="577"/>
      <c r="F376" s="103"/>
      <c r="G376" s="588"/>
      <c r="H376" s="589"/>
      <c r="I376" s="589"/>
      <c r="J376" s="589"/>
      <c r="K376" s="589"/>
      <c r="L376" s="589"/>
      <c r="M376" s="590"/>
      <c r="N376" s="105"/>
      <c r="O376" s="582"/>
      <c r="P376" s="582"/>
      <c r="Q376" s="582"/>
      <c r="R376" s="584"/>
      <c r="S376" s="584"/>
      <c r="T376" s="584"/>
      <c r="U376" s="584"/>
      <c r="V376" s="584"/>
      <c r="W376" s="587"/>
      <c r="X376" s="587"/>
      <c r="Y376" s="587"/>
      <c r="Z376" s="587"/>
      <c r="AA376" s="587"/>
      <c r="AB376" s="587"/>
      <c r="AC376" s="587"/>
      <c r="AD376" s="587"/>
      <c r="AE376" s="587"/>
      <c r="AF376" s="587"/>
      <c r="AG376" s="587"/>
      <c r="AH376" s="587"/>
      <c r="AI376" s="587"/>
      <c r="AL376" s="15"/>
      <c r="AM376" s="15"/>
      <c r="AN376" s="15"/>
      <c r="AO376" s="15"/>
      <c r="AP376" s="15"/>
      <c r="AQ376" s="15"/>
      <c r="AR376" s="15"/>
      <c r="AS376" s="15"/>
      <c r="AT376" s="15"/>
    </row>
    <row r="377" spans="1:46" s="30" customFormat="1" ht="18" customHeight="1" x14ac:dyDescent="0.2">
      <c r="A377" s="575"/>
      <c r="B377" s="576"/>
      <c r="C377" s="576"/>
      <c r="D377" s="576"/>
      <c r="E377" s="576"/>
      <c r="F377" s="102" t="s">
        <v>78</v>
      </c>
      <c r="G377" s="578"/>
      <c r="H377" s="579"/>
      <c r="I377" s="579"/>
      <c r="J377" s="579"/>
      <c r="K377" s="579"/>
      <c r="L377" s="579"/>
      <c r="M377" s="580"/>
      <c r="N377" s="104" t="s">
        <v>76</v>
      </c>
      <c r="O377" s="581"/>
      <c r="P377" s="581"/>
      <c r="Q377" s="581"/>
      <c r="R377" s="583"/>
      <c r="S377" s="583"/>
      <c r="T377" s="583"/>
      <c r="U377" s="583"/>
      <c r="V377" s="583"/>
      <c r="W377" s="585"/>
      <c r="X377" s="586"/>
      <c r="Y377" s="586"/>
      <c r="Z377" s="586"/>
      <c r="AA377" s="586"/>
      <c r="AB377" s="586"/>
      <c r="AC377" s="586"/>
      <c r="AD377" s="586"/>
      <c r="AE377" s="586"/>
      <c r="AF377" s="586"/>
      <c r="AG377" s="586"/>
      <c r="AH377" s="586"/>
      <c r="AI377" s="586"/>
      <c r="AL377" s="15"/>
      <c r="AM377" s="15"/>
      <c r="AN377" s="15"/>
      <c r="AO377" s="15"/>
      <c r="AP377" s="15"/>
      <c r="AQ377" s="15"/>
      <c r="AR377" s="15"/>
      <c r="AS377" s="15"/>
      <c r="AT377" s="15"/>
    </row>
    <row r="378" spans="1:46" s="30" customFormat="1" ht="18" customHeight="1" x14ac:dyDescent="0.2">
      <c r="A378" s="577"/>
      <c r="B378" s="577"/>
      <c r="C378" s="577"/>
      <c r="D378" s="577"/>
      <c r="E378" s="577"/>
      <c r="F378" s="103"/>
      <c r="G378" s="588"/>
      <c r="H378" s="589"/>
      <c r="I378" s="589"/>
      <c r="J378" s="589"/>
      <c r="K378" s="589"/>
      <c r="L378" s="589"/>
      <c r="M378" s="590"/>
      <c r="N378" s="105"/>
      <c r="O378" s="582"/>
      <c r="P378" s="582"/>
      <c r="Q378" s="582"/>
      <c r="R378" s="584"/>
      <c r="S378" s="584"/>
      <c r="T378" s="584"/>
      <c r="U378" s="584"/>
      <c r="V378" s="584"/>
      <c r="W378" s="587"/>
      <c r="X378" s="587"/>
      <c r="Y378" s="587"/>
      <c r="Z378" s="587"/>
      <c r="AA378" s="587"/>
      <c r="AB378" s="587"/>
      <c r="AC378" s="587"/>
      <c r="AD378" s="587"/>
      <c r="AE378" s="587"/>
      <c r="AF378" s="587"/>
      <c r="AG378" s="587"/>
      <c r="AH378" s="587"/>
      <c r="AI378" s="587"/>
      <c r="AL378" s="15"/>
      <c r="AM378" s="15"/>
      <c r="AN378" s="15"/>
      <c r="AO378" s="15"/>
      <c r="AP378" s="15"/>
      <c r="AQ378" s="15"/>
      <c r="AR378" s="15"/>
      <c r="AS378" s="15"/>
      <c r="AT378" s="15"/>
    </row>
    <row r="379" spans="1:46" s="30" customFormat="1" ht="18" customHeight="1" x14ac:dyDescent="0.2">
      <c r="A379" s="575"/>
      <c r="B379" s="576"/>
      <c r="C379" s="576"/>
      <c r="D379" s="576"/>
      <c r="E379" s="576"/>
      <c r="F379" s="102" t="s">
        <v>78</v>
      </c>
      <c r="G379" s="578"/>
      <c r="H379" s="579"/>
      <c r="I379" s="579"/>
      <c r="J379" s="579"/>
      <c r="K379" s="579"/>
      <c r="L379" s="579"/>
      <c r="M379" s="580"/>
      <c r="N379" s="104" t="s">
        <v>76</v>
      </c>
      <c r="O379" s="581"/>
      <c r="P379" s="581"/>
      <c r="Q379" s="581"/>
      <c r="R379" s="583"/>
      <c r="S379" s="583"/>
      <c r="T379" s="583"/>
      <c r="U379" s="583"/>
      <c r="V379" s="583"/>
      <c r="W379" s="585"/>
      <c r="X379" s="586"/>
      <c r="Y379" s="586"/>
      <c r="Z379" s="586"/>
      <c r="AA379" s="586"/>
      <c r="AB379" s="586"/>
      <c r="AC379" s="586"/>
      <c r="AD379" s="586"/>
      <c r="AE379" s="586"/>
      <c r="AF379" s="586"/>
      <c r="AG379" s="586"/>
      <c r="AH379" s="586"/>
      <c r="AI379" s="586"/>
      <c r="AL379" s="15"/>
      <c r="AM379" s="15"/>
      <c r="AN379" s="15"/>
      <c r="AO379" s="15"/>
      <c r="AP379" s="15"/>
      <c r="AQ379" s="15"/>
      <c r="AR379" s="15"/>
      <c r="AS379" s="15"/>
      <c r="AT379" s="15"/>
    </row>
    <row r="380" spans="1:46" s="30" customFormat="1" ht="18" customHeight="1" x14ac:dyDescent="0.2">
      <c r="A380" s="577"/>
      <c r="B380" s="577"/>
      <c r="C380" s="577"/>
      <c r="D380" s="577"/>
      <c r="E380" s="577"/>
      <c r="F380" s="103"/>
      <c r="G380" s="588"/>
      <c r="H380" s="589"/>
      <c r="I380" s="589"/>
      <c r="J380" s="589"/>
      <c r="K380" s="589"/>
      <c r="L380" s="589"/>
      <c r="M380" s="590"/>
      <c r="N380" s="105"/>
      <c r="O380" s="582"/>
      <c r="P380" s="582"/>
      <c r="Q380" s="582"/>
      <c r="R380" s="584"/>
      <c r="S380" s="584"/>
      <c r="T380" s="584"/>
      <c r="U380" s="584"/>
      <c r="V380" s="584"/>
      <c r="W380" s="587"/>
      <c r="X380" s="587"/>
      <c r="Y380" s="587"/>
      <c r="Z380" s="587"/>
      <c r="AA380" s="587"/>
      <c r="AB380" s="587"/>
      <c r="AC380" s="587"/>
      <c r="AD380" s="587"/>
      <c r="AE380" s="587"/>
      <c r="AF380" s="587"/>
      <c r="AG380" s="587"/>
      <c r="AH380" s="587"/>
      <c r="AI380" s="587"/>
      <c r="AL380" s="15"/>
      <c r="AM380" s="15"/>
      <c r="AN380" s="15"/>
      <c r="AO380" s="15"/>
      <c r="AP380" s="15"/>
      <c r="AQ380" s="15"/>
      <c r="AR380" s="15"/>
      <c r="AS380" s="15"/>
      <c r="AT380" s="15"/>
    </row>
    <row r="381" spans="1:46" s="30" customFormat="1" ht="18" customHeight="1" x14ac:dyDescent="0.2">
      <c r="A381" s="575"/>
      <c r="B381" s="576"/>
      <c r="C381" s="576"/>
      <c r="D381" s="576"/>
      <c r="E381" s="576"/>
      <c r="F381" s="102" t="s">
        <v>78</v>
      </c>
      <c r="G381" s="578"/>
      <c r="H381" s="579"/>
      <c r="I381" s="579"/>
      <c r="J381" s="579"/>
      <c r="K381" s="579"/>
      <c r="L381" s="579"/>
      <c r="M381" s="580"/>
      <c r="N381" s="104" t="s">
        <v>76</v>
      </c>
      <c r="O381" s="581"/>
      <c r="P381" s="581"/>
      <c r="Q381" s="581"/>
      <c r="R381" s="583"/>
      <c r="S381" s="583"/>
      <c r="T381" s="583"/>
      <c r="U381" s="583"/>
      <c r="V381" s="583"/>
      <c r="W381" s="585"/>
      <c r="X381" s="586"/>
      <c r="Y381" s="586"/>
      <c r="Z381" s="586"/>
      <c r="AA381" s="586"/>
      <c r="AB381" s="586"/>
      <c r="AC381" s="586"/>
      <c r="AD381" s="586"/>
      <c r="AE381" s="586"/>
      <c r="AF381" s="586"/>
      <c r="AG381" s="586"/>
      <c r="AH381" s="586"/>
      <c r="AI381" s="586"/>
      <c r="AL381" s="15"/>
      <c r="AM381" s="15"/>
      <c r="AN381" s="15"/>
      <c r="AO381" s="15"/>
      <c r="AP381" s="15"/>
      <c r="AQ381" s="15"/>
      <c r="AR381" s="15"/>
      <c r="AS381" s="15"/>
      <c r="AT381" s="15"/>
    </row>
    <row r="382" spans="1:46" s="30" customFormat="1" ht="18" customHeight="1" x14ac:dyDescent="0.2">
      <c r="A382" s="577"/>
      <c r="B382" s="577"/>
      <c r="C382" s="577"/>
      <c r="D382" s="577"/>
      <c r="E382" s="577"/>
      <c r="F382" s="103"/>
      <c r="G382" s="588"/>
      <c r="H382" s="589"/>
      <c r="I382" s="589"/>
      <c r="J382" s="589"/>
      <c r="K382" s="589"/>
      <c r="L382" s="589"/>
      <c r="M382" s="590"/>
      <c r="N382" s="105"/>
      <c r="O382" s="582"/>
      <c r="P382" s="582"/>
      <c r="Q382" s="582"/>
      <c r="R382" s="584"/>
      <c r="S382" s="584"/>
      <c r="T382" s="584"/>
      <c r="U382" s="584"/>
      <c r="V382" s="584"/>
      <c r="W382" s="587"/>
      <c r="X382" s="587"/>
      <c r="Y382" s="587"/>
      <c r="Z382" s="587"/>
      <c r="AA382" s="587"/>
      <c r="AB382" s="587"/>
      <c r="AC382" s="587"/>
      <c r="AD382" s="587"/>
      <c r="AE382" s="587"/>
      <c r="AF382" s="587"/>
      <c r="AG382" s="587"/>
      <c r="AH382" s="587"/>
      <c r="AI382" s="587"/>
      <c r="AL382" s="15"/>
      <c r="AM382" s="15"/>
      <c r="AN382" s="15"/>
      <c r="AO382" s="15"/>
      <c r="AP382" s="15"/>
      <c r="AQ382" s="15"/>
      <c r="AR382" s="15"/>
      <c r="AS382" s="15"/>
      <c r="AT382" s="15"/>
    </row>
    <row r="383" spans="1:46" s="30" customFormat="1" ht="18" customHeight="1" x14ac:dyDescent="0.2">
      <c r="A383" s="575"/>
      <c r="B383" s="576"/>
      <c r="C383" s="576"/>
      <c r="D383" s="576"/>
      <c r="E383" s="576"/>
      <c r="F383" s="102" t="s">
        <v>78</v>
      </c>
      <c r="G383" s="578"/>
      <c r="H383" s="579"/>
      <c r="I383" s="579"/>
      <c r="J383" s="579"/>
      <c r="K383" s="579"/>
      <c r="L383" s="579"/>
      <c r="M383" s="580"/>
      <c r="N383" s="104" t="s">
        <v>76</v>
      </c>
      <c r="O383" s="581"/>
      <c r="P383" s="581"/>
      <c r="Q383" s="581"/>
      <c r="R383" s="583"/>
      <c r="S383" s="583"/>
      <c r="T383" s="583"/>
      <c r="U383" s="583"/>
      <c r="V383" s="583"/>
      <c r="W383" s="585"/>
      <c r="X383" s="586"/>
      <c r="Y383" s="586"/>
      <c r="Z383" s="586"/>
      <c r="AA383" s="586"/>
      <c r="AB383" s="586"/>
      <c r="AC383" s="586"/>
      <c r="AD383" s="586"/>
      <c r="AE383" s="586"/>
      <c r="AF383" s="586"/>
      <c r="AG383" s="586"/>
      <c r="AH383" s="586"/>
      <c r="AI383" s="586"/>
      <c r="AL383" s="15"/>
      <c r="AM383" s="15"/>
      <c r="AN383" s="15"/>
      <c r="AO383" s="15"/>
      <c r="AP383" s="15"/>
      <c r="AQ383" s="15"/>
      <c r="AR383" s="15"/>
      <c r="AS383" s="15"/>
      <c r="AT383" s="15"/>
    </row>
    <row r="384" spans="1:46" s="30" customFormat="1" ht="18" customHeight="1" x14ac:dyDescent="0.2">
      <c r="A384" s="577"/>
      <c r="B384" s="577"/>
      <c r="C384" s="577"/>
      <c r="D384" s="577"/>
      <c r="E384" s="577"/>
      <c r="F384" s="103"/>
      <c r="G384" s="588"/>
      <c r="H384" s="589"/>
      <c r="I384" s="589"/>
      <c r="J384" s="589"/>
      <c r="K384" s="589"/>
      <c r="L384" s="589"/>
      <c r="M384" s="590"/>
      <c r="N384" s="105"/>
      <c r="O384" s="582"/>
      <c r="P384" s="582"/>
      <c r="Q384" s="582"/>
      <c r="R384" s="584"/>
      <c r="S384" s="584"/>
      <c r="T384" s="584"/>
      <c r="U384" s="584"/>
      <c r="V384" s="584"/>
      <c r="W384" s="587"/>
      <c r="X384" s="587"/>
      <c r="Y384" s="587"/>
      <c r="Z384" s="587"/>
      <c r="AA384" s="587"/>
      <c r="AB384" s="587"/>
      <c r="AC384" s="587"/>
      <c r="AD384" s="587"/>
      <c r="AE384" s="587"/>
      <c r="AF384" s="587"/>
      <c r="AG384" s="587"/>
      <c r="AH384" s="587"/>
      <c r="AI384" s="587"/>
      <c r="AL384" s="15"/>
      <c r="AM384" s="15"/>
      <c r="AN384" s="15"/>
      <c r="AO384" s="15"/>
      <c r="AP384" s="15"/>
      <c r="AQ384" s="15"/>
      <c r="AR384" s="15"/>
      <c r="AS384" s="15"/>
      <c r="AT384" s="15"/>
    </row>
    <row r="385" spans="1:46" s="30" customFormat="1" ht="18" customHeight="1" x14ac:dyDescent="0.2">
      <c r="A385" s="575"/>
      <c r="B385" s="576"/>
      <c r="C385" s="576"/>
      <c r="D385" s="576"/>
      <c r="E385" s="576"/>
      <c r="F385" s="102" t="s">
        <v>78</v>
      </c>
      <c r="G385" s="578"/>
      <c r="H385" s="579"/>
      <c r="I385" s="579"/>
      <c r="J385" s="579"/>
      <c r="K385" s="579"/>
      <c r="L385" s="579"/>
      <c r="M385" s="580"/>
      <c r="N385" s="104" t="s">
        <v>76</v>
      </c>
      <c r="O385" s="581"/>
      <c r="P385" s="581"/>
      <c r="Q385" s="581"/>
      <c r="R385" s="583"/>
      <c r="S385" s="583"/>
      <c r="T385" s="583"/>
      <c r="U385" s="583"/>
      <c r="V385" s="583"/>
      <c r="W385" s="585"/>
      <c r="X385" s="586"/>
      <c r="Y385" s="586"/>
      <c r="Z385" s="586"/>
      <c r="AA385" s="586"/>
      <c r="AB385" s="586"/>
      <c r="AC385" s="586"/>
      <c r="AD385" s="586"/>
      <c r="AE385" s="586"/>
      <c r="AF385" s="586"/>
      <c r="AG385" s="586"/>
      <c r="AH385" s="586"/>
      <c r="AI385" s="586"/>
      <c r="AL385" s="15"/>
      <c r="AM385" s="15"/>
      <c r="AN385" s="15"/>
      <c r="AO385" s="15"/>
      <c r="AP385" s="15"/>
      <c r="AQ385" s="15"/>
      <c r="AR385" s="15"/>
      <c r="AS385" s="15"/>
      <c r="AT385" s="15"/>
    </row>
    <row r="386" spans="1:46" s="30" customFormat="1" ht="18" customHeight="1" x14ac:dyDescent="0.2">
      <c r="A386" s="577"/>
      <c r="B386" s="577"/>
      <c r="C386" s="577"/>
      <c r="D386" s="577"/>
      <c r="E386" s="577"/>
      <c r="F386" s="103"/>
      <c r="G386" s="588"/>
      <c r="H386" s="589"/>
      <c r="I386" s="589"/>
      <c r="J386" s="589"/>
      <c r="K386" s="589"/>
      <c r="L386" s="589"/>
      <c r="M386" s="590"/>
      <c r="N386" s="105"/>
      <c r="O386" s="582"/>
      <c r="P386" s="582"/>
      <c r="Q386" s="582"/>
      <c r="R386" s="584"/>
      <c r="S386" s="584"/>
      <c r="T386" s="584"/>
      <c r="U386" s="584"/>
      <c r="V386" s="584"/>
      <c r="W386" s="587"/>
      <c r="X386" s="587"/>
      <c r="Y386" s="587"/>
      <c r="Z386" s="587"/>
      <c r="AA386" s="587"/>
      <c r="AB386" s="587"/>
      <c r="AC386" s="587"/>
      <c r="AD386" s="587"/>
      <c r="AE386" s="587"/>
      <c r="AF386" s="587"/>
      <c r="AG386" s="587"/>
      <c r="AH386" s="587"/>
      <c r="AI386" s="587"/>
      <c r="AL386" s="15"/>
      <c r="AM386" s="15"/>
      <c r="AN386" s="15"/>
      <c r="AO386" s="15"/>
      <c r="AP386" s="15"/>
      <c r="AQ386" s="15"/>
      <c r="AR386" s="15"/>
      <c r="AS386" s="15"/>
      <c r="AT386" s="15"/>
    </row>
    <row r="387" spans="1:46" s="30" customFormat="1" ht="18" customHeight="1" x14ac:dyDescent="0.2">
      <c r="A387" s="575"/>
      <c r="B387" s="576"/>
      <c r="C387" s="576"/>
      <c r="D387" s="576"/>
      <c r="E387" s="576"/>
      <c r="F387" s="102" t="s">
        <v>78</v>
      </c>
      <c r="G387" s="578"/>
      <c r="H387" s="579"/>
      <c r="I387" s="579"/>
      <c r="J387" s="579"/>
      <c r="K387" s="579"/>
      <c r="L387" s="579"/>
      <c r="M387" s="580"/>
      <c r="N387" s="104" t="s">
        <v>76</v>
      </c>
      <c r="O387" s="581"/>
      <c r="P387" s="581"/>
      <c r="Q387" s="581"/>
      <c r="R387" s="583"/>
      <c r="S387" s="583"/>
      <c r="T387" s="583"/>
      <c r="U387" s="583"/>
      <c r="V387" s="583"/>
      <c r="W387" s="585"/>
      <c r="X387" s="586"/>
      <c r="Y387" s="586"/>
      <c r="Z387" s="586"/>
      <c r="AA387" s="586"/>
      <c r="AB387" s="586"/>
      <c r="AC387" s="586"/>
      <c r="AD387" s="586"/>
      <c r="AE387" s="586"/>
      <c r="AF387" s="586"/>
      <c r="AG387" s="586"/>
      <c r="AH387" s="586"/>
      <c r="AI387" s="586"/>
      <c r="AL387" s="15"/>
      <c r="AM387" s="15"/>
      <c r="AN387" s="15"/>
      <c r="AO387" s="15"/>
      <c r="AP387" s="15"/>
      <c r="AQ387" s="15"/>
      <c r="AR387" s="15"/>
      <c r="AS387" s="15"/>
      <c r="AT387" s="15"/>
    </row>
    <row r="388" spans="1:46" s="30" customFormat="1" ht="18" customHeight="1" x14ac:dyDescent="0.2">
      <c r="A388" s="577"/>
      <c r="B388" s="577"/>
      <c r="C388" s="577"/>
      <c r="D388" s="577"/>
      <c r="E388" s="577"/>
      <c r="F388" s="103"/>
      <c r="G388" s="588"/>
      <c r="H388" s="589"/>
      <c r="I388" s="589"/>
      <c r="J388" s="589"/>
      <c r="K388" s="589"/>
      <c r="L388" s="589"/>
      <c r="M388" s="590"/>
      <c r="N388" s="105"/>
      <c r="O388" s="582"/>
      <c r="P388" s="582"/>
      <c r="Q388" s="582"/>
      <c r="R388" s="584"/>
      <c r="S388" s="584"/>
      <c r="T388" s="584"/>
      <c r="U388" s="584"/>
      <c r="V388" s="584"/>
      <c r="W388" s="587"/>
      <c r="X388" s="587"/>
      <c r="Y388" s="587"/>
      <c r="Z388" s="587"/>
      <c r="AA388" s="587"/>
      <c r="AB388" s="587"/>
      <c r="AC388" s="587"/>
      <c r="AD388" s="587"/>
      <c r="AE388" s="587"/>
      <c r="AF388" s="587"/>
      <c r="AG388" s="587"/>
      <c r="AH388" s="587"/>
      <c r="AI388" s="587"/>
      <c r="AL388" s="15"/>
      <c r="AM388" s="15"/>
      <c r="AN388" s="15"/>
      <c r="AO388" s="15"/>
      <c r="AP388" s="15"/>
      <c r="AQ388" s="15"/>
      <c r="AR388" s="15"/>
      <c r="AS388" s="15"/>
      <c r="AT388" s="15"/>
    </row>
    <row r="389" spans="1:46" s="30" customFormat="1" ht="18" customHeight="1" x14ac:dyDescent="0.2">
      <c r="A389" s="575"/>
      <c r="B389" s="576"/>
      <c r="C389" s="576"/>
      <c r="D389" s="576"/>
      <c r="E389" s="576"/>
      <c r="F389" s="102" t="s">
        <v>78</v>
      </c>
      <c r="G389" s="578"/>
      <c r="H389" s="579"/>
      <c r="I389" s="579"/>
      <c r="J389" s="579"/>
      <c r="K389" s="579"/>
      <c r="L389" s="579"/>
      <c r="M389" s="580"/>
      <c r="N389" s="104" t="s">
        <v>76</v>
      </c>
      <c r="O389" s="581"/>
      <c r="P389" s="581"/>
      <c r="Q389" s="581"/>
      <c r="R389" s="583"/>
      <c r="S389" s="583"/>
      <c r="T389" s="583"/>
      <c r="U389" s="583"/>
      <c r="V389" s="583"/>
      <c r="W389" s="585"/>
      <c r="X389" s="586"/>
      <c r="Y389" s="586"/>
      <c r="Z389" s="586"/>
      <c r="AA389" s="586"/>
      <c r="AB389" s="586"/>
      <c r="AC389" s="586"/>
      <c r="AD389" s="586"/>
      <c r="AE389" s="586"/>
      <c r="AF389" s="586"/>
      <c r="AG389" s="586"/>
      <c r="AH389" s="586"/>
      <c r="AI389" s="586"/>
      <c r="AL389" s="15"/>
      <c r="AM389" s="15"/>
      <c r="AN389" s="15"/>
      <c r="AO389" s="15"/>
      <c r="AP389" s="15"/>
      <c r="AQ389" s="15"/>
      <c r="AR389" s="15"/>
      <c r="AS389" s="15"/>
      <c r="AT389" s="15"/>
    </row>
    <row r="390" spans="1:46" s="30" customFormat="1" ht="18" customHeight="1" x14ac:dyDescent="0.2">
      <c r="A390" s="577"/>
      <c r="B390" s="577"/>
      <c r="C390" s="577"/>
      <c r="D390" s="577"/>
      <c r="E390" s="577"/>
      <c r="F390" s="103"/>
      <c r="G390" s="588"/>
      <c r="H390" s="589"/>
      <c r="I390" s="589"/>
      <c r="J390" s="589"/>
      <c r="K390" s="589"/>
      <c r="L390" s="589"/>
      <c r="M390" s="590"/>
      <c r="N390" s="105"/>
      <c r="O390" s="582"/>
      <c r="P390" s="582"/>
      <c r="Q390" s="582"/>
      <c r="R390" s="584"/>
      <c r="S390" s="584"/>
      <c r="T390" s="584"/>
      <c r="U390" s="584"/>
      <c r="V390" s="584"/>
      <c r="W390" s="587"/>
      <c r="X390" s="587"/>
      <c r="Y390" s="587"/>
      <c r="Z390" s="587"/>
      <c r="AA390" s="587"/>
      <c r="AB390" s="587"/>
      <c r="AC390" s="587"/>
      <c r="AD390" s="587"/>
      <c r="AE390" s="587"/>
      <c r="AF390" s="587"/>
      <c r="AG390" s="587"/>
      <c r="AH390" s="587"/>
      <c r="AI390" s="587"/>
      <c r="AL390" s="15"/>
      <c r="AM390" s="15"/>
      <c r="AN390" s="15"/>
      <c r="AO390" s="15"/>
      <c r="AP390" s="15"/>
      <c r="AQ390" s="15"/>
      <c r="AR390" s="15"/>
      <c r="AS390" s="15"/>
      <c r="AT390" s="15"/>
    </row>
    <row r="391" spans="1:46" s="30" customFormat="1" ht="18" customHeight="1" x14ac:dyDescent="0.2">
      <c r="A391" s="575"/>
      <c r="B391" s="576"/>
      <c r="C391" s="576"/>
      <c r="D391" s="576"/>
      <c r="E391" s="576"/>
      <c r="F391" s="102" t="s">
        <v>78</v>
      </c>
      <c r="G391" s="578"/>
      <c r="H391" s="579"/>
      <c r="I391" s="579"/>
      <c r="J391" s="579"/>
      <c r="K391" s="579"/>
      <c r="L391" s="579"/>
      <c r="M391" s="580"/>
      <c r="N391" s="104" t="s">
        <v>76</v>
      </c>
      <c r="O391" s="581"/>
      <c r="P391" s="581"/>
      <c r="Q391" s="581"/>
      <c r="R391" s="583"/>
      <c r="S391" s="583"/>
      <c r="T391" s="583"/>
      <c r="U391" s="583"/>
      <c r="V391" s="583"/>
      <c r="W391" s="585"/>
      <c r="X391" s="586"/>
      <c r="Y391" s="586"/>
      <c r="Z391" s="586"/>
      <c r="AA391" s="586"/>
      <c r="AB391" s="586"/>
      <c r="AC391" s="586"/>
      <c r="AD391" s="586"/>
      <c r="AE391" s="586"/>
      <c r="AF391" s="586"/>
      <c r="AG391" s="586"/>
      <c r="AH391" s="586"/>
      <c r="AI391" s="586"/>
      <c r="AL391" s="15"/>
      <c r="AM391" s="15"/>
      <c r="AN391" s="15"/>
      <c r="AO391" s="15"/>
      <c r="AP391" s="15"/>
      <c r="AQ391" s="15"/>
      <c r="AR391" s="15"/>
      <c r="AS391" s="15"/>
      <c r="AT391" s="15"/>
    </row>
    <row r="392" spans="1:46" s="30" customFormat="1" ht="18" customHeight="1" x14ac:dyDescent="0.2">
      <c r="A392" s="577"/>
      <c r="B392" s="577"/>
      <c r="C392" s="577"/>
      <c r="D392" s="577"/>
      <c r="E392" s="577"/>
      <c r="F392" s="103"/>
      <c r="G392" s="588"/>
      <c r="H392" s="589"/>
      <c r="I392" s="589"/>
      <c r="J392" s="589"/>
      <c r="K392" s="589"/>
      <c r="L392" s="589"/>
      <c r="M392" s="590"/>
      <c r="N392" s="105"/>
      <c r="O392" s="582"/>
      <c r="P392" s="582"/>
      <c r="Q392" s="582"/>
      <c r="R392" s="584"/>
      <c r="S392" s="584"/>
      <c r="T392" s="584"/>
      <c r="U392" s="584"/>
      <c r="V392" s="584"/>
      <c r="W392" s="587"/>
      <c r="X392" s="587"/>
      <c r="Y392" s="587"/>
      <c r="Z392" s="587"/>
      <c r="AA392" s="587"/>
      <c r="AB392" s="587"/>
      <c r="AC392" s="587"/>
      <c r="AD392" s="587"/>
      <c r="AE392" s="587"/>
      <c r="AF392" s="587"/>
      <c r="AG392" s="587"/>
      <c r="AH392" s="587"/>
      <c r="AI392" s="587"/>
      <c r="AL392" s="15"/>
      <c r="AM392" s="15"/>
      <c r="AN392" s="15"/>
      <c r="AO392" s="15"/>
      <c r="AP392" s="15"/>
      <c r="AQ392" s="15"/>
      <c r="AR392" s="15"/>
      <c r="AS392" s="15"/>
      <c r="AT392" s="15"/>
    </row>
    <row r="393" spans="1:46" s="30" customFormat="1" ht="18" customHeight="1" x14ac:dyDescent="0.2">
      <c r="A393" s="575"/>
      <c r="B393" s="576"/>
      <c r="C393" s="576"/>
      <c r="D393" s="576"/>
      <c r="E393" s="576"/>
      <c r="F393" s="102" t="s">
        <v>78</v>
      </c>
      <c r="G393" s="578"/>
      <c r="H393" s="579"/>
      <c r="I393" s="579"/>
      <c r="J393" s="579"/>
      <c r="K393" s="579"/>
      <c r="L393" s="579"/>
      <c r="M393" s="580"/>
      <c r="N393" s="104" t="s">
        <v>76</v>
      </c>
      <c r="O393" s="581"/>
      <c r="P393" s="581"/>
      <c r="Q393" s="581"/>
      <c r="R393" s="583"/>
      <c r="S393" s="583"/>
      <c r="T393" s="583"/>
      <c r="U393" s="583"/>
      <c r="V393" s="583"/>
      <c r="W393" s="585"/>
      <c r="X393" s="586"/>
      <c r="Y393" s="586"/>
      <c r="Z393" s="586"/>
      <c r="AA393" s="586"/>
      <c r="AB393" s="586"/>
      <c r="AC393" s="586"/>
      <c r="AD393" s="586"/>
      <c r="AE393" s="586"/>
      <c r="AF393" s="586"/>
      <c r="AG393" s="586"/>
      <c r="AH393" s="586"/>
      <c r="AI393" s="586"/>
      <c r="AL393" s="15"/>
      <c r="AM393" s="15"/>
      <c r="AN393" s="15"/>
      <c r="AO393" s="15"/>
      <c r="AP393" s="15"/>
      <c r="AQ393" s="15"/>
      <c r="AR393" s="15"/>
      <c r="AS393" s="15"/>
      <c r="AT393" s="15"/>
    </row>
    <row r="394" spans="1:46" s="30" customFormat="1" ht="18" customHeight="1" x14ac:dyDescent="0.2">
      <c r="A394" s="577"/>
      <c r="B394" s="577"/>
      <c r="C394" s="577"/>
      <c r="D394" s="577"/>
      <c r="E394" s="577"/>
      <c r="F394" s="103"/>
      <c r="G394" s="588"/>
      <c r="H394" s="589"/>
      <c r="I394" s="589"/>
      <c r="J394" s="589"/>
      <c r="K394" s="589"/>
      <c r="L394" s="589"/>
      <c r="M394" s="590"/>
      <c r="N394" s="105"/>
      <c r="O394" s="582"/>
      <c r="P394" s="582"/>
      <c r="Q394" s="582"/>
      <c r="R394" s="584"/>
      <c r="S394" s="584"/>
      <c r="T394" s="584"/>
      <c r="U394" s="584"/>
      <c r="V394" s="584"/>
      <c r="W394" s="587"/>
      <c r="X394" s="587"/>
      <c r="Y394" s="587"/>
      <c r="Z394" s="587"/>
      <c r="AA394" s="587"/>
      <c r="AB394" s="587"/>
      <c r="AC394" s="587"/>
      <c r="AD394" s="587"/>
      <c r="AE394" s="587"/>
      <c r="AF394" s="587"/>
      <c r="AG394" s="587"/>
      <c r="AH394" s="587"/>
      <c r="AI394" s="587"/>
      <c r="AL394" s="15"/>
      <c r="AM394" s="15"/>
      <c r="AN394" s="15"/>
      <c r="AO394" s="15"/>
      <c r="AP394" s="15"/>
      <c r="AQ394" s="15"/>
      <c r="AR394" s="15"/>
      <c r="AS394" s="15"/>
      <c r="AT394" s="15"/>
    </row>
    <row r="395" spans="1:46" s="30" customFormat="1" ht="18" customHeight="1" x14ac:dyDescent="0.2">
      <c r="A395" s="575"/>
      <c r="B395" s="576"/>
      <c r="C395" s="576"/>
      <c r="D395" s="576"/>
      <c r="E395" s="576"/>
      <c r="F395" s="102" t="s">
        <v>78</v>
      </c>
      <c r="G395" s="578"/>
      <c r="H395" s="579"/>
      <c r="I395" s="579"/>
      <c r="J395" s="579"/>
      <c r="K395" s="579"/>
      <c r="L395" s="579"/>
      <c r="M395" s="580"/>
      <c r="N395" s="104" t="s">
        <v>76</v>
      </c>
      <c r="O395" s="581"/>
      <c r="P395" s="581"/>
      <c r="Q395" s="581"/>
      <c r="R395" s="583"/>
      <c r="S395" s="583"/>
      <c r="T395" s="583"/>
      <c r="U395" s="583"/>
      <c r="V395" s="583"/>
      <c r="W395" s="585"/>
      <c r="X395" s="586"/>
      <c r="Y395" s="586"/>
      <c r="Z395" s="586"/>
      <c r="AA395" s="586"/>
      <c r="AB395" s="586"/>
      <c r="AC395" s="586"/>
      <c r="AD395" s="586"/>
      <c r="AE395" s="586"/>
      <c r="AF395" s="586"/>
      <c r="AG395" s="586"/>
      <c r="AH395" s="586"/>
      <c r="AI395" s="586"/>
      <c r="AL395" s="15"/>
      <c r="AM395" s="15"/>
      <c r="AN395" s="15"/>
      <c r="AO395" s="15"/>
      <c r="AP395" s="15"/>
      <c r="AQ395" s="15"/>
      <c r="AR395" s="15"/>
      <c r="AS395" s="15"/>
      <c r="AT395" s="15"/>
    </row>
    <row r="396" spans="1:46" s="30" customFormat="1" ht="18" customHeight="1" x14ac:dyDescent="0.2">
      <c r="A396" s="577"/>
      <c r="B396" s="577"/>
      <c r="C396" s="577"/>
      <c r="D396" s="577"/>
      <c r="E396" s="577"/>
      <c r="F396" s="103"/>
      <c r="G396" s="588"/>
      <c r="H396" s="589"/>
      <c r="I396" s="589"/>
      <c r="J396" s="589"/>
      <c r="K396" s="589"/>
      <c r="L396" s="589"/>
      <c r="M396" s="590"/>
      <c r="N396" s="105"/>
      <c r="O396" s="582"/>
      <c r="P396" s="582"/>
      <c r="Q396" s="582"/>
      <c r="R396" s="584"/>
      <c r="S396" s="584"/>
      <c r="T396" s="584"/>
      <c r="U396" s="584"/>
      <c r="V396" s="584"/>
      <c r="W396" s="587"/>
      <c r="X396" s="587"/>
      <c r="Y396" s="587"/>
      <c r="Z396" s="587"/>
      <c r="AA396" s="587"/>
      <c r="AB396" s="587"/>
      <c r="AC396" s="587"/>
      <c r="AD396" s="587"/>
      <c r="AE396" s="587"/>
      <c r="AF396" s="587"/>
      <c r="AG396" s="587"/>
      <c r="AH396" s="587"/>
      <c r="AI396" s="587"/>
      <c r="AL396" s="15"/>
      <c r="AM396" s="15"/>
      <c r="AN396" s="15"/>
      <c r="AO396" s="15"/>
      <c r="AP396" s="15"/>
      <c r="AQ396" s="15"/>
      <c r="AR396" s="15"/>
      <c r="AS396" s="15"/>
      <c r="AT396" s="15"/>
    </row>
    <row r="397" spans="1:46" s="30" customFormat="1" ht="18" customHeight="1" x14ac:dyDescent="0.2">
      <c r="A397" s="575"/>
      <c r="B397" s="576"/>
      <c r="C397" s="576"/>
      <c r="D397" s="576"/>
      <c r="E397" s="576"/>
      <c r="F397" s="102" t="s">
        <v>78</v>
      </c>
      <c r="G397" s="578"/>
      <c r="H397" s="579"/>
      <c r="I397" s="579"/>
      <c r="J397" s="579"/>
      <c r="K397" s="579"/>
      <c r="L397" s="579"/>
      <c r="M397" s="580"/>
      <c r="N397" s="104" t="s">
        <v>76</v>
      </c>
      <c r="O397" s="581"/>
      <c r="P397" s="581"/>
      <c r="Q397" s="581"/>
      <c r="R397" s="583"/>
      <c r="S397" s="583"/>
      <c r="T397" s="583"/>
      <c r="U397" s="583"/>
      <c r="V397" s="583"/>
      <c r="W397" s="585"/>
      <c r="X397" s="586"/>
      <c r="Y397" s="586"/>
      <c r="Z397" s="586"/>
      <c r="AA397" s="586"/>
      <c r="AB397" s="586"/>
      <c r="AC397" s="586"/>
      <c r="AD397" s="586"/>
      <c r="AE397" s="586"/>
      <c r="AF397" s="586"/>
      <c r="AG397" s="586"/>
      <c r="AH397" s="586"/>
      <c r="AI397" s="586"/>
      <c r="AL397" s="15"/>
      <c r="AM397" s="15"/>
      <c r="AN397" s="15"/>
      <c r="AO397" s="15"/>
      <c r="AP397" s="15"/>
      <c r="AQ397" s="15"/>
      <c r="AR397" s="15"/>
      <c r="AS397" s="15"/>
      <c r="AT397" s="15"/>
    </row>
    <row r="398" spans="1:46" s="30" customFormat="1" ht="18" customHeight="1" x14ac:dyDescent="0.2">
      <c r="A398" s="577"/>
      <c r="B398" s="577"/>
      <c r="C398" s="577"/>
      <c r="D398" s="577"/>
      <c r="E398" s="577"/>
      <c r="F398" s="103"/>
      <c r="G398" s="588"/>
      <c r="H398" s="589"/>
      <c r="I398" s="589"/>
      <c r="J398" s="589"/>
      <c r="K398" s="589"/>
      <c r="L398" s="589"/>
      <c r="M398" s="590"/>
      <c r="N398" s="105"/>
      <c r="O398" s="582"/>
      <c r="P398" s="582"/>
      <c r="Q398" s="582"/>
      <c r="R398" s="584"/>
      <c r="S398" s="584"/>
      <c r="T398" s="584"/>
      <c r="U398" s="584"/>
      <c r="V398" s="584"/>
      <c r="W398" s="587"/>
      <c r="X398" s="587"/>
      <c r="Y398" s="587"/>
      <c r="Z398" s="587"/>
      <c r="AA398" s="587"/>
      <c r="AB398" s="587"/>
      <c r="AC398" s="587"/>
      <c r="AD398" s="587"/>
      <c r="AE398" s="587"/>
      <c r="AF398" s="587"/>
      <c r="AG398" s="587"/>
      <c r="AH398" s="587"/>
      <c r="AI398" s="587"/>
      <c r="AL398" s="15"/>
      <c r="AM398" s="15"/>
      <c r="AN398" s="15"/>
      <c r="AO398" s="15"/>
      <c r="AP398" s="15"/>
      <c r="AQ398" s="15"/>
      <c r="AR398" s="15"/>
      <c r="AS398" s="15"/>
      <c r="AT398" s="15"/>
    </row>
    <row r="399" spans="1:46" s="30" customFormat="1" ht="18" customHeight="1" x14ac:dyDescent="0.2">
      <c r="A399" s="575"/>
      <c r="B399" s="576"/>
      <c r="C399" s="576"/>
      <c r="D399" s="576"/>
      <c r="E399" s="576"/>
      <c r="F399" s="102" t="s">
        <v>78</v>
      </c>
      <c r="G399" s="578"/>
      <c r="H399" s="579"/>
      <c r="I399" s="579"/>
      <c r="J399" s="579"/>
      <c r="K399" s="579"/>
      <c r="L399" s="579"/>
      <c r="M399" s="580"/>
      <c r="N399" s="104" t="s">
        <v>76</v>
      </c>
      <c r="O399" s="581"/>
      <c r="P399" s="581"/>
      <c r="Q399" s="581"/>
      <c r="R399" s="583"/>
      <c r="S399" s="583"/>
      <c r="T399" s="583"/>
      <c r="U399" s="583"/>
      <c r="V399" s="583"/>
      <c r="W399" s="585"/>
      <c r="X399" s="586"/>
      <c r="Y399" s="586"/>
      <c r="Z399" s="586"/>
      <c r="AA399" s="586"/>
      <c r="AB399" s="586"/>
      <c r="AC399" s="586"/>
      <c r="AD399" s="586"/>
      <c r="AE399" s="586"/>
      <c r="AF399" s="586"/>
      <c r="AG399" s="586"/>
      <c r="AH399" s="586"/>
      <c r="AI399" s="586"/>
      <c r="AL399" s="15"/>
      <c r="AM399" s="15"/>
      <c r="AN399" s="15"/>
      <c r="AO399" s="15"/>
      <c r="AP399" s="15"/>
      <c r="AQ399" s="15"/>
      <c r="AR399" s="15"/>
      <c r="AS399" s="15"/>
      <c r="AT399" s="15"/>
    </row>
    <row r="400" spans="1:46" s="30" customFormat="1" ht="18" customHeight="1" x14ac:dyDescent="0.2">
      <c r="A400" s="577"/>
      <c r="B400" s="577"/>
      <c r="C400" s="577"/>
      <c r="D400" s="577"/>
      <c r="E400" s="577"/>
      <c r="F400" s="103"/>
      <c r="G400" s="588"/>
      <c r="H400" s="589"/>
      <c r="I400" s="589"/>
      <c r="J400" s="589"/>
      <c r="K400" s="589"/>
      <c r="L400" s="589"/>
      <c r="M400" s="590"/>
      <c r="N400" s="105"/>
      <c r="O400" s="582"/>
      <c r="P400" s="582"/>
      <c r="Q400" s="582"/>
      <c r="R400" s="584"/>
      <c r="S400" s="584"/>
      <c r="T400" s="584"/>
      <c r="U400" s="584"/>
      <c r="V400" s="584"/>
      <c r="W400" s="587"/>
      <c r="X400" s="587"/>
      <c r="Y400" s="587"/>
      <c r="Z400" s="587"/>
      <c r="AA400" s="587"/>
      <c r="AB400" s="587"/>
      <c r="AC400" s="587"/>
      <c r="AD400" s="587"/>
      <c r="AE400" s="587"/>
      <c r="AF400" s="587"/>
      <c r="AG400" s="587"/>
      <c r="AH400" s="587"/>
      <c r="AI400" s="587"/>
      <c r="AL400" s="15"/>
      <c r="AM400" s="15"/>
      <c r="AN400" s="15"/>
      <c r="AO400" s="15"/>
      <c r="AP400" s="15"/>
      <c r="AQ400" s="15"/>
      <c r="AR400" s="15"/>
      <c r="AS400" s="15"/>
      <c r="AT400" s="15"/>
    </row>
    <row r="401" spans="1:46" s="30" customFormat="1" ht="18" customHeight="1" x14ac:dyDescent="0.2">
      <c r="A401" s="575"/>
      <c r="B401" s="576"/>
      <c r="C401" s="576"/>
      <c r="D401" s="576"/>
      <c r="E401" s="576"/>
      <c r="F401" s="102" t="s">
        <v>78</v>
      </c>
      <c r="G401" s="578"/>
      <c r="H401" s="579"/>
      <c r="I401" s="579"/>
      <c r="J401" s="579"/>
      <c r="K401" s="579"/>
      <c r="L401" s="579"/>
      <c r="M401" s="580"/>
      <c r="N401" s="104" t="s">
        <v>76</v>
      </c>
      <c r="O401" s="581"/>
      <c r="P401" s="581"/>
      <c r="Q401" s="581"/>
      <c r="R401" s="583"/>
      <c r="S401" s="583"/>
      <c r="T401" s="583"/>
      <c r="U401" s="583"/>
      <c r="V401" s="583"/>
      <c r="W401" s="585"/>
      <c r="X401" s="586"/>
      <c r="Y401" s="586"/>
      <c r="Z401" s="586"/>
      <c r="AA401" s="586"/>
      <c r="AB401" s="586"/>
      <c r="AC401" s="586"/>
      <c r="AD401" s="586"/>
      <c r="AE401" s="586"/>
      <c r="AF401" s="586"/>
      <c r="AG401" s="586"/>
      <c r="AH401" s="586"/>
      <c r="AI401" s="586"/>
      <c r="AL401" s="15"/>
      <c r="AM401" s="15"/>
      <c r="AN401" s="15"/>
      <c r="AO401" s="15"/>
      <c r="AP401" s="15"/>
      <c r="AQ401" s="15"/>
      <c r="AR401" s="15"/>
      <c r="AS401" s="15"/>
      <c r="AT401" s="15"/>
    </row>
    <row r="402" spans="1:46" s="30" customFormat="1" ht="18" customHeight="1" x14ac:dyDescent="0.2">
      <c r="A402" s="577"/>
      <c r="B402" s="577"/>
      <c r="C402" s="577"/>
      <c r="D402" s="577"/>
      <c r="E402" s="577"/>
      <c r="F402" s="103"/>
      <c r="G402" s="588"/>
      <c r="H402" s="589"/>
      <c r="I402" s="589"/>
      <c r="J402" s="589"/>
      <c r="K402" s="589"/>
      <c r="L402" s="589"/>
      <c r="M402" s="590"/>
      <c r="N402" s="105"/>
      <c r="O402" s="582"/>
      <c r="P402" s="582"/>
      <c r="Q402" s="582"/>
      <c r="R402" s="584"/>
      <c r="S402" s="584"/>
      <c r="T402" s="584"/>
      <c r="U402" s="584"/>
      <c r="V402" s="584"/>
      <c r="W402" s="587"/>
      <c r="X402" s="587"/>
      <c r="Y402" s="587"/>
      <c r="Z402" s="587"/>
      <c r="AA402" s="587"/>
      <c r="AB402" s="587"/>
      <c r="AC402" s="587"/>
      <c r="AD402" s="587"/>
      <c r="AE402" s="587"/>
      <c r="AF402" s="587"/>
      <c r="AG402" s="587"/>
      <c r="AH402" s="587"/>
      <c r="AI402" s="587"/>
      <c r="AL402" s="15"/>
      <c r="AM402" s="15"/>
      <c r="AN402" s="15"/>
      <c r="AO402" s="15"/>
      <c r="AP402" s="15"/>
      <c r="AQ402" s="15"/>
      <c r="AR402" s="15"/>
      <c r="AS402" s="15"/>
      <c r="AT402" s="15"/>
    </row>
    <row r="403" spans="1:46" s="30" customFormat="1" ht="18" customHeight="1" x14ac:dyDescent="0.2">
      <c r="A403" s="575"/>
      <c r="B403" s="576"/>
      <c r="C403" s="576"/>
      <c r="D403" s="576"/>
      <c r="E403" s="576"/>
      <c r="F403" s="102" t="s">
        <v>78</v>
      </c>
      <c r="G403" s="578"/>
      <c r="H403" s="579"/>
      <c r="I403" s="579"/>
      <c r="J403" s="579"/>
      <c r="K403" s="579"/>
      <c r="L403" s="579"/>
      <c r="M403" s="580"/>
      <c r="N403" s="104" t="s">
        <v>76</v>
      </c>
      <c r="O403" s="581"/>
      <c r="P403" s="581"/>
      <c r="Q403" s="581"/>
      <c r="R403" s="583"/>
      <c r="S403" s="583"/>
      <c r="T403" s="583"/>
      <c r="U403" s="583"/>
      <c r="V403" s="583"/>
      <c r="W403" s="585"/>
      <c r="X403" s="586"/>
      <c r="Y403" s="586"/>
      <c r="Z403" s="586"/>
      <c r="AA403" s="586"/>
      <c r="AB403" s="586"/>
      <c r="AC403" s="586"/>
      <c r="AD403" s="586"/>
      <c r="AE403" s="586"/>
      <c r="AF403" s="586"/>
      <c r="AG403" s="586"/>
      <c r="AH403" s="586"/>
      <c r="AI403" s="586"/>
      <c r="AL403" s="15"/>
      <c r="AM403" s="15"/>
      <c r="AN403" s="15"/>
      <c r="AO403" s="15"/>
      <c r="AP403" s="15"/>
      <c r="AQ403" s="15"/>
      <c r="AR403" s="15"/>
      <c r="AS403" s="15"/>
      <c r="AT403" s="15"/>
    </row>
    <row r="404" spans="1:46" s="30" customFormat="1" ht="18" customHeight="1" x14ac:dyDescent="0.2">
      <c r="A404" s="577"/>
      <c r="B404" s="577"/>
      <c r="C404" s="577"/>
      <c r="D404" s="577"/>
      <c r="E404" s="577"/>
      <c r="F404" s="103"/>
      <c r="G404" s="588"/>
      <c r="H404" s="589"/>
      <c r="I404" s="589"/>
      <c r="J404" s="589"/>
      <c r="K404" s="589"/>
      <c r="L404" s="589"/>
      <c r="M404" s="590"/>
      <c r="N404" s="105"/>
      <c r="O404" s="582"/>
      <c r="P404" s="582"/>
      <c r="Q404" s="582"/>
      <c r="R404" s="584"/>
      <c r="S404" s="584"/>
      <c r="T404" s="584"/>
      <c r="U404" s="584"/>
      <c r="V404" s="584"/>
      <c r="W404" s="587"/>
      <c r="X404" s="587"/>
      <c r="Y404" s="587"/>
      <c r="Z404" s="587"/>
      <c r="AA404" s="587"/>
      <c r="AB404" s="587"/>
      <c r="AC404" s="587"/>
      <c r="AD404" s="587"/>
      <c r="AE404" s="587"/>
      <c r="AF404" s="587"/>
      <c r="AG404" s="587"/>
      <c r="AH404" s="587"/>
      <c r="AI404" s="587"/>
      <c r="AL404" s="15"/>
      <c r="AM404" s="15"/>
      <c r="AN404" s="15"/>
      <c r="AO404" s="15"/>
      <c r="AP404" s="15"/>
      <c r="AQ404" s="15"/>
      <c r="AR404" s="15"/>
      <c r="AS404" s="15"/>
      <c r="AT404" s="15"/>
    </row>
    <row r="405" spans="1:46" s="30" customFormat="1" ht="18" customHeight="1" x14ac:dyDescent="0.2">
      <c r="A405" s="575"/>
      <c r="B405" s="576"/>
      <c r="C405" s="576"/>
      <c r="D405" s="576"/>
      <c r="E405" s="576"/>
      <c r="F405" s="102" t="s">
        <v>78</v>
      </c>
      <c r="G405" s="578"/>
      <c r="H405" s="579"/>
      <c r="I405" s="579"/>
      <c r="J405" s="579"/>
      <c r="K405" s="579"/>
      <c r="L405" s="579"/>
      <c r="M405" s="580"/>
      <c r="N405" s="104" t="s">
        <v>76</v>
      </c>
      <c r="O405" s="581"/>
      <c r="P405" s="581"/>
      <c r="Q405" s="581"/>
      <c r="R405" s="583"/>
      <c r="S405" s="583"/>
      <c r="T405" s="583"/>
      <c r="U405" s="583"/>
      <c r="V405" s="583"/>
      <c r="W405" s="585"/>
      <c r="X405" s="586"/>
      <c r="Y405" s="586"/>
      <c r="Z405" s="586"/>
      <c r="AA405" s="586"/>
      <c r="AB405" s="586"/>
      <c r="AC405" s="586"/>
      <c r="AD405" s="586"/>
      <c r="AE405" s="586"/>
      <c r="AF405" s="586"/>
      <c r="AG405" s="586"/>
      <c r="AH405" s="586"/>
      <c r="AI405" s="586"/>
      <c r="AL405" s="15"/>
      <c r="AM405" s="15"/>
      <c r="AN405" s="15"/>
      <c r="AO405" s="15"/>
      <c r="AP405" s="15"/>
      <c r="AQ405" s="15"/>
      <c r="AR405" s="15"/>
      <c r="AS405" s="15"/>
      <c r="AT405" s="15"/>
    </row>
    <row r="406" spans="1:46" s="30" customFormat="1" ht="18" customHeight="1" x14ac:dyDescent="0.2">
      <c r="A406" s="577"/>
      <c r="B406" s="577"/>
      <c r="C406" s="577"/>
      <c r="D406" s="577"/>
      <c r="E406" s="577"/>
      <c r="F406" s="103"/>
      <c r="G406" s="588"/>
      <c r="H406" s="589"/>
      <c r="I406" s="589"/>
      <c r="J406" s="589"/>
      <c r="K406" s="589"/>
      <c r="L406" s="589"/>
      <c r="M406" s="590"/>
      <c r="N406" s="105"/>
      <c r="O406" s="582"/>
      <c r="P406" s="582"/>
      <c r="Q406" s="582"/>
      <c r="R406" s="584"/>
      <c r="S406" s="584"/>
      <c r="T406" s="584"/>
      <c r="U406" s="584"/>
      <c r="V406" s="584"/>
      <c r="W406" s="587"/>
      <c r="X406" s="587"/>
      <c r="Y406" s="587"/>
      <c r="Z406" s="587"/>
      <c r="AA406" s="587"/>
      <c r="AB406" s="587"/>
      <c r="AC406" s="587"/>
      <c r="AD406" s="587"/>
      <c r="AE406" s="587"/>
      <c r="AF406" s="587"/>
      <c r="AG406" s="587"/>
      <c r="AH406" s="587"/>
      <c r="AI406" s="587"/>
      <c r="AL406" s="15"/>
      <c r="AM406" s="15"/>
      <c r="AN406" s="15"/>
      <c r="AO406" s="15"/>
      <c r="AP406" s="15"/>
      <c r="AQ406" s="15"/>
      <c r="AR406" s="15"/>
      <c r="AS406" s="15"/>
      <c r="AT406" s="15"/>
    </row>
    <row r="407" spans="1:46" s="30" customFormat="1" ht="18" customHeight="1" x14ac:dyDescent="0.2">
      <c r="A407" s="575"/>
      <c r="B407" s="576"/>
      <c r="C407" s="576"/>
      <c r="D407" s="576"/>
      <c r="E407" s="576"/>
      <c r="F407" s="102" t="s">
        <v>78</v>
      </c>
      <c r="G407" s="578"/>
      <c r="H407" s="579"/>
      <c r="I407" s="579"/>
      <c r="J407" s="579"/>
      <c r="K407" s="579"/>
      <c r="L407" s="579"/>
      <c r="M407" s="580"/>
      <c r="N407" s="104" t="s">
        <v>76</v>
      </c>
      <c r="O407" s="581"/>
      <c r="P407" s="581"/>
      <c r="Q407" s="581"/>
      <c r="R407" s="583"/>
      <c r="S407" s="583"/>
      <c r="T407" s="583"/>
      <c r="U407" s="583"/>
      <c r="V407" s="583"/>
      <c r="W407" s="585"/>
      <c r="X407" s="586"/>
      <c r="Y407" s="586"/>
      <c r="Z407" s="586"/>
      <c r="AA407" s="586"/>
      <c r="AB407" s="586"/>
      <c r="AC407" s="586"/>
      <c r="AD407" s="586"/>
      <c r="AE407" s="586"/>
      <c r="AF407" s="586"/>
      <c r="AG407" s="586"/>
      <c r="AH407" s="586"/>
      <c r="AI407" s="586"/>
      <c r="AL407" s="15"/>
      <c r="AM407" s="15"/>
      <c r="AN407" s="15"/>
      <c r="AO407" s="15"/>
      <c r="AP407" s="15"/>
      <c r="AQ407" s="15"/>
      <c r="AR407" s="15"/>
      <c r="AS407" s="15"/>
      <c r="AT407" s="15"/>
    </row>
    <row r="408" spans="1:46" s="30" customFormat="1" ht="18" customHeight="1" x14ac:dyDescent="0.2">
      <c r="A408" s="577"/>
      <c r="B408" s="577"/>
      <c r="C408" s="577"/>
      <c r="D408" s="577"/>
      <c r="E408" s="577"/>
      <c r="F408" s="103"/>
      <c r="G408" s="588"/>
      <c r="H408" s="589"/>
      <c r="I408" s="589"/>
      <c r="J408" s="589"/>
      <c r="K408" s="589"/>
      <c r="L408" s="589"/>
      <c r="M408" s="590"/>
      <c r="N408" s="105"/>
      <c r="O408" s="582"/>
      <c r="P408" s="582"/>
      <c r="Q408" s="582"/>
      <c r="R408" s="584"/>
      <c r="S408" s="584"/>
      <c r="T408" s="584"/>
      <c r="U408" s="584"/>
      <c r="V408" s="584"/>
      <c r="W408" s="587"/>
      <c r="X408" s="587"/>
      <c r="Y408" s="587"/>
      <c r="Z408" s="587"/>
      <c r="AA408" s="587"/>
      <c r="AB408" s="587"/>
      <c r="AC408" s="587"/>
      <c r="AD408" s="587"/>
      <c r="AE408" s="587"/>
      <c r="AF408" s="587"/>
      <c r="AG408" s="587"/>
      <c r="AH408" s="587"/>
      <c r="AI408" s="587"/>
      <c r="AL408" s="15"/>
      <c r="AM408" s="15"/>
      <c r="AN408" s="15"/>
      <c r="AO408" s="15"/>
      <c r="AP408" s="15"/>
      <c r="AQ408" s="15"/>
      <c r="AR408" s="15"/>
      <c r="AS408" s="15"/>
      <c r="AT408" s="15"/>
    </row>
    <row r="409" spans="1:46" s="30" customFormat="1" ht="18" customHeight="1" x14ac:dyDescent="0.2">
      <c r="A409" s="575"/>
      <c r="B409" s="576"/>
      <c r="C409" s="576"/>
      <c r="D409" s="576"/>
      <c r="E409" s="576"/>
      <c r="F409" s="102" t="s">
        <v>78</v>
      </c>
      <c r="G409" s="578"/>
      <c r="H409" s="579"/>
      <c r="I409" s="579"/>
      <c r="J409" s="579"/>
      <c r="K409" s="579"/>
      <c r="L409" s="579"/>
      <c r="M409" s="580"/>
      <c r="N409" s="104" t="s">
        <v>76</v>
      </c>
      <c r="O409" s="581"/>
      <c r="P409" s="581"/>
      <c r="Q409" s="581"/>
      <c r="R409" s="583"/>
      <c r="S409" s="583"/>
      <c r="T409" s="583"/>
      <c r="U409" s="583"/>
      <c r="V409" s="583"/>
      <c r="W409" s="585"/>
      <c r="X409" s="586"/>
      <c r="Y409" s="586"/>
      <c r="Z409" s="586"/>
      <c r="AA409" s="586"/>
      <c r="AB409" s="586"/>
      <c r="AC409" s="586"/>
      <c r="AD409" s="586"/>
      <c r="AE409" s="586"/>
      <c r="AF409" s="586"/>
      <c r="AG409" s="586"/>
      <c r="AH409" s="586"/>
      <c r="AI409" s="586"/>
      <c r="AL409" s="15"/>
      <c r="AM409" s="15"/>
      <c r="AN409" s="15"/>
      <c r="AO409" s="15"/>
      <c r="AP409" s="15"/>
      <c r="AQ409" s="15"/>
      <c r="AR409" s="15"/>
      <c r="AS409" s="15"/>
      <c r="AT409" s="15"/>
    </row>
    <row r="410" spans="1:46" s="30" customFormat="1" ht="18" customHeight="1" x14ac:dyDescent="0.2">
      <c r="A410" s="577"/>
      <c r="B410" s="577"/>
      <c r="C410" s="577"/>
      <c r="D410" s="577"/>
      <c r="E410" s="577"/>
      <c r="F410" s="103"/>
      <c r="G410" s="588"/>
      <c r="H410" s="589"/>
      <c r="I410" s="589"/>
      <c r="J410" s="589"/>
      <c r="K410" s="589"/>
      <c r="L410" s="589"/>
      <c r="M410" s="590"/>
      <c r="N410" s="105"/>
      <c r="O410" s="582"/>
      <c r="P410" s="582"/>
      <c r="Q410" s="582"/>
      <c r="R410" s="584"/>
      <c r="S410" s="584"/>
      <c r="T410" s="584"/>
      <c r="U410" s="584"/>
      <c r="V410" s="584"/>
      <c r="W410" s="587"/>
      <c r="X410" s="587"/>
      <c r="Y410" s="587"/>
      <c r="Z410" s="587"/>
      <c r="AA410" s="587"/>
      <c r="AB410" s="587"/>
      <c r="AC410" s="587"/>
      <c r="AD410" s="587"/>
      <c r="AE410" s="587"/>
      <c r="AF410" s="587"/>
      <c r="AG410" s="587"/>
      <c r="AH410" s="587"/>
      <c r="AI410" s="587"/>
      <c r="AL410" s="15"/>
      <c r="AM410" s="15"/>
      <c r="AN410" s="15"/>
      <c r="AO410" s="15"/>
      <c r="AP410" s="15"/>
      <c r="AQ410" s="15"/>
      <c r="AR410" s="15"/>
      <c r="AS410" s="15"/>
      <c r="AT410" s="15"/>
    </row>
    <row r="411" spans="1:46" s="30" customFormat="1" ht="18" customHeight="1" x14ac:dyDescent="0.2">
      <c r="A411" s="575"/>
      <c r="B411" s="576"/>
      <c r="C411" s="576"/>
      <c r="D411" s="576"/>
      <c r="E411" s="576"/>
      <c r="F411" s="102" t="s">
        <v>78</v>
      </c>
      <c r="G411" s="578"/>
      <c r="H411" s="579"/>
      <c r="I411" s="579"/>
      <c r="J411" s="579"/>
      <c r="K411" s="579"/>
      <c r="L411" s="579"/>
      <c r="M411" s="580"/>
      <c r="N411" s="104" t="s">
        <v>76</v>
      </c>
      <c r="O411" s="581"/>
      <c r="P411" s="581"/>
      <c r="Q411" s="581"/>
      <c r="R411" s="583"/>
      <c r="S411" s="583"/>
      <c r="T411" s="583"/>
      <c r="U411" s="583"/>
      <c r="V411" s="583"/>
      <c r="W411" s="585"/>
      <c r="X411" s="586"/>
      <c r="Y411" s="586"/>
      <c r="Z411" s="586"/>
      <c r="AA411" s="586"/>
      <c r="AB411" s="586"/>
      <c r="AC411" s="586"/>
      <c r="AD411" s="586"/>
      <c r="AE411" s="586"/>
      <c r="AF411" s="586"/>
      <c r="AG411" s="586"/>
      <c r="AH411" s="586"/>
      <c r="AI411" s="586"/>
      <c r="AL411" s="15"/>
      <c r="AM411" s="15"/>
      <c r="AN411" s="15"/>
      <c r="AO411" s="15"/>
      <c r="AP411" s="15"/>
      <c r="AQ411" s="15"/>
      <c r="AR411" s="15"/>
      <c r="AS411" s="15"/>
      <c r="AT411" s="15"/>
    </row>
    <row r="412" spans="1:46" s="30" customFormat="1" ht="18" customHeight="1" x14ac:dyDescent="0.2">
      <c r="A412" s="577"/>
      <c r="B412" s="577"/>
      <c r="C412" s="577"/>
      <c r="D412" s="577"/>
      <c r="E412" s="577"/>
      <c r="F412" s="103"/>
      <c r="G412" s="588"/>
      <c r="H412" s="589"/>
      <c r="I412" s="589"/>
      <c r="J412" s="589"/>
      <c r="K412" s="589"/>
      <c r="L412" s="589"/>
      <c r="M412" s="590"/>
      <c r="N412" s="105"/>
      <c r="O412" s="582"/>
      <c r="P412" s="582"/>
      <c r="Q412" s="582"/>
      <c r="R412" s="584"/>
      <c r="S412" s="584"/>
      <c r="T412" s="584"/>
      <c r="U412" s="584"/>
      <c r="V412" s="584"/>
      <c r="W412" s="587"/>
      <c r="X412" s="587"/>
      <c r="Y412" s="587"/>
      <c r="Z412" s="587"/>
      <c r="AA412" s="587"/>
      <c r="AB412" s="587"/>
      <c r="AC412" s="587"/>
      <c r="AD412" s="587"/>
      <c r="AE412" s="587"/>
      <c r="AF412" s="587"/>
      <c r="AG412" s="587"/>
      <c r="AH412" s="587"/>
      <c r="AI412" s="587"/>
      <c r="AL412" s="15"/>
      <c r="AM412" s="15"/>
      <c r="AN412" s="15"/>
      <c r="AO412" s="15"/>
      <c r="AP412" s="15"/>
      <c r="AQ412" s="15"/>
      <c r="AR412" s="15"/>
      <c r="AS412" s="15"/>
      <c r="AT412" s="15"/>
    </row>
    <row r="413" spans="1:46" s="30" customFormat="1" ht="18" customHeight="1" x14ac:dyDescent="0.2">
      <c r="A413" s="575"/>
      <c r="B413" s="576"/>
      <c r="C413" s="576"/>
      <c r="D413" s="576"/>
      <c r="E413" s="576"/>
      <c r="F413" s="102" t="s">
        <v>78</v>
      </c>
      <c r="G413" s="578"/>
      <c r="H413" s="579"/>
      <c r="I413" s="579"/>
      <c r="J413" s="579"/>
      <c r="K413" s="579"/>
      <c r="L413" s="579"/>
      <c r="M413" s="580"/>
      <c r="N413" s="104" t="s">
        <v>76</v>
      </c>
      <c r="O413" s="581"/>
      <c r="P413" s="581"/>
      <c r="Q413" s="581"/>
      <c r="R413" s="583"/>
      <c r="S413" s="583"/>
      <c r="T413" s="583"/>
      <c r="U413" s="583"/>
      <c r="V413" s="583"/>
      <c r="W413" s="585"/>
      <c r="X413" s="586"/>
      <c r="Y413" s="586"/>
      <c r="Z413" s="586"/>
      <c r="AA413" s="586"/>
      <c r="AB413" s="586"/>
      <c r="AC413" s="586"/>
      <c r="AD413" s="586"/>
      <c r="AE413" s="586"/>
      <c r="AF413" s="586"/>
      <c r="AG413" s="586"/>
      <c r="AH413" s="586"/>
      <c r="AI413" s="586"/>
      <c r="AL413" s="15"/>
      <c r="AM413" s="15"/>
      <c r="AN413" s="15"/>
      <c r="AO413" s="15"/>
      <c r="AP413" s="15"/>
      <c r="AQ413" s="15"/>
      <c r="AR413" s="15"/>
      <c r="AS413" s="15"/>
      <c r="AT413" s="15"/>
    </row>
    <row r="414" spans="1:46" s="30" customFormat="1" ht="18" customHeight="1" x14ac:dyDescent="0.2">
      <c r="A414" s="577"/>
      <c r="B414" s="577"/>
      <c r="C414" s="577"/>
      <c r="D414" s="577"/>
      <c r="E414" s="577"/>
      <c r="F414" s="103"/>
      <c r="G414" s="588"/>
      <c r="H414" s="589"/>
      <c r="I414" s="589"/>
      <c r="J414" s="589"/>
      <c r="K414" s="589"/>
      <c r="L414" s="589"/>
      <c r="M414" s="590"/>
      <c r="N414" s="105"/>
      <c r="O414" s="582"/>
      <c r="P414" s="582"/>
      <c r="Q414" s="582"/>
      <c r="R414" s="584"/>
      <c r="S414" s="584"/>
      <c r="T414" s="584"/>
      <c r="U414" s="584"/>
      <c r="V414" s="584"/>
      <c r="W414" s="587"/>
      <c r="X414" s="587"/>
      <c r="Y414" s="587"/>
      <c r="Z414" s="587"/>
      <c r="AA414" s="587"/>
      <c r="AB414" s="587"/>
      <c r="AC414" s="587"/>
      <c r="AD414" s="587"/>
      <c r="AE414" s="587"/>
      <c r="AF414" s="587"/>
      <c r="AG414" s="587"/>
      <c r="AH414" s="587"/>
      <c r="AI414" s="587"/>
      <c r="AL414" s="15"/>
      <c r="AM414" s="15"/>
      <c r="AN414" s="15"/>
      <c r="AO414" s="15"/>
      <c r="AP414" s="15"/>
      <c r="AQ414" s="15"/>
      <c r="AR414" s="15"/>
      <c r="AS414" s="15"/>
      <c r="AT414" s="15"/>
    </row>
    <row r="415" spans="1:46" s="30" customFormat="1" ht="18" customHeight="1" x14ac:dyDescent="0.2">
      <c r="A415" s="575"/>
      <c r="B415" s="576"/>
      <c r="C415" s="576"/>
      <c r="D415" s="576"/>
      <c r="E415" s="576"/>
      <c r="F415" s="102" t="s">
        <v>78</v>
      </c>
      <c r="G415" s="578"/>
      <c r="H415" s="579"/>
      <c r="I415" s="579"/>
      <c r="J415" s="579"/>
      <c r="K415" s="579"/>
      <c r="L415" s="579"/>
      <c r="M415" s="580"/>
      <c r="N415" s="104" t="s">
        <v>76</v>
      </c>
      <c r="O415" s="581"/>
      <c r="P415" s="581"/>
      <c r="Q415" s="581"/>
      <c r="R415" s="583"/>
      <c r="S415" s="583"/>
      <c r="T415" s="583"/>
      <c r="U415" s="583"/>
      <c r="V415" s="583"/>
      <c r="W415" s="585"/>
      <c r="X415" s="586"/>
      <c r="Y415" s="586"/>
      <c r="Z415" s="586"/>
      <c r="AA415" s="586"/>
      <c r="AB415" s="586"/>
      <c r="AC415" s="586"/>
      <c r="AD415" s="586"/>
      <c r="AE415" s="586"/>
      <c r="AF415" s="586"/>
      <c r="AG415" s="586"/>
      <c r="AH415" s="586"/>
      <c r="AI415" s="586"/>
      <c r="AL415" s="15"/>
      <c r="AM415" s="15"/>
      <c r="AN415" s="15"/>
      <c r="AO415" s="15"/>
      <c r="AP415" s="15"/>
      <c r="AQ415" s="15"/>
      <c r="AR415" s="15"/>
      <c r="AS415" s="15"/>
      <c r="AT415" s="15"/>
    </row>
    <row r="416" spans="1:46" s="30" customFormat="1" ht="18" customHeight="1" x14ac:dyDescent="0.2">
      <c r="A416" s="577"/>
      <c r="B416" s="577"/>
      <c r="C416" s="577"/>
      <c r="D416" s="577"/>
      <c r="E416" s="577"/>
      <c r="F416" s="103"/>
      <c r="G416" s="588"/>
      <c r="H416" s="589"/>
      <c r="I416" s="589"/>
      <c r="J416" s="589"/>
      <c r="K416" s="589"/>
      <c r="L416" s="589"/>
      <c r="M416" s="590"/>
      <c r="N416" s="105"/>
      <c r="O416" s="582"/>
      <c r="P416" s="582"/>
      <c r="Q416" s="582"/>
      <c r="R416" s="584"/>
      <c r="S416" s="584"/>
      <c r="T416" s="584"/>
      <c r="U416" s="584"/>
      <c r="V416" s="584"/>
      <c r="W416" s="587"/>
      <c r="X416" s="587"/>
      <c r="Y416" s="587"/>
      <c r="Z416" s="587"/>
      <c r="AA416" s="587"/>
      <c r="AB416" s="587"/>
      <c r="AC416" s="587"/>
      <c r="AD416" s="587"/>
      <c r="AE416" s="587"/>
      <c r="AF416" s="587"/>
      <c r="AG416" s="587"/>
      <c r="AH416" s="587"/>
      <c r="AI416" s="587"/>
      <c r="AL416" s="15"/>
      <c r="AM416" s="15"/>
      <c r="AN416" s="15"/>
      <c r="AO416" s="15"/>
      <c r="AP416" s="15"/>
      <c r="AQ416" s="15"/>
      <c r="AR416" s="15"/>
      <c r="AS416" s="15"/>
      <c r="AT416" s="15"/>
    </row>
    <row r="417" spans="1:46" s="30" customFormat="1" ht="18" customHeight="1" x14ac:dyDescent="0.2">
      <c r="A417" s="575"/>
      <c r="B417" s="576"/>
      <c r="C417" s="576"/>
      <c r="D417" s="576"/>
      <c r="E417" s="576"/>
      <c r="F417" s="102" t="s">
        <v>78</v>
      </c>
      <c r="G417" s="578"/>
      <c r="H417" s="579"/>
      <c r="I417" s="579"/>
      <c r="J417" s="579"/>
      <c r="K417" s="579"/>
      <c r="L417" s="579"/>
      <c r="M417" s="580"/>
      <c r="N417" s="104" t="s">
        <v>76</v>
      </c>
      <c r="O417" s="581"/>
      <c r="P417" s="581"/>
      <c r="Q417" s="581"/>
      <c r="R417" s="583"/>
      <c r="S417" s="583"/>
      <c r="T417" s="583"/>
      <c r="U417" s="583"/>
      <c r="V417" s="583"/>
      <c r="W417" s="585"/>
      <c r="X417" s="586"/>
      <c r="Y417" s="586"/>
      <c r="Z417" s="586"/>
      <c r="AA417" s="586"/>
      <c r="AB417" s="586"/>
      <c r="AC417" s="586"/>
      <c r="AD417" s="586"/>
      <c r="AE417" s="586"/>
      <c r="AF417" s="586"/>
      <c r="AG417" s="586"/>
      <c r="AH417" s="586"/>
      <c r="AI417" s="586"/>
      <c r="AL417" s="15"/>
      <c r="AM417" s="15"/>
      <c r="AN417" s="15"/>
      <c r="AO417" s="15"/>
      <c r="AP417" s="15"/>
      <c r="AQ417" s="15"/>
      <c r="AR417" s="15"/>
      <c r="AS417" s="15"/>
      <c r="AT417" s="15"/>
    </row>
    <row r="418" spans="1:46" s="30" customFormat="1" ht="18" customHeight="1" x14ac:dyDescent="0.2">
      <c r="A418" s="577"/>
      <c r="B418" s="577"/>
      <c r="C418" s="577"/>
      <c r="D418" s="577"/>
      <c r="E418" s="577"/>
      <c r="F418" s="103"/>
      <c r="G418" s="588"/>
      <c r="H418" s="589"/>
      <c r="I418" s="589"/>
      <c r="J418" s="589"/>
      <c r="K418" s="589"/>
      <c r="L418" s="589"/>
      <c r="M418" s="590"/>
      <c r="N418" s="105"/>
      <c r="O418" s="582"/>
      <c r="P418" s="582"/>
      <c r="Q418" s="582"/>
      <c r="R418" s="584"/>
      <c r="S418" s="584"/>
      <c r="T418" s="584"/>
      <c r="U418" s="584"/>
      <c r="V418" s="584"/>
      <c r="W418" s="587"/>
      <c r="X418" s="587"/>
      <c r="Y418" s="587"/>
      <c r="Z418" s="587"/>
      <c r="AA418" s="587"/>
      <c r="AB418" s="587"/>
      <c r="AC418" s="587"/>
      <c r="AD418" s="587"/>
      <c r="AE418" s="587"/>
      <c r="AF418" s="587"/>
      <c r="AG418" s="587"/>
      <c r="AH418" s="587"/>
      <c r="AI418" s="587"/>
      <c r="AL418" s="15"/>
      <c r="AM418" s="15"/>
      <c r="AN418" s="15"/>
      <c r="AO418" s="15"/>
      <c r="AP418" s="15"/>
      <c r="AQ418" s="15"/>
      <c r="AR418" s="15"/>
      <c r="AS418" s="15"/>
      <c r="AT418" s="15"/>
    </row>
    <row r="419" spans="1:46" s="30" customFormat="1" ht="18" customHeight="1" x14ac:dyDescent="0.2">
      <c r="A419" s="575"/>
      <c r="B419" s="576"/>
      <c r="C419" s="576"/>
      <c r="D419" s="576"/>
      <c r="E419" s="576"/>
      <c r="F419" s="102" t="s">
        <v>78</v>
      </c>
      <c r="G419" s="578"/>
      <c r="H419" s="579"/>
      <c r="I419" s="579"/>
      <c r="J419" s="579"/>
      <c r="K419" s="579"/>
      <c r="L419" s="579"/>
      <c r="M419" s="580"/>
      <c r="N419" s="104" t="s">
        <v>76</v>
      </c>
      <c r="O419" s="581"/>
      <c r="P419" s="581"/>
      <c r="Q419" s="581"/>
      <c r="R419" s="583"/>
      <c r="S419" s="583"/>
      <c r="T419" s="583"/>
      <c r="U419" s="583"/>
      <c r="V419" s="583"/>
      <c r="W419" s="585"/>
      <c r="X419" s="586"/>
      <c r="Y419" s="586"/>
      <c r="Z419" s="586"/>
      <c r="AA419" s="586"/>
      <c r="AB419" s="586"/>
      <c r="AC419" s="586"/>
      <c r="AD419" s="586"/>
      <c r="AE419" s="586"/>
      <c r="AF419" s="586"/>
      <c r="AG419" s="586"/>
      <c r="AH419" s="586"/>
      <c r="AI419" s="586"/>
      <c r="AL419" s="15"/>
      <c r="AM419" s="15"/>
      <c r="AN419" s="15"/>
      <c r="AO419" s="15"/>
      <c r="AP419" s="15"/>
      <c r="AQ419" s="15"/>
      <c r="AR419" s="15"/>
      <c r="AS419" s="15"/>
      <c r="AT419" s="15"/>
    </row>
    <row r="420" spans="1:46" s="30" customFormat="1" ht="18" customHeight="1" x14ac:dyDescent="0.2">
      <c r="A420" s="577"/>
      <c r="B420" s="577"/>
      <c r="C420" s="577"/>
      <c r="D420" s="577"/>
      <c r="E420" s="577"/>
      <c r="F420" s="103"/>
      <c r="G420" s="588"/>
      <c r="H420" s="589"/>
      <c r="I420" s="589"/>
      <c r="J420" s="589"/>
      <c r="K420" s="589"/>
      <c r="L420" s="589"/>
      <c r="M420" s="590"/>
      <c r="N420" s="105"/>
      <c r="O420" s="582"/>
      <c r="P420" s="582"/>
      <c r="Q420" s="582"/>
      <c r="R420" s="584"/>
      <c r="S420" s="584"/>
      <c r="T420" s="584"/>
      <c r="U420" s="584"/>
      <c r="V420" s="584"/>
      <c r="W420" s="587"/>
      <c r="X420" s="587"/>
      <c r="Y420" s="587"/>
      <c r="Z420" s="587"/>
      <c r="AA420" s="587"/>
      <c r="AB420" s="587"/>
      <c r="AC420" s="587"/>
      <c r="AD420" s="587"/>
      <c r="AE420" s="587"/>
      <c r="AF420" s="587"/>
      <c r="AG420" s="587"/>
      <c r="AH420" s="587"/>
      <c r="AI420" s="587"/>
      <c r="AL420" s="15"/>
      <c r="AM420" s="15"/>
      <c r="AN420" s="15"/>
      <c r="AO420" s="15"/>
      <c r="AP420" s="15"/>
      <c r="AQ420" s="15"/>
      <c r="AR420" s="15"/>
      <c r="AS420" s="15"/>
      <c r="AT420" s="15"/>
    </row>
    <row r="421" spans="1:46" s="30" customFormat="1" ht="18" customHeight="1" x14ac:dyDescent="0.2">
      <c r="A421" s="575"/>
      <c r="B421" s="576"/>
      <c r="C421" s="576"/>
      <c r="D421" s="576"/>
      <c r="E421" s="576"/>
      <c r="F421" s="102" t="s">
        <v>78</v>
      </c>
      <c r="G421" s="578"/>
      <c r="H421" s="579"/>
      <c r="I421" s="579"/>
      <c r="J421" s="579"/>
      <c r="K421" s="579"/>
      <c r="L421" s="579"/>
      <c r="M421" s="580"/>
      <c r="N421" s="104" t="s">
        <v>76</v>
      </c>
      <c r="O421" s="581"/>
      <c r="P421" s="581"/>
      <c r="Q421" s="581"/>
      <c r="R421" s="583"/>
      <c r="S421" s="583"/>
      <c r="T421" s="583"/>
      <c r="U421" s="583"/>
      <c r="V421" s="583"/>
      <c r="W421" s="585"/>
      <c r="X421" s="586"/>
      <c r="Y421" s="586"/>
      <c r="Z421" s="586"/>
      <c r="AA421" s="586"/>
      <c r="AB421" s="586"/>
      <c r="AC421" s="586"/>
      <c r="AD421" s="586"/>
      <c r="AE421" s="586"/>
      <c r="AF421" s="586"/>
      <c r="AG421" s="586"/>
      <c r="AH421" s="586"/>
      <c r="AI421" s="586"/>
      <c r="AL421" s="15"/>
      <c r="AM421" s="15"/>
      <c r="AN421" s="15"/>
      <c r="AO421" s="15"/>
      <c r="AP421" s="15"/>
      <c r="AQ421" s="15"/>
      <c r="AR421" s="15"/>
      <c r="AS421" s="15"/>
      <c r="AT421" s="15"/>
    </row>
    <row r="422" spans="1:46" s="30" customFormat="1" ht="18" customHeight="1" x14ac:dyDescent="0.2">
      <c r="A422" s="577"/>
      <c r="B422" s="577"/>
      <c r="C422" s="577"/>
      <c r="D422" s="577"/>
      <c r="E422" s="577"/>
      <c r="F422" s="103"/>
      <c r="G422" s="588"/>
      <c r="H422" s="589"/>
      <c r="I422" s="589"/>
      <c r="J422" s="589"/>
      <c r="K422" s="589"/>
      <c r="L422" s="589"/>
      <c r="M422" s="590"/>
      <c r="N422" s="105"/>
      <c r="O422" s="582"/>
      <c r="P422" s="582"/>
      <c r="Q422" s="582"/>
      <c r="R422" s="584"/>
      <c r="S422" s="584"/>
      <c r="T422" s="584"/>
      <c r="U422" s="584"/>
      <c r="V422" s="584"/>
      <c r="W422" s="587"/>
      <c r="X422" s="587"/>
      <c r="Y422" s="587"/>
      <c r="Z422" s="587"/>
      <c r="AA422" s="587"/>
      <c r="AB422" s="587"/>
      <c r="AC422" s="587"/>
      <c r="AD422" s="587"/>
      <c r="AE422" s="587"/>
      <c r="AF422" s="587"/>
      <c r="AG422" s="587"/>
      <c r="AH422" s="587"/>
      <c r="AI422" s="587"/>
      <c r="AL422" s="15"/>
      <c r="AM422" s="15"/>
      <c r="AN422" s="15"/>
      <c r="AO422" s="15"/>
      <c r="AP422" s="15"/>
      <c r="AQ422" s="15"/>
      <c r="AR422" s="15"/>
      <c r="AS422" s="15"/>
      <c r="AT422" s="15"/>
    </row>
    <row r="423" spans="1:46" s="30" customFormat="1" ht="18" customHeight="1" x14ac:dyDescent="0.2">
      <c r="A423" s="575"/>
      <c r="B423" s="576"/>
      <c r="C423" s="576"/>
      <c r="D423" s="576"/>
      <c r="E423" s="576"/>
      <c r="F423" s="102" t="s">
        <v>78</v>
      </c>
      <c r="G423" s="578"/>
      <c r="H423" s="579"/>
      <c r="I423" s="579"/>
      <c r="J423" s="579"/>
      <c r="K423" s="579"/>
      <c r="L423" s="579"/>
      <c r="M423" s="580"/>
      <c r="N423" s="104" t="s">
        <v>76</v>
      </c>
      <c r="O423" s="581"/>
      <c r="P423" s="581"/>
      <c r="Q423" s="581"/>
      <c r="R423" s="583"/>
      <c r="S423" s="583"/>
      <c r="T423" s="583"/>
      <c r="U423" s="583"/>
      <c r="V423" s="583"/>
      <c r="W423" s="585"/>
      <c r="X423" s="586"/>
      <c r="Y423" s="586"/>
      <c r="Z423" s="586"/>
      <c r="AA423" s="586"/>
      <c r="AB423" s="586"/>
      <c r="AC423" s="586"/>
      <c r="AD423" s="586"/>
      <c r="AE423" s="586"/>
      <c r="AF423" s="586"/>
      <c r="AG423" s="586"/>
      <c r="AH423" s="586"/>
      <c r="AI423" s="586"/>
      <c r="AL423" s="15"/>
      <c r="AM423" s="15"/>
      <c r="AN423" s="15"/>
      <c r="AO423" s="15"/>
      <c r="AP423" s="15"/>
      <c r="AQ423" s="15"/>
      <c r="AR423" s="15"/>
      <c r="AS423" s="15"/>
      <c r="AT423" s="15"/>
    </row>
    <row r="424" spans="1:46" s="30" customFormat="1" ht="18" customHeight="1" x14ac:dyDescent="0.2">
      <c r="A424" s="577"/>
      <c r="B424" s="577"/>
      <c r="C424" s="577"/>
      <c r="D424" s="577"/>
      <c r="E424" s="577"/>
      <c r="F424" s="103"/>
      <c r="G424" s="588"/>
      <c r="H424" s="589"/>
      <c r="I424" s="589"/>
      <c r="J424" s="589"/>
      <c r="K424" s="589"/>
      <c r="L424" s="589"/>
      <c r="M424" s="590"/>
      <c r="N424" s="105"/>
      <c r="O424" s="582"/>
      <c r="P424" s="582"/>
      <c r="Q424" s="582"/>
      <c r="R424" s="584"/>
      <c r="S424" s="584"/>
      <c r="T424" s="584"/>
      <c r="U424" s="584"/>
      <c r="V424" s="584"/>
      <c r="W424" s="587"/>
      <c r="X424" s="587"/>
      <c r="Y424" s="587"/>
      <c r="Z424" s="587"/>
      <c r="AA424" s="587"/>
      <c r="AB424" s="587"/>
      <c r="AC424" s="587"/>
      <c r="AD424" s="587"/>
      <c r="AE424" s="587"/>
      <c r="AF424" s="587"/>
      <c r="AG424" s="587"/>
      <c r="AH424" s="587"/>
      <c r="AI424" s="587"/>
      <c r="AL424" s="15"/>
      <c r="AM424" s="15"/>
      <c r="AN424" s="15"/>
      <c r="AO424" s="15"/>
      <c r="AP424" s="15"/>
      <c r="AQ424" s="15"/>
      <c r="AR424" s="15"/>
      <c r="AS424" s="15"/>
      <c r="AT424" s="15"/>
    </row>
    <row r="425" spans="1:46" s="30" customFormat="1" ht="18" customHeight="1" x14ac:dyDescent="0.2">
      <c r="A425" s="575"/>
      <c r="B425" s="576"/>
      <c r="C425" s="576"/>
      <c r="D425" s="576"/>
      <c r="E425" s="576"/>
      <c r="F425" s="102" t="s">
        <v>78</v>
      </c>
      <c r="G425" s="578"/>
      <c r="H425" s="579"/>
      <c r="I425" s="579"/>
      <c r="J425" s="579"/>
      <c r="K425" s="579"/>
      <c r="L425" s="579"/>
      <c r="M425" s="580"/>
      <c r="N425" s="104" t="s">
        <v>76</v>
      </c>
      <c r="O425" s="581"/>
      <c r="P425" s="581"/>
      <c r="Q425" s="581"/>
      <c r="R425" s="583"/>
      <c r="S425" s="583"/>
      <c r="T425" s="583"/>
      <c r="U425" s="583"/>
      <c r="V425" s="583"/>
      <c r="W425" s="585"/>
      <c r="X425" s="586"/>
      <c r="Y425" s="586"/>
      <c r="Z425" s="586"/>
      <c r="AA425" s="586"/>
      <c r="AB425" s="586"/>
      <c r="AC425" s="586"/>
      <c r="AD425" s="586"/>
      <c r="AE425" s="586"/>
      <c r="AF425" s="586"/>
      <c r="AG425" s="586"/>
      <c r="AH425" s="586"/>
      <c r="AI425" s="586"/>
      <c r="AL425" s="15"/>
      <c r="AM425" s="15"/>
      <c r="AN425" s="15"/>
      <c r="AO425" s="15"/>
      <c r="AP425" s="15"/>
      <c r="AQ425" s="15"/>
      <c r="AR425" s="15"/>
      <c r="AS425" s="15"/>
      <c r="AT425" s="15"/>
    </row>
    <row r="426" spans="1:46" s="30" customFormat="1" ht="18" customHeight="1" x14ac:dyDescent="0.2">
      <c r="A426" s="577"/>
      <c r="B426" s="577"/>
      <c r="C426" s="577"/>
      <c r="D426" s="577"/>
      <c r="E426" s="577"/>
      <c r="F426" s="103"/>
      <c r="G426" s="588"/>
      <c r="H426" s="589"/>
      <c r="I426" s="589"/>
      <c r="J426" s="589"/>
      <c r="K426" s="589"/>
      <c r="L426" s="589"/>
      <c r="M426" s="590"/>
      <c r="N426" s="105"/>
      <c r="O426" s="582"/>
      <c r="P426" s="582"/>
      <c r="Q426" s="582"/>
      <c r="R426" s="584"/>
      <c r="S426" s="584"/>
      <c r="T426" s="584"/>
      <c r="U426" s="584"/>
      <c r="V426" s="584"/>
      <c r="W426" s="587"/>
      <c r="X426" s="587"/>
      <c r="Y426" s="587"/>
      <c r="Z426" s="587"/>
      <c r="AA426" s="587"/>
      <c r="AB426" s="587"/>
      <c r="AC426" s="587"/>
      <c r="AD426" s="587"/>
      <c r="AE426" s="587"/>
      <c r="AF426" s="587"/>
      <c r="AG426" s="587"/>
      <c r="AH426" s="587"/>
      <c r="AI426" s="587"/>
      <c r="AL426" s="15"/>
      <c r="AM426" s="15"/>
      <c r="AN426" s="15"/>
      <c r="AO426" s="15"/>
      <c r="AP426" s="15"/>
      <c r="AQ426" s="15"/>
      <c r="AR426" s="15"/>
      <c r="AS426" s="15"/>
      <c r="AT426" s="15"/>
    </row>
    <row r="427" spans="1:46" s="30" customFormat="1" ht="18" customHeight="1" x14ac:dyDescent="0.2">
      <c r="A427" s="575"/>
      <c r="B427" s="576"/>
      <c r="C427" s="576"/>
      <c r="D427" s="576"/>
      <c r="E427" s="576"/>
      <c r="F427" s="102" t="s">
        <v>78</v>
      </c>
      <c r="G427" s="578"/>
      <c r="H427" s="579"/>
      <c r="I427" s="579"/>
      <c r="J427" s="579"/>
      <c r="K427" s="579"/>
      <c r="L427" s="579"/>
      <c r="M427" s="580"/>
      <c r="N427" s="104" t="s">
        <v>76</v>
      </c>
      <c r="O427" s="581"/>
      <c r="P427" s="581"/>
      <c r="Q427" s="581"/>
      <c r="R427" s="583"/>
      <c r="S427" s="583"/>
      <c r="T427" s="583"/>
      <c r="U427" s="583"/>
      <c r="V427" s="583"/>
      <c r="W427" s="585"/>
      <c r="X427" s="586"/>
      <c r="Y427" s="586"/>
      <c r="Z427" s="586"/>
      <c r="AA427" s="586"/>
      <c r="AB427" s="586"/>
      <c r="AC427" s="586"/>
      <c r="AD427" s="586"/>
      <c r="AE427" s="586"/>
      <c r="AF427" s="586"/>
      <c r="AG427" s="586"/>
      <c r="AH427" s="586"/>
      <c r="AI427" s="586"/>
      <c r="AL427" s="15"/>
      <c r="AM427" s="15"/>
      <c r="AN427" s="15"/>
      <c r="AO427" s="15"/>
      <c r="AP427" s="15"/>
      <c r="AQ427" s="15"/>
      <c r="AR427" s="15"/>
      <c r="AS427" s="15"/>
      <c r="AT427" s="15"/>
    </row>
    <row r="428" spans="1:46" s="30" customFormat="1" ht="18" customHeight="1" x14ac:dyDescent="0.2">
      <c r="A428" s="577"/>
      <c r="B428" s="577"/>
      <c r="C428" s="577"/>
      <c r="D428" s="577"/>
      <c r="E428" s="577"/>
      <c r="F428" s="103"/>
      <c r="G428" s="588"/>
      <c r="H428" s="589"/>
      <c r="I428" s="589"/>
      <c r="J428" s="589"/>
      <c r="K428" s="589"/>
      <c r="L428" s="589"/>
      <c r="M428" s="590"/>
      <c r="N428" s="105"/>
      <c r="O428" s="582"/>
      <c r="P428" s="582"/>
      <c r="Q428" s="582"/>
      <c r="R428" s="584"/>
      <c r="S428" s="584"/>
      <c r="T428" s="584"/>
      <c r="U428" s="584"/>
      <c r="V428" s="584"/>
      <c r="W428" s="587"/>
      <c r="X428" s="587"/>
      <c r="Y428" s="587"/>
      <c r="Z428" s="587"/>
      <c r="AA428" s="587"/>
      <c r="AB428" s="587"/>
      <c r="AC428" s="587"/>
      <c r="AD428" s="587"/>
      <c r="AE428" s="587"/>
      <c r="AF428" s="587"/>
      <c r="AG428" s="587"/>
      <c r="AH428" s="587"/>
      <c r="AI428" s="587"/>
      <c r="AL428" s="15"/>
      <c r="AM428" s="15"/>
      <c r="AN428" s="15"/>
      <c r="AO428" s="15"/>
      <c r="AP428" s="15"/>
      <c r="AQ428" s="15"/>
      <c r="AR428" s="15"/>
      <c r="AS428" s="15"/>
      <c r="AT428" s="15"/>
    </row>
    <row r="429" spans="1:46" s="30" customFormat="1" ht="18" customHeight="1" x14ac:dyDescent="0.2">
      <c r="A429" s="575"/>
      <c r="B429" s="576"/>
      <c r="C429" s="576"/>
      <c r="D429" s="576"/>
      <c r="E429" s="576"/>
      <c r="F429" s="102" t="s">
        <v>78</v>
      </c>
      <c r="G429" s="578"/>
      <c r="H429" s="579"/>
      <c r="I429" s="579"/>
      <c r="J429" s="579"/>
      <c r="K429" s="579"/>
      <c r="L429" s="579"/>
      <c r="M429" s="580"/>
      <c r="N429" s="104" t="s">
        <v>76</v>
      </c>
      <c r="O429" s="581"/>
      <c r="P429" s="581"/>
      <c r="Q429" s="581"/>
      <c r="R429" s="583"/>
      <c r="S429" s="583"/>
      <c r="T429" s="583"/>
      <c r="U429" s="583"/>
      <c r="V429" s="583"/>
      <c r="W429" s="585"/>
      <c r="X429" s="586"/>
      <c r="Y429" s="586"/>
      <c r="Z429" s="586"/>
      <c r="AA429" s="586"/>
      <c r="AB429" s="586"/>
      <c r="AC429" s="586"/>
      <c r="AD429" s="586"/>
      <c r="AE429" s="586"/>
      <c r="AF429" s="586"/>
      <c r="AG429" s="586"/>
      <c r="AH429" s="586"/>
      <c r="AI429" s="586"/>
      <c r="AL429" s="15"/>
      <c r="AM429" s="15"/>
      <c r="AN429" s="15"/>
      <c r="AO429" s="15"/>
      <c r="AP429" s="15"/>
      <c r="AQ429" s="15"/>
      <c r="AR429" s="15"/>
      <c r="AS429" s="15"/>
      <c r="AT429" s="15"/>
    </row>
    <row r="430" spans="1:46" s="30" customFormat="1" ht="18" customHeight="1" x14ac:dyDescent="0.2">
      <c r="A430" s="577"/>
      <c r="B430" s="577"/>
      <c r="C430" s="577"/>
      <c r="D430" s="577"/>
      <c r="E430" s="577"/>
      <c r="F430" s="103"/>
      <c r="G430" s="588"/>
      <c r="H430" s="589"/>
      <c r="I430" s="589"/>
      <c r="J430" s="589"/>
      <c r="K430" s="589"/>
      <c r="L430" s="589"/>
      <c r="M430" s="590"/>
      <c r="N430" s="105"/>
      <c r="O430" s="582"/>
      <c r="P430" s="582"/>
      <c r="Q430" s="582"/>
      <c r="R430" s="584"/>
      <c r="S430" s="584"/>
      <c r="T430" s="584"/>
      <c r="U430" s="584"/>
      <c r="V430" s="584"/>
      <c r="W430" s="587"/>
      <c r="X430" s="587"/>
      <c r="Y430" s="587"/>
      <c r="Z430" s="587"/>
      <c r="AA430" s="587"/>
      <c r="AB430" s="587"/>
      <c r="AC430" s="587"/>
      <c r="AD430" s="587"/>
      <c r="AE430" s="587"/>
      <c r="AF430" s="587"/>
      <c r="AG430" s="587"/>
      <c r="AH430" s="587"/>
      <c r="AI430" s="587"/>
      <c r="AL430" s="15"/>
      <c r="AM430" s="15"/>
      <c r="AN430" s="15"/>
      <c r="AO430" s="15"/>
      <c r="AP430" s="15"/>
      <c r="AQ430" s="15"/>
      <c r="AR430" s="15"/>
      <c r="AS430" s="15"/>
      <c r="AT430" s="15"/>
    </row>
    <row r="431" spans="1:46" s="30" customFormat="1" ht="18" customHeight="1" x14ac:dyDescent="0.2">
      <c r="A431" s="575"/>
      <c r="B431" s="576"/>
      <c r="C431" s="576"/>
      <c r="D431" s="576"/>
      <c r="E431" s="576"/>
      <c r="F431" s="102" t="s">
        <v>78</v>
      </c>
      <c r="G431" s="578"/>
      <c r="H431" s="579"/>
      <c r="I431" s="579"/>
      <c r="J431" s="579"/>
      <c r="K431" s="579"/>
      <c r="L431" s="579"/>
      <c r="M431" s="580"/>
      <c r="N431" s="104" t="s">
        <v>76</v>
      </c>
      <c r="O431" s="581"/>
      <c r="P431" s="581"/>
      <c r="Q431" s="581"/>
      <c r="R431" s="583"/>
      <c r="S431" s="583"/>
      <c r="T431" s="583"/>
      <c r="U431" s="583"/>
      <c r="V431" s="583"/>
      <c r="W431" s="585"/>
      <c r="X431" s="586"/>
      <c r="Y431" s="586"/>
      <c r="Z431" s="586"/>
      <c r="AA431" s="586"/>
      <c r="AB431" s="586"/>
      <c r="AC431" s="586"/>
      <c r="AD431" s="586"/>
      <c r="AE431" s="586"/>
      <c r="AF431" s="586"/>
      <c r="AG431" s="586"/>
      <c r="AH431" s="586"/>
      <c r="AI431" s="586"/>
      <c r="AL431" s="15"/>
      <c r="AM431" s="15"/>
      <c r="AN431" s="15"/>
      <c r="AO431" s="15"/>
      <c r="AP431" s="15"/>
      <c r="AQ431" s="15"/>
      <c r="AR431" s="15"/>
      <c r="AS431" s="15"/>
      <c r="AT431" s="15"/>
    </row>
    <row r="432" spans="1:46" s="30" customFormat="1" ht="18" customHeight="1" x14ac:dyDescent="0.2">
      <c r="A432" s="577"/>
      <c r="B432" s="577"/>
      <c r="C432" s="577"/>
      <c r="D432" s="577"/>
      <c r="E432" s="577"/>
      <c r="F432" s="103"/>
      <c r="G432" s="588"/>
      <c r="H432" s="589"/>
      <c r="I432" s="589"/>
      <c r="J432" s="589"/>
      <c r="K432" s="589"/>
      <c r="L432" s="589"/>
      <c r="M432" s="590"/>
      <c r="N432" s="105"/>
      <c r="O432" s="582"/>
      <c r="P432" s="582"/>
      <c r="Q432" s="582"/>
      <c r="R432" s="584"/>
      <c r="S432" s="584"/>
      <c r="T432" s="584"/>
      <c r="U432" s="584"/>
      <c r="V432" s="584"/>
      <c r="W432" s="587"/>
      <c r="X432" s="587"/>
      <c r="Y432" s="587"/>
      <c r="Z432" s="587"/>
      <c r="AA432" s="587"/>
      <c r="AB432" s="587"/>
      <c r="AC432" s="587"/>
      <c r="AD432" s="587"/>
      <c r="AE432" s="587"/>
      <c r="AF432" s="587"/>
      <c r="AG432" s="587"/>
      <c r="AH432" s="587"/>
      <c r="AI432" s="587"/>
      <c r="AL432" s="15"/>
      <c r="AM432" s="15"/>
      <c r="AN432" s="15"/>
      <c r="AO432" s="15"/>
      <c r="AP432" s="15"/>
      <c r="AQ432" s="15"/>
      <c r="AR432" s="15"/>
      <c r="AS432" s="15"/>
      <c r="AT432" s="15"/>
    </row>
    <row r="433" spans="1:46" s="30" customFormat="1" ht="18" customHeight="1" x14ac:dyDescent="0.2">
      <c r="A433" s="575"/>
      <c r="B433" s="576"/>
      <c r="C433" s="576"/>
      <c r="D433" s="576"/>
      <c r="E433" s="576"/>
      <c r="F433" s="102" t="s">
        <v>78</v>
      </c>
      <c r="G433" s="578"/>
      <c r="H433" s="579"/>
      <c r="I433" s="579"/>
      <c r="J433" s="579"/>
      <c r="K433" s="579"/>
      <c r="L433" s="579"/>
      <c r="M433" s="580"/>
      <c r="N433" s="104" t="s">
        <v>76</v>
      </c>
      <c r="O433" s="581"/>
      <c r="P433" s="581"/>
      <c r="Q433" s="581"/>
      <c r="R433" s="583"/>
      <c r="S433" s="583"/>
      <c r="T433" s="583"/>
      <c r="U433" s="583"/>
      <c r="V433" s="583"/>
      <c r="W433" s="585"/>
      <c r="X433" s="586"/>
      <c r="Y433" s="586"/>
      <c r="Z433" s="586"/>
      <c r="AA433" s="586"/>
      <c r="AB433" s="586"/>
      <c r="AC433" s="586"/>
      <c r="AD433" s="586"/>
      <c r="AE433" s="586"/>
      <c r="AF433" s="586"/>
      <c r="AG433" s="586"/>
      <c r="AH433" s="586"/>
      <c r="AI433" s="586"/>
      <c r="AL433" s="15"/>
      <c r="AM433" s="15"/>
      <c r="AN433" s="15"/>
      <c r="AO433" s="15"/>
      <c r="AP433" s="15"/>
      <c r="AQ433" s="15"/>
      <c r="AR433" s="15"/>
      <c r="AS433" s="15"/>
      <c r="AT433" s="15"/>
    </row>
    <row r="434" spans="1:46" s="30" customFormat="1" ht="18" customHeight="1" x14ac:dyDescent="0.2">
      <c r="A434" s="577"/>
      <c r="B434" s="577"/>
      <c r="C434" s="577"/>
      <c r="D434" s="577"/>
      <c r="E434" s="577"/>
      <c r="F434" s="103"/>
      <c r="G434" s="588"/>
      <c r="H434" s="589"/>
      <c r="I434" s="589"/>
      <c r="J434" s="589"/>
      <c r="K434" s="589"/>
      <c r="L434" s="589"/>
      <c r="M434" s="590"/>
      <c r="N434" s="105"/>
      <c r="O434" s="582"/>
      <c r="P434" s="582"/>
      <c r="Q434" s="582"/>
      <c r="R434" s="584"/>
      <c r="S434" s="584"/>
      <c r="T434" s="584"/>
      <c r="U434" s="584"/>
      <c r="V434" s="584"/>
      <c r="W434" s="587"/>
      <c r="X434" s="587"/>
      <c r="Y434" s="587"/>
      <c r="Z434" s="587"/>
      <c r="AA434" s="587"/>
      <c r="AB434" s="587"/>
      <c r="AC434" s="587"/>
      <c r="AD434" s="587"/>
      <c r="AE434" s="587"/>
      <c r="AF434" s="587"/>
      <c r="AG434" s="587"/>
      <c r="AH434" s="587"/>
      <c r="AI434" s="587"/>
      <c r="AL434" s="15"/>
      <c r="AM434" s="15"/>
      <c r="AN434" s="15"/>
      <c r="AO434" s="15"/>
      <c r="AP434" s="15"/>
      <c r="AQ434" s="15"/>
      <c r="AR434" s="15"/>
      <c r="AS434" s="15"/>
      <c r="AT434" s="15"/>
    </row>
    <row r="435" spans="1:46" s="30" customFormat="1" ht="18" customHeight="1" x14ac:dyDescent="0.2">
      <c r="A435" s="575"/>
      <c r="B435" s="576"/>
      <c r="C435" s="576"/>
      <c r="D435" s="576"/>
      <c r="E435" s="576"/>
      <c r="F435" s="102" t="s">
        <v>78</v>
      </c>
      <c r="G435" s="578"/>
      <c r="H435" s="579"/>
      <c r="I435" s="579"/>
      <c r="J435" s="579"/>
      <c r="K435" s="579"/>
      <c r="L435" s="579"/>
      <c r="M435" s="580"/>
      <c r="N435" s="104" t="s">
        <v>76</v>
      </c>
      <c r="O435" s="581"/>
      <c r="P435" s="581"/>
      <c r="Q435" s="581"/>
      <c r="R435" s="583"/>
      <c r="S435" s="583"/>
      <c r="T435" s="583"/>
      <c r="U435" s="583"/>
      <c r="V435" s="583"/>
      <c r="W435" s="585"/>
      <c r="X435" s="586"/>
      <c r="Y435" s="586"/>
      <c r="Z435" s="586"/>
      <c r="AA435" s="586"/>
      <c r="AB435" s="586"/>
      <c r="AC435" s="586"/>
      <c r="AD435" s="586"/>
      <c r="AE435" s="586"/>
      <c r="AF435" s="586"/>
      <c r="AG435" s="586"/>
      <c r="AH435" s="586"/>
      <c r="AI435" s="586"/>
      <c r="AL435" s="15"/>
      <c r="AM435" s="15"/>
      <c r="AN435" s="15"/>
      <c r="AO435" s="15"/>
      <c r="AP435" s="15"/>
      <c r="AQ435" s="15"/>
      <c r="AR435" s="15"/>
      <c r="AS435" s="15"/>
      <c r="AT435" s="15"/>
    </row>
    <row r="436" spans="1:46" s="30" customFormat="1" ht="18" customHeight="1" x14ac:dyDescent="0.2">
      <c r="A436" s="577"/>
      <c r="B436" s="577"/>
      <c r="C436" s="577"/>
      <c r="D436" s="577"/>
      <c r="E436" s="577"/>
      <c r="F436" s="103"/>
      <c r="G436" s="588"/>
      <c r="H436" s="589"/>
      <c r="I436" s="589"/>
      <c r="J436" s="589"/>
      <c r="K436" s="589"/>
      <c r="L436" s="589"/>
      <c r="M436" s="590"/>
      <c r="N436" s="105"/>
      <c r="O436" s="582"/>
      <c r="P436" s="582"/>
      <c r="Q436" s="582"/>
      <c r="R436" s="584"/>
      <c r="S436" s="584"/>
      <c r="T436" s="584"/>
      <c r="U436" s="584"/>
      <c r="V436" s="584"/>
      <c r="W436" s="587"/>
      <c r="X436" s="587"/>
      <c r="Y436" s="587"/>
      <c r="Z436" s="587"/>
      <c r="AA436" s="587"/>
      <c r="AB436" s="587"/>
      <c r="AC436" s="587"/>
      <c r="AD436" s="587"/>
      <c r="AE436" s="587"/>
      <c r="AF436" s="587"/>
      <c r="AG436" s="587"/>
      <c r="AH436" s="587"/>
      <c r="AI436" s="587"/>
      <c r="AL436" s="15"/>
      <c r="AM436" s="15"/>
      <c r="AN436" s="15"/>
      <c r="AO436" s="15"/>
      <c r="AP436" s="15"/>
      <c r="AQ436" s="15"/>
      <c r="AR436" s="15"/>
      <c r="AS436" s="15"/>
      <c r="AT436" s="15"/>
    </row>
    <row r="437" spans="1:46" s="30" customFormat="1" ht="18" customHeight="1" x14ac:dyDescent="0.2">
      <c r="A437" s="575"/>
      <c r="B437" s="576"/>
      <c r="C437" s="576"/>
      <c r="D437" s="576"/>
      <c r="E437" s="576"/>
      <c r="F437" s="102" t="s">
        <v>78</v>
      </c>
      <c r="G437" s="578"/>
      <c r="H437" s="579"/>
      <c r="I437" s="579"/>
      <c r="J437" s="579"/>
      <c r="K437" s="579"/>
      <c r="L437" s="579"/>
      <c r="M437" s="580"/>
      <c r="N437" s="104" t="s">
        <v>76</v>
      </c>
      <c r="O437" s="581"/>
      <c r="P437" s="581"/>
      <c r="Q437" s="581"/>
      <c r="R437" s="583"/>
      <c r="S437" s="583"/>
      <c r="T437" s="583"/>
      <c r="U437" s="583"/>
      <c r="V437" s="583"/>
      <c r="W437" s="585"/>
      <c r="X437" s="586"/>
      <c r="Y437" s="586"/>
      <c r="Z437" s="586"/>
      <c r="AA437" s="586"/>
      <c r="AB437" s="586"/>
      <c r="AC437" s="586"/>
      <c r="AD437" s="586"/>
      <c r="AE437" s="586"/>
      <c r="AF437" s="586"/>
      <c r="AG437" s="586"/>
      <c r="AH437" s="586"/>
      <c r="AI437" s="586"/>
      <c r="AL437" s="15"/>
      <c r="AM437" s="15"/>
      <c r="AN437" s="15"/>
      <c r="AO437" s="15"/>
      <c r="AP437" s="15"/>
      <c r="AQ437" s="15"/>
      <c r="AR437" s="15"/>
      <c r="AS437" s="15"/>
      <c r="AT437" s="15"/>
    </row>
    <row r="438" spans="1:46" s="30" customFormat="1" ht="18" customHeight="1" x14ac:dyDescent="0.2">
      <c r="A438" s="577"/>
      <c r="B438" s="577"/>
      <c r="C438" s="577"/>
      <c r="D438" s="577"/>
      <c r="E438" s="577"/>
      <c r="F438" s="103"/>
      <c r="G438" s="588"/>
      <c r="H438" s="589"/>
      <c r="I438" s="589"/>
      <c r="J438" s="589"/>
      <c r="K438" s="589"/>
      <c r="L438" s="589"/>
      <c r="M438" s="590"/>
      <c r="N438" s="105"/>
      <c r="O438" s="582"/>
      <c r="P438" s="582"/>
      <c r="Q438" s="582"/>
      <c r="R438" s="584"/>
      <c r="S438" s="584"/>
      <c r="T438" s="584"/>
      <c r="U438" s="584"/>
      <c r="V438" s="584"/>
      <c r="W438" s="587"/>
      <c r="X438" s="587"/>
      <c r="Y438" s="587"/>
      <c r="Z438" s="587"/>
      <c r="AA438" s="587"/>
      <c r="AB438" s="587"/>
      <c r="AC438" s="587"/>
      <c r="AD438" s="587"/>
      <c r="AE438" s="587"/>
      <c r="AF438" s="587"/>
      <c r="AG438" s="587"/>
      <c r="AH438" s="587"/>
      <c r="AI438" s="587"/>
      <c r="AL438" s="15"/>
      <c r="AM438" s="15"/>
      <c r="AN438" s="15"/>
      <c r="AO438" s="15"/>
      <c r="AP438" s="15"/>
      <c r="AQ438" s="15"/>
      <c r="AR438" s="15"/>
      <c r="AS438" s="15"/>
      <c r="AT438" s="15"/>
    </row>
    <row r="439" spans="1:46" s="30" customFormat="1" ht="18" customHeight="1" x14ac:dyDescent="0.2">
      <c r="A439" s="575"/>
      <c r="B439" s="576"/>
      <c r="C439" s="576"/>
      <c r="D439" s="576"/>
      <c r="E439" s="576"/>
      <c r="F439" s="102" t="s">
        <v>78</v>
      </c>
      <c r="G439" s="578"/>
      <c r="H439" s="579"/>
      <c r="I439" s="579"/>
      <c r="J439" s="579"/>
      <c r="K439" s="579"/>
      <c r="L439" s="579"/>
      <c r="M439" s="580"/>
      <c r="N439" s="104" t="s">
        <v>76</v>
      </c>
      <c r="O439" s="581"/>
      <c r="P439" s="581"/>
      <c r="Q439" s="581"/>
      <c r="R439" s="583"/>
      <c r="S439" s="583"/>
      <c r="T439" s="583"/>
      <c r="U439" s="583"/>
      <c r="V439" s="583"/>
      <c r="W439" s="585"/>
      <c r="X439" s="586"/>
      <c r="Y439" s="586"/>
      <c r="Z439" s="586"/>
      <c r="AA439" s="586"/>
      <c r="AB439" s="586"/>
      <c r="AC439" s="586"/>
      <c r="AD439" s="586"/>
      <c r="AE439" s="586"/>
      <c r="AF439" s="586"/>
      <c r="AG439" s="586"/>
      <c r="AH439" s="586"/>
      <c r="AI439" s="586"/>
      <c r="AL439" s="15"/>
      <c r="AM439" s="15"/>
      <c r="AN439" s="15"/>
      <c r="AO439" s="15"/>
      <c r="AP439" s="15"/>
      <c r="AQ439" s="15"/>
      <c r="AR439" s="15"/>
      <c r="AS439" s="15"/>
      <c r="AT439" s="15"/>
    </row>
    <row r="440" spans="1:46" s="30" customFormat="1" ht="18" customHeight="1" x14ac:dyDescent="0.2">
      <c r="A440" s="577"/>
      <c r="B440" s="577"/>
      <c r="C440" s="577"/>
      <c r="D440" s="577"/>
      <c r="E440" s="577"/>
      <c r="F440" s="103"/>
      <c r="G440" s="588"/>
      <c r="H440" s="589"/>
      <c r="I440" s="589"/>
      <c r="J440" s="589"/>
      <c r="K440" s="589"/>
      <c r="L440" s="589"/>
      <c r="M440" s="590"/>
      <c r="N440" s="105"/>
      <c r="O440" s="582"/>
      <c r="P440" s="582"/>
      <c r="Q440" s="582"/>
      <c r="R440" s="584"/>
      <c r="S440" s="584"/>
      <c r="T440" s="584"/>
      <c r="U440" s="584"/>
      <c r="V440" s="584"/>
      <c r="W440" s="587"/>
      <c r="X440" s="587"/>
      <c r="Y440" s="587"/>
      <c r="Z440" s="587"/>
      <c r="AA440" s="587"/>
      <c r="AB440" s="587"/>
      <c r="AC440" s="587"/>
      <c r="AD440" s="587"/>
      <c r="AE440" s="587"/>
      <c r="AF440" s="587"/>
      <c r="AG440" s="587"/>
      <c r="AH440" s="587"/>
      <c r="AI440" s="587"/>
      <c r="AL440" s="15"/>
      <c r="AM440" s="15"/>
      <c r="AN440" s="15"/>
      <c r="AO440" s="15"/>
      <c r="AP440" s="15"/>
      <c r="AQ440" s="15"/>
      <c r="AR440" s="15"/>
      <c r="AS440" s="15"/>
      <c r="AT440" s="15"/>
    </row>
    <row r="441" spans="1:46" s="30" customFormat="1" ht="18" customHeight="1" x14ac:dyDescent="0.2">
      <c r="A441" s="575"/>
      <c r="B441" s="576"/>
      <c r="C441" s="576"/>
      <c r="D441" s="576"/>
      <c r="E441" s="576"/>
      <c r="F441" s="102" t="s">
        <v>78</v>
      </c>
      <c r="G441" s="578"/>
      <c r="H441" s="579"/>
      <c r="I441" s="579"/>
      <c r="J441" s="579"/>
      <c r="K441" s="579"/>
      <c r="L441" s="579"/>
      <c r="M441" s="580"/>
      <c r="N441" s="104" t="s">
        <v>76</v>
      </c>
      <c r="O441" s="581"/>
      <c r="P441" s="581"/>
      <c r="Q441" s="581"/>
      <c r="R441" s="583"/>
      <c r="S441" s="583"/>
      <c r="T441" s="583"/>
      <c r="U441" s="583"/>
      <c r="V441" s="583"/>
      <c r="W441" s="585"/>
      <c r="X441" s="586"/>
      <c r="Y441" s="586"/>
      <c r="Z441" s="586"/>
      <c r="AA441" s="586"/>
      <c r="AB441" s="586"/>
      <c r="AC441" s="586"/>
      <c r="AD441" s="586"/>
      <c r="AE441" s="586"/>
      <c r="AF441" s="586"/>
      <c r="AG441" s="586"/>
      <c r="AH441" s="586"/>
      <c r="AI441" s="586"/>
      <c r="AL441" s="15"/>
      <c r="AM441" s="15"/>
      <c r="AN441" s="15"/>
      <c r="AO441" s="15"/>
      <c r="AP441" s="15"/>
      <c r="AQ441" s="15"/>
      <c r="AR441" s="15"/>
      <c r="AS441" s="15"/>
      <c r="AT441" s="15"/>
    </row>
    <row r="442" spans="1:46" s="30" customFormat="1" ht="18" customHeight="1" x14ac:dyDescent="0.2">
      <c r="A442" s="577"/>
      <c r="B442" s="577"/>
      <c r="C442" s="577"/>
      <c r="D442" s="577"/>
      <c r="E442" s="577"/>
      <c r="F442" s="103"/>
      <c r="G442" s="588"/>
      <c r="H442" s="589"/>
      <c r="I442" s="589"/>
      <c r="J442" s="589"/>
      <c r="K442" s="589"/>
      <c r="L442" s="589"/>
      <c r="M442" s="590"/>
      <c r="N442" s="105"/>
      <c r="O442" s="582"/>
      <c r="P442" s="582"/>
      <c r="Q442" s="582"/>
      <c r="R442" s="584"/>
      <c r="S442" s="584"/>
      <c r="T442" s="584"/>
      <c r="U442" s="584"/>
      <c r="V442" s="584"/>
      <c r="W442" s="587"/>
      <c r="X442" s="587"/>
      <c r="Y442" s="587"/>
      <c r="Z442" s="587"/>
      <c r="AA442" s="587"/>
      <c r="AB442" s="587"/>
      <c r="AC442" s="587"/>
      <c r="AD442" s="587"/>
      <c r="AE442" s="587"/>
      <c r="AF442" s="587"/>
      <c r="AG442" s="587"/>
      <c r="AH442" s="587"/>
      <c r="AI442" s="587"/>
      <c r="AL442" s="15"/>
      <c r="AM442" s="15"/>
      <c r="AN442" s="15"/>
      <c r="AO442" s="15"/>
      <c r="AP442" s="15"/>
      <c r="AQ442" s="15"/>
      <c r="AR442" s="15"/>
      <c r="AS442" s="15"/>
      <c r="AT442" s="15"/>
    </row>
    <row r="443" spans="1:46" s="30" customFormat="1" ht="18" customHeight="1" x14ac:dyDescent="0.2">
      <c r="A443" s="575"/>
      <c r="B443" s="576"/>
      <c r="C443" s="576"/>
      <c r="D443" s="576"/>
      <c r="E443" s="576"/>
      <c r="F443" s="102" t="s">
        <v>78</v>
      </c>
      <c r="G443" s="578"/>
      <c r="H443" s="579"/>
      <c r="I443" s="579"/>
      <c r="J443" s="579"/>
      <c r="K443" s="579"/>
      <c r="L443" s="579"/>
      <c r="M443" s="580"/>
      <c r="N443" s="104" t="s">
        <v>76</v>
      </c>
      <c r="O443" s="581"/>
      <c r="P443" s="581"/>
      <c r="Q443" s="581"/>
      <c r="R443" s="583"/>
      <c r="S443" s="583"/>
      <c r="T443" s="583"/>
      <c r="U443" s="583"/>
      <c r="V443" s="583"/>
      <c r="W443" s="585"/>
      <c r="X443" s="586"/>
      <c r="Y443" s="586"/>
      <c r="Z443" s="586"/>
      <c r="AA443" s="586"/>
      <c r="AB443" s="586"/>
      <c r="AC443" s="586"/>
      <c r="AD443" s="586"/>
      <c r="AE443" s="586"/>
      <c r="AF443" s="586"/>
      <c r="AG443" s="586"/>
      <c r="AH443" s="586"/>
      <c r="AI443" s="586"/>
      <c r="AL443" s="15"/>
      <c r="AM443" s="15"/>
      <c r="AN443" s="15"/>
      <c r="AO443" s="15"/>
      <c r="AP443" s="15"/>
      <c r="AQ443" s="15"/>
      <c r="AR443" s="15"/>
      <c r="AS443" s="15"/>
      <c r="AT443" s="15"/>
    </row>
    <row r="444" spans="1:46" s="30" customFormat="1" ht="18" customHeight="1" x14ac:dyDescent="0.2">
      <c r="A444" s="577"/>
      <c r="B444" s="577"/>
      <c r="C444" s="577"/>
      <c r="D444" s="577"/>
      <c r="E444" s="577"/>
      <c r="F444" s="103"/>
      <c r="G444" s="588"/>
      <c r="H444" s="589"/>
      <c r="I444" s="589"/>
      <c r="J444" s="589"/>
      <c r="K444" s="589"/>
      <c r="L444" s="589"/>
      <c r="M444" s="590"/>
      <c r="N444" s="105"/>
      <c r="O444" s="582"/>
      <c r="P444" s="582"/>
      <c r="Q444" s="582"/>
      <c r="R444" s="584"/>
      <c r="S444" s="584"/>
      <c r="T444" s="584"/>
      <c r="U444" s="584"/>
      <c r="V444" s="584"/>
      <c r="W444" s="587"/>
      <c r="X444" s="587"/>
      <c r="Y444" s="587"/>
      <c r="Z444" s="587"/>
      <c r="AA444" s="587"/>
      <c r="AB444" s="587"/>
      <c r="AC444" s="587"/>
      <c r="AD444" s="587"/>
      <c r="AE444" s="587"/>
      <c r="AF444" s="587"/>
      <c r="AG444" s="587"/>
      <c r="AH444" s="587"/>
      <c r="AI444" s="587"/>
      <c r="AL444" s="15"/>
      <c r="AM444" s="15"/>
      <c r="AN444" s="15"/>
      <c r="AO444" s="15"/>
      <c r="AP444" s="15"/>
      <c r="AQ444" s="15"/>
      <c r="AR444" s="15"/>
      <c r="AS444" s="15"/>
      <c r="AT444" s="15"/>
    </row>
    <row r="445" spans="1:46" s="30" customFormat="1" ht="18" customHeight="1" x14ac:dyDescent="0.2">
      <c r="A445" s="575"/>
      <c r="B445" s="576"/>
      <c r="C445" s="576"/>
      <c r="D445" s="576"/>
      <c r="E445" s="576"/>
      <c r="F445" s="102" t="s">
        <v>78</v>
      </c>
      <c r="G445" s="578"/>
      <c r="H445" s="579"/>
      <c r="I445" s="579"/>
      <c r="J445" s="579"/>
      <c r="K445" s="579"/>
      <c r="L445" s="579"/>
      <c r="M445" s="580"/>
      <c r="N445" s="104" t="s">
        <v>76</v>
      </c>
      <c r="O445" s="581"/>
      <c r="P445" s="581"/>
      <c r="Q445" s="581"/>
      <c r="R445" s="583"/>
      <c r="S445" s="583"/>
      <c r="T445" s="583"/>
      <c r="U445" s="583"/>
      <c r="V445" s="583"/>
      <c r="W445" s="585"/>
      <c r="X445" s="586"/>
      <c r="Y445" s="586"/>
      <c r="Z445" s="586"/>
      <c r="AA445" s="586"/>
      <c r="AB445" s="586"/>
      <c r="AC445" s="586"/>
      <c r="AD445" s="586"/>
      <c r="AE445" s="586"/>
      <c r="AF445" s="586"/>
      <c r="AG445" s="586"/>
      <c r="AH445" s="586"/>
      <c r="AI445" s="586"/>
      <c r="AL445" s="15"/>
      <c r="AM445" s="15"/>
      <c r="AN445" s="15"/>
      <c r="AO445" s="15"/>
      <c r="AP445" s="15"/>
      <c r="AQ445" s="15"/>
      <c r="AR445" s="15"/>
      <c r="AS445" s="15"/>
      <c r="AT445" s="15"/>
    </row>
    <row r="446" spans="1:46" s="30" customFormat="1" ht="18" customHeight="1" x14ac:dyDescent="0.2">
      <c r="A446" s="577"/>
      <c r="B446" s="577"/>
      <c r="C446" s="577"/>
      <c r="D446" s="577"/>
      <c r="E446" s="577"/>
      <c r="F446" s="103"/>
      <c r="G446" s="588"/>
      <c r="H446" s="589"/>
      <c r="I446" s="589"/>
      <c r="J446" s="589"/>
      <c r="K446" s="589"/>
      <c r="L446" s="589"/>
      <c r="M446" s="590"/>
      <c r="N446" s="105"/>
      <c r="O446" s="582"/>
      <c r="P446" s="582"/>
      <c r="Q446" s="582"/>
      <c r="R446" s="584"/>
      <c r="S446" s="584"/>
      <c r="T446" s="584"/>
      <c r="U446" s="584"/>
      <c r="V446" s="584"/>
      <c r="W446" s="587"/>
      <c r="X446" s="587"/>
      <c r="Y446" s="587"/>
      <c r="Z446" s="587"/>
      <c r="AA446" s="587"/>
      <c r="AB446" s="587"/>
      <c r="AC446" s="587"/>
      <c r="AD446" s="587"/>
      <c r="AE446" s="587"/>
      <c r="AF446" s="587"/>
      <c r="AG446" s="587"/>
      <c r="AH446" s="587"/>
      <c r="AI446" s="587"/>
      <c r="AL446" s="15"/>
      <c r="AM446" s="15"/>
      <c r="AN446" s="15"/>
      <c r="AO446" s="15"/>
      <c r="AP446" s="15"/>
      <c r="AQ446" s="15"/>
      <c r="AR446" s="15"/>
      <c r="AS446" s="15"/>
      <c r="AT446" s="15"/>
    </row>
    <row r="447" spans="1:46" s="30" customFormat="1" ht="18" customHeight="1" x14ac:dyDescent="0.2">
      <c r="A447" s="575"/>
      <c r="B447" s="576"/>
      <c r="C447" s="576"/>
      <c r="D447" s="576"/>
      <c r="E447" s="576"/>
      <c r="F447" s="102" t="s">
        <v>78</v>
      </c>
      <c r="G447" s="578"/>
      <c r="H447" s="579"/>
      <c r="I447" s="579"/>
      <c r="J447" s="579"/>
      <c r="K447" s="579"/>
      <c r="L447" s="579"/>
      <c r="M447" s="580"/>
      <c r="N447" s="104" t="s">
        <v>76</v>
      </c>
      <c r="O447" s="581"/>
      <c r="P447" s="581"/>
      <c r="Q447" s="581"/>
      <c r="R447" s="583"/>
      <c r="S447" s="583"/>
      <c r="T447" s="583"/>
      <c r="U447" s="583"/>
      <c r="V447" s="583"/>
      <c r="W447" s="585"/>
      <c r="X447" s="586"/>
      <c r="Y447" s="586"/>
      <c r="Z447" s="586"/>
      <c r="AA447" s="586"/>
      <c r="AB447" s="586"/>
      <c r="AC447" s="586"/>
      <c r="AD447" s="586"/>
      <c r="AE447" s="586"/>
      <c r="AF447" s="586"/>
      <c r="AG447" s="586"/>
      <c r="AH447" s="586"/>
      <c r="AI447" s="586"/>
      <c r="AL447" s="15"/>
      <c r="AM447" s="15"/>
      <c r="AN447" s="15"/>
      <c r="AO447" s="15"/>
      <c r="AP447" s="15"/>
      <c r="AQ447" s="15"/>
      <c r="AR447" s="15"/>
      <c r="AS447" s="15"/>
      <c r="AT447" s="15"/>
    </row>
    <row r="448" spans="1:46" s="30" customFormat="1" ht="18" customHeight="1" x14ac:dyDescent="0.2">
      <c r="A448" s="577"/>
      <c r="B448" s="577"/>
      <c r="C448" s="577"/>
      <c r="D448" s="577"/>
      <c r="E448" s="577"/>
      <c r="F448" s="103"/>
      <c r="G448" s="588"/>
      <c r="H448" s="589"/>
      <c r="I448" s="589"/>
      <c r="J448" s="589"/>
      <c r="K448" s="589"/>
      <c r="L448" s="589"/>
      <c r="M448" s="590"/>
      <c r="N448" s="105"/>
      <c r="O448" s="582"/>
      <c r="P448" s="582"/>
      <c r="Q448" s="582"/>
      <c r="R448" s="584"/>
      <c r="S448" s="584"/>
      <c r="T448" s="584"/>
      <c r="U448" s="584"/>
      <c r="V448" s="584"/>
      <c r="W448" s="587"/>
      <c r="X448" s="587"/>
      <c r="Y448" s="587"/>
      <c r="Z448" s="587"/>
      <c r="AA448" s="587"/>
      <c r="AB448" s="587"/>
      <c r="AC448" s="587"/>
      <c r="AD448" s="587"/>
      <c r="AE448" s="587"/>
      <c r="AF448" s="587"/>
      <c r="AG448" s="587"/>
      <c r="AH448" s="587"/>
      <c r="AI448" s="587"/>
      <c r="AL448" s="15"/>
      <c r="AM448" s="15"/>
      <c r="AN448" s="15"/>
      <c r="AO448" s="15"/>
      <c r="AP448" s="15"/>
      <c r="AQ448" s="15"/>
      <c r="AR448" s="15"/>
      <c r="AS448" s="15"/>
      <c r="AT448" s="15"/>
    </row>
    <row r="449" spans="1:46" s="30" customFormat="1" ht="18" customHeight="1" x14ac:dyDescent="0.2">
      <c r="A449" s="575"/>
      <c r="B449" s="576"/>
      <c r="C449" s="576"/>
      <c r="D449" s="576"/>
      <c r="E449" s="576"/>
      <c r="F449" s="102" t="s">
        <v>78</v>
      </c>
      <c r="G449" s="578"/>
      <c r="H449" s="579"/>
      <c r="I449" s="579"/>
      <c r="J449" s="579"/>
      <c r="K449" s="579"/>
      <c r="L449" s="579"/>
      <c r="M449" s="580"/>
      <c r="N449" s="104" t="s">
        <v>76</v>
      </c>
      <c r="O449" s="581"/>
      <c r="P449" s="581"/>
      <c r="Q449" s="581"/>
      <c r="R449" s="583"/>
      <c r="S449" s="583"/>
      <c r="T449" s="583"/>
      <c r="U449" s="583"/>
      <c r="V449" s="583"/>
      <c r="W449" s="585"/>
      <c r="X449" s="586"/>
      <c r="Y449" s="586"/>
      <c r="Z449" s="586"/>
      <c r="AA449" s="586"/>
      <c r="AB449" s="586"/>
      <c r="AC449" s="586"/>
      <c r="AD449" s="586"/>
      <c r="AE449" s="586"/>
      <c r="AF449" s="586"/>
      <c r="AG449" s="586"/>
      <c r="AH449" s="586"/>
      <c r="AI449" s="586"/>
      <c r="AL449" s="15"/>
      <c r="AM449" s="15"/>
      <c r="AN449" s="15"/>
      <c r="AO449" s="15"/>
      <c r="AP449" s="15"/>
      <c r="AQ449" s="15"/>
      <c r="AR449" s="15"/>
      <c r="AS449" s="15"/>
      <c r="AT449" s="15"/>
    </row>
    <row r="450" spans="1:46" s="30" customFormat="1" ht="18" customHeight="1" x14ac:dyDescent="0.2">
      <c r="A450" s="577"/>
      <c r="B450" s="577"/>
      <c r="C450" s="577"/>
      <c r="D450" s="577"/>
      <c r="E450" s="577"/>
      <c r="F450" s="103"/>
      <c r="G450" s="588"/>
      <c r="H450" s="589"/>
      <c r="I450" s="589"/>
      <c r="J450" s="589"/>
      <c r="K450" s="589"/>
      <c r="L450" s="589"/>
      <c r="M450" s="590"/>
      <c r="N450" s="105"/>
      <c r="O450" s="582"/>
      <c r="P450" s="582"/>
      <c r="Q450" s="582"/>
      <c r="R450" s="584"/>
      <c r="S450" s="584"/>
      <c r="T450" s="584"/>
      <c r="U450" s="584"/>
      <c r="V450" s="584"/>
      <c r="W450" s="587"/>
      <c r="X450" s="587"/>
      <c r="Y450" s="587"/>
      <c r="Z450" s="587"/>
      <c r="AA450" s="587"/>
      <c r="AB450" s="587"/>
      <c r="AC450" s="587"/>
      <c r="AD450" s="587"/>
      <c r="AE450" s="587"/>
      <c r="AF450" s="587"/>
      <c r="AG450" s="587"/>
      <c r="AH450" s="587"/>
      <c r="AI450" s="587"/>
      <c r="AL450" s="15"/>
      <c r="AM450" s="15"/>
      <c r="AN450" s="15"/>
      <c r="AO450" s="15"/>
      <c r="AP450" s="15"/>
      <c r="AQ450" s="15"/>
      <c r="AR450" s="15"/>
      <c r="AS450" s="15"/>
      <c r="AT450" s="15"/>
    </row>
    <row r="451" spans="1:46" s="30" customFormat="1" ht="18" customHeight="1" x14ac:dyDescent="0.2">
      <c r="A451" s="575"/>
      <c r="B451" s="576"/>
      <c r="C451" s="576"/>
      <c r="D451" s="576"/>
      <c r="E451" s="576"/>
      <c r="F451" s="102" t="s">
        <v>78</v>
      </c>
      <c r="G451" s="578"/>
      <c r="H451" s="579"/>
      <c r="I451" s="579"/>
      <c r="J451" s="579"/>
      <c r="K451" s="579"/>
      <c r="L451" s="579"/>
      <c r="M451" s="580"/>
      <c r="N451" s="104" t="s">
        <v>76</v>
      </c>
      <c r="O451" s="581"/>
      <c r="P451" s="581"/>
      <c r="Q451" s="581"/>
      <c r="R451" s="583"/>
      <c r="S451" s="583"/>
      <c r="T451" s="583"/>
      <c r="U451" s="583"/>
      <c r="V451" s="583"/>
      <c r="W451" s="585"/>
      <c r="X451" s="586"/>
      <c r="Y451" s="586"/>
      <c r="Z451" s="586"/>
      <c r="AA451" s="586"/>
      <c r="AB451" s="586"/>
      <c r="AC451" s="586"/>
      <c r="AD451" s="586"/>
      <c r="AE451" s="586"/>
      <c r="AF451" s="586"/>
      <c r="AG451" s="586"/>
      <c r="AH451" s="586"/>
      <c r="AI451" s="586"/>
      <c r="AL451" s="15"/>
      <c r="AM451" s="15"/>
      <c r="AN451" s="15"/>
      <c r="AO451" s="15"/>
      <c r="AP451" s="15"/>
      <c r="AQ451" s="15"/>
      <c r="AR451" s="15"/>
      <c r="AS451" s="15"/>
      <c r="AT451" s="15"/>
    </row>
    <row r="452" spans="1:46" s="30" customFormat="1" ht="18" customHeight="1" x14ac:dyDescent="0.2">
      <c r="A452" s="577"/>
      <c r="B452" s="577"/>
      <c r="C452" s="577"/>
      <c r="D452" s="577"/>
      <c r="E452" s="577"/>
      <c r="F452" s="103"/>
      <c r="G452" s="588"/>
      <c r="H452" s="589"/>
      <c r="I452" s="589"/>
      <c r="J452" s="589"/>
      <c r="K452" s="589"/>
      <c r="L452" s="589"/>
      <c r="M452" s="590"/>
      <c r="N452" s="105"/>
      <c r="O452" s="582"/>
      <c r="P452" s="582"/>
      <c r="Q452" s="582"/>
      <c r="R452" s="584"/>
      <c r="S452" s="584"/>
      <c r="T452" s="584"/>
      <c r="U452" s="584"/>
      <c r="V452" s="584"/>
      <c r="W452" s="587"/>
      <c r="X452" s="587"/>
      <c r="Y452" s="587"/>
      <c r="Z452" s="587"/>
      <c r="AA452" s="587"/>
      <c r="AB452" s="587"/>
      <c r="AC452" s="587"/>
      <c r="AD452" s="587"/>
      <c r="AE452" s="587"/>
      <c r="AF452" s="587"/>
      <c r="AG452" s="587"/>
      <c r="AH452" s="587"/>
      <c r="AI452" s="587"/>
      <c r="AL452" s="15"/>
      <c r="AM452" s="15"/>
      <c r="AN452" s="15"/>
      <c r="AO452" s="15"/>
      <c r="AP452" s="15"/>
      <c r="AQ452" s="15"/>
      <c r="AR452" s="15"/>
      <c r="AS452" s="15"/>
      <c r="AT452" s="15"/>
    </row>
    <row r="453" spans="1:46" s="30" customFormat="1" ht="18" customHeight="1" x14ac:dyDescent="0.2">
      <c r="A453" s="575"/>
      <c r="B453" s="576"/>
      <c r="C453" s="576"/>
      <c r="D453" s="576"/>
      <c r="E453" s="576"/>
      <c r="F453" s="102" t="s">
        <v>78</v>
      </c>
      <c r="G453" s="578"/>
      <c r="H453" s="579"/>
      <c r="I453" s="579"/>
      <c r="J453" s="579"/>
      <c r="K453" s="579"/>
      <c r="L453" s="579"/>
      <c r="M453" s="580"/>
      <c r="N453" s="104" t="s">
        <v>76</v>
      </c>
      <c r="O453" s="581"/>
      <c r="P453" s="581"/>
      <c r="Q453" s="581"/>
      <c r="R453" s="583"/>
      <c r="S453" s="583"/>
      <c r="T453" s="583"/>
      <c r="U453" s="583"/>
      <c r="V453" s="583"/>
      <c r="W453" s="585"/>
      <c r="X453" s="586"/>
      <c r="Y453" s="586"/>
      <c r="Z453" s="586"/>
      <c r="AA453" s="586"/>
      <c r="AB453" s="586"/>
      <c r="AC453" s="586"/>
      <c r="AD453" s="586"/>
      <c r="AE453" s="586"/>
      <c r="AF453" s="586"/>
      <c r="AG453" s="586"/>
      <c r="AH453" s="586"/>
      <c r="AI453" s="586"/>
      <c r="AL453" s="15"/>
      <c r="AM453" s="15"/>
      <c r="AN453" s="15"/>
      <c r="AO453" s="15"/>
      <c r="AP453" s="15"/>
      <c r="AQ453" s="15"/>
      <c r="AR453" s="15"/>
      <c r="AS453" s="15"/>
      <c r="AT453" s="15"/>
    </row>
    <row r="454" spans="1:46" s="30" customFormat="1" ht="18" customHeight="1" x14ac:dyDescent="0.2">
      <c r="A454" s="577"/>
      <c r="B454" s="577"/>
      <c r="C454" s="577"/>
      <c r="D454" s="577"/>
      <c r="E454" s="577"/>
      <c r="F454" s="103"/>
      <c r="G454" s="588"/>
      <c r="H454" s="589"/>
      <c r="I454" s="589"/>
      <c r="J454" s="589"/>
      <c r="K454" s="589"/>
      <c r="L454" s="589"/>
      <c r="M454" s="590"/>
      <c r="N454" s="105"/>
      <c r="O454" s="582"/>
      <c r="P454" s="582"/>
      <c r="Q454" s="582"/>
      <c r="R454" s="584"/>
      <c r="S454" s="584"/>
      <c r="T454" s="584"/>
      <c r="U454" s="584"/>
      <c r="V454" s="584"/>
      <c r="W454" s="587"/>
      <c r="X454" s="587"/>
      <c r="Y454" s="587"/>
      <c r="Z454" s="587"/>
      <c r="AA454" s="587"/>
      <c r="AB454" s="587"/>
      <c r="AC454" s="587"/>
      <c r="AD454" s="587"/>
      <c r="AE454" s="587"/>
      <c r="AF454" s="587"/>
      <c r="AG454" s="587"/>
      <c r="AH454" s="587"/>
      <c r="AI454" s="587"/>
      <c r="AL454" s="15"/>
      <c r="AM454" s="15"/>
      <c r="AN454" s="15"/>
      <c r="AO454" s="15"/>
      <c r="AP454" s="15"/>
      <c r="AQ454" s="15"/>
      <c r="AR454" s="15"/>
      <c r="AS454" s="15"/>
      <c r="AT454" s="15"/>
    </row>
    <row r="455" spans="1:46" s="30" customFormat="1" ht="18" customHeight="1" x14ac:dyDescent="0.2">
      <c r="A455" s="575"/>
      <c r="B455" s="576"/>
      <c r="C455" s="576"/>
      <c r="D455" s="576"/>
      <c r="E455" s="576"/>
      <c r="F455" s="102" t="s">
        <v>78</v>
      </c>
      <c r="G455" s="578"/>
      <c r="H455" s="579"/>
      <c r="I455" s="579"/>
      <c r="J455" s="579"/>
      <c r="K455" s="579"/>
      <c r="L455" s="579"/>
      <c r="M455" s="580"/>
      <c r="N455" s="104" t="s">
        <v>76</v>
      </c>
      <c r="O455" s="581"/>
      <c r="P455" s="581"/>
      <c r="Q455" s="581"/>
      <c r="R455" s="583"/>
      <c r="S455" s="583"/>
      <c r="T455" s="583"/>
      <c r="U455" s="583"/>
      <c r="V455" s="583"/>
      <c r="W455" s="585"/>
      <c r="X455" s="586"/>
      <c r="Y455" s="586"/>
      <c r="Z455" s="586"/>
      <c r="AA455" s="586"/>
      <c r="AB455" s="586"/>
      <c r="AC455" s="586"/>
      <c r="AD455" s="586"/>
      <c r="AE455" s="586"/>
      <c r="AF455" s="586"/>
      <c r="AG455" s="586"/>
      <c r="AH455" s="586"/>
      <c r="AI455" s="586"/>
      <c r="AL455" s="15"/>
      <c r="AM455" s="15"/>
      <c r="AN455" s="15"/>
      <c r="AO455" s="15"/>
      <c r="AP455" s="15"/>
      <c r="AQ455" s="15"/>
      <c r="AR455" s="15"/>
      <c r="AS455" s="15"/>
      <c r="AT455" s="15"/>
    </row>
    <row r="456" spans="1:46" s="30" customFormat="1" ht="18" customHeight="1" x14ac:dyDescent="0.2">
      <c r="A456" s="577"/>
      <c r="B456" s="577"/>
      <c r="C456" s="577"/>
      <c r="D456" s="577"/>
      <c r="E456" s="577"/>
      <c r="F456" s="103"/>
      <c r="G456" s="588"/>
      <c r="H456" s="589"/>
      <c r="I456" s="589"/>
      <c r="J456" s="589"/>
      <c r="K456" s="589"/>
      <c r="L456" s="589"/>
      <c r="M456" s="590"/>
      <c r="N456" s="105"/>
      <c r="O456" s="582"/>
      <c r="P456" s="582"/>
      <c r="Q456" s="582"/>
      <c r="R456" s="584"/>
      <c r="S456" s="584"/>
      <c r="T456" s="584"/>
      <c r="U456" s="584"/>
      <c r="V456" s="584"/>
      <c r="W456" s="587"/>
      <c r="X456" s="587"/>
      <c r="Y456" s="587"/>
      <c r="Z456" s="587"/>
      <c r="AA456" s="587"/>
      <c r="AB456" s="587"/>
      <c r="AC456" s="587"/>
      <c r="AD456" s="587"/>
      <c r="AE456" s="587"/>
      <c r="AF456" s="587"/>
      <c r="AG456" s="587"/>
      <c r="AH456" s="587"/>
      <c r="AI456" s="587"/>
      <c r="AL456" s="15"/>
      <c r="AM456" s="15"/>
      <c r="AN456" s="15"/>
      <c r="AO456" s="15"/>
      <c r="AP456" s="15"/>
      <c r="AQ456" s="15"/>
      <c r="AR456" s="15"/>
      <c r="AS456" s="15"/>
      <c r="AT456" s="15"/>
    </row>
    <row r="457" spans="1:46" s="30" customFormat="1" ht="18" customHeight="1" x14ac:dyDescent="0.2">
      <c r="A457" s="575"/>
      <c r="B457" s="576"/>
      <c r="C457" s="576"/>
      <c r="D457" s="576"/>
      <c r="E457" s="576"/>
      <c r="F457" s="102" t="s">
        <v>78</v>
      </c>
      <c r="G457" s="578"/>
      <c r="H457" s="579"/>
      <c r="I457" s="579"/>
      <c r="J457" s="579"/>
      <c r="K457" s="579"/>
      <c r="L457" s="579"/>
      <c r="M457" s="580"/>
      <c r="N457" s="104" t="s">
        <v>76</v>
      </c>
      <c r="O457" s="581"/>
      <c r="P457" s="581"/>
      <c r="Q457" s="581"/>
      <c r="R457" s="583"/>
      <c r="S457" s="583"/>
      <c r="T457" s="583"/>
      <c r="U457" s="583"/>
      <c r="V457" s="583"/>
      <c r="W457" s="585"/>
      <c r="X457" s="586"/>
      <c r="Y457" s="586"/>
      <c r="Z457" s="586"/>
      <c r="AA457" s="586"/>
      <c r="AB457" s="586"/>
      <c r="AC457" s="586"/>
      <c r="AD457" s="586"/>
      <c r="AE457" s="586"/>
      <c r="AF457" s="586"/>
      <c r="AG457" s="586"/>
      <c r="AH457" s="586"/>
      <c r="AI457" s="586"/>
      <c r="AL457" s="15"/>
      <c r="AM457" s="15"/>
      <c r="AN457" s="15"/>
      <c r="AO457" s="15"/>
      <c r="AP457" s="15"/>
      <c r="AQ457" s="15"/>
      <c r="AR457" s="15"/>
      <c r="AS457" s="15"/>
      <c r="AT457" s="15"/>
    </row>
    <row r="458" spans="1:46" s="30" customFormat="1" ht="18" customHeight="1" x14ac:dyDescent="0.2">
      <c r="A458" s="577"/>
      <c r="B458" s="577"/>
      <c r="C458" s="577"/>
      <c r="D458" s="577"/>
      <c r="E458" s="577"/>
      <c r="F458" s="103"/>
      <c r="G458" s="588"/>
      <c r="H458" s="589"/>
      <c r="I458" s="589"/>
      <c r="J458" s="589"/>
      <c r="K458" s="589"/>
      <c r="L458" s="589"/>
      <c r="M458" s="590"/>
      <c r="N458" s="105"/>
      <c r="O458" s="582"/>
      <c r="P458" s="582"/>
      <c r="Q458" s="582"/>
      <c r="R458" s="584"/>
      <c r="S458" s="584"/>
      <c r="T458" s="584"/>
      <c r="U458" s="584"/>
      <c r="V458" s="584"/>
      <c r="W458" s="587"/>
      <c r="X458" s="587"/>
      <c r="Y458" s="587"/>
      <c r="Z458" s="587"/>
      <c r="AA458" s="587"/>
      <c r="AB458" s="587"/>
      <c r="AC458" s="587"/>
      <c r="AD458" s="587"/>
      <c r="AE458" s="587"/>
      <c r="AF458" s="587"/>
      <c r="AG458" s="587"/>
      <c r="AH458" s="587"/>
      <c r="AI458" s="587"/>
      <c r="AL458" s="15"/>
      <c r="AM458" s="15"/>
      <c r="AN458" s="15"/>
      <c r="AO458" s="15"/>
      <c r="AP458" s="15"/>
      <c r="AQ458" s="15"/>
      <c r="AR458" s="15"/>
      <c r="AS458" s="15"/>
      <c r="AT458" s="15"/>
    </row>
    <row r="459" spans="1:46" s="30" customFormat="1" ht="18" customHeight="1" x14ac:dyDescent="0.2">
      <c r="A459" s="575"/>
      <c r="B459" s="576"/>
      <c r="C459" s="576"/>
      <c r="D459" s="576"/>
      <c r="E459" s="576"/>
      <c r="F459" s="102" t="s">
        <v>78</v>
      </c>
      <c r="G459" s="578"/>
      <c r="H459" s="579"/>
      <c r="I459" s="579"/>
      <c r="J459" s="579"/>
      <c r="K459" s="579"/>
      <c r="L459" s="579"/>
      <c r="M459" s="580"/>
      <c r="N459" s="104" t="s">
        <v>76</v>
      </c>
      <c r="O459" s="581"/>
      <c r="P459" s="581"/>
      <c r="Q459" s="581"/>
      <c r="R459" s="583"/>
      <c r="S459" s="583"/>
      <c r="T459" s="583"/>
      <c r="U459" s="583"/>
      <c r="V459" s="583"/>
      <c r="W459" s="585"/>
      <c r="X459" s="586"/>
      <c r="Y459" s="586"/>
      <c r="Z459" s="586"/>
      <c r="AA459" s="586"/>
      <c r="AB459" s="586"/>
      <c r="AC459" s="586"/>
      <c r="AD459" s="586"/>
      <c r="AE459" s="586"/>
      <c r="AF459" s="586"/>
      <c r="AG459" s="586"/>
      <c r="AH459" s="586"/>
      <c r="AI459" s="586"/>
      <c r="AL459" s="15"/>
      <c r="AM459" s="15"/>
      <c r="AN459" s="15"/>
      <c r="AO459" s="15"/>
      <c r="AP459" s="15"/>
      <c r="AQ459" s="15"/>
      <c r="AR459" s="15"/>
      <c r="AS459" s="15"/>
      <c r="AT459" s="15"/>
    </row>
    <row r="460" spans="1:46" s="30" customFormat="1" ht="18" customHeight="1" x14ac:dyDescent="0.2">
      <c r="A460" s="577"/>
      <c r="B460" s="577"/>
      <c r="C460" s="577"/>
      <c r="D460" s="577"/>
      <c r="E460" s="577"/>
      <c r="F460" s="103"/>
      <c r="G460" s="588"/>
      <c r="H460" s="589"/>
      <c r="I460" s="589"/>
      <c r="J460" s="589"/>
      <c r="K460" s="589"/>
      <c r="L460" s="589"/>
      <c r="M460" s="590"/>
      <c r="N460" s="105"/>
      <c r="O460" s="582"/>
      <c r="P460" s="582"/>
      <c r="Q460" s="582"/>
      <c r="R460" s="584"/>
      <c r="S460" s="584"/>
      <c r="T460" s="584"/>
      <c r="U460" s="584"/>
      <c r="V460" s="584"/>
      <c r="W460" s="587"/>
      <c r="X460" s="587"/>
      <c r="Y460" s="587"/>
      <c r="Z460" s="587"/>
      <c r="AA460" s="587"/>
      <c r="AB460" s="587"/>
      <c r="AC460" s="587"/>
      <c r="AD460" s="587"/>
      <c r="AE460" s="587"/>
      <c r="AF460" s="587"/>
      <c r="AG460" s="587"/>
      <c r="AH460" s="587"/>
      <c r="AI460" s="587"/>
      <c r="AL460" s="15"/>
      <c r="AM460" s="15"/>
      <c r="AN460" s="15"/>
      <c r="AO460" s="15"/>
      <c r="AP460" s="15"/>
      <c r="AQ460" s="15"/>
      <c r="AR460" s="15"/>
      <c r="AS460" s="15"/>
      <c r="AT460" s="15"/>
    </row>
    <row r="461" spans="1:46" s="30" customFormat="1" ht="18" customHeight="1" x14ac:dyDescent="0.2">
      <c r="A461" s="575"/>
      <c r="B461" s="576"/>
      <c r="C461" s="576"/>
      <c r="D461" s="576"/>
      <c r="E461" s="576"/>
      <c r="F461" s="102" t="s">
        <v>78</v>
      </c>
      <c r="G461" s="578"/>
      <c r="H461" s="579"/>
      <c r="I461" s="579"/>
      <c r="J461" s="579"/>
      <c r="K461" s="579"/>
      <c r="L461" s="579"/>
      <c r="M461" s="580"/>
      <c r="N461" s="104" t="s">
        <v>76</v>
      </c>
      <c r="O461" s="581"/>
      <c r="P461" s="581"/>
      <c r="Q461" s="581"/>
      <c r="R461" s="583"/>
      <c r="S461" s="583"/>
      <c r="T461" s="583"/>
      <c r="U461" s="583"/>
      <c r="V461" s="583"/>
      <c r="W461" s="585"/>
      <c r="X461" s="586"/>
      <c r="Y461" s="586"/>
      <c r="Z461" s="586"/>
      <c r="AA461" s="586"/>
      <c r="AB461" s="586"/>
      <c r="AC461" s="586"/>
      <c r="AD461" s="586"/>
      <c r="AE461" s="586"/>
      <c r="AF461" s="586"/>
      <c r="AG461" s="586"/>
      <c r="AH461" s="586"/>
      <c r="AI461" s="586"/>
      <c r="AL461" s="15"/>
      <c r="AM461" s="15"/>
      <c r="AN461" s="15"/>
      <c r="AO461" s="15"/>
      <c r="AP461" s="15"/>
      <c r="AQ461" s="15"/>
      <c r="AR461" s="15"/>
      <c r="AS461" s="15"/>
      <c r="AT461" s="15"/>
    </row>
    <row r="462" spans="1:46" s="30" customFormat="1" ht="18" customHeight="1" x14ac:dyDescent="0.2">
      <c r="A462" s="577"/>
      <c r="B462" s="577"/>
      <c r="C462" s="577"/>
      <c r="D462" s="577"/>
      <c r="E462" s="577"/>
      <c r="F462" s="103"/>
      <c r="G462" s="588"/>
      <c r="H462" s="589"/>
      <c r="I462" s="589"/>
      <c r="J462" s="589"/>
      <c r="K462" s="589"/>
      <c r="L462" s="589"/>
      <c r="M462" s="590"/>
      <c r="N462" s="105"/>
      <c r="O462" s="582"/>
      <c r="P462" s="582"/>
      <c r="Q462" s="582"/>
      <c r="R462" s="584"/>
      <c r="S462" s="584"/>
      <c r="T462" s="584"/>
      <c r="U462" s="584"/>
      <c r="V462" s="584"/>
      <c r="W462" s="587"/>
      <c r="X462" s="587"/>
      <c r="Y462" s="587"/>
      <c r="Z462" s="587"/>
      <c r="AA462" s="587"/>
      <c r="AB462" s="587"/>
      <c r="AC462" s="587"/>
      <c r="AD462" s="587"/>
      <c r="AE462" s="587"/>
      <c r="AF462" s="587"/>
      <c r="AG462" s="587"/>
      <c r="AH462" s="587"/>
      <c r="AI462" s="587"/>
      <c r="AL462" s="15"/>
      <c r="AM462" s="15"/>
      <c r="AN462" s="15"/>
      <c r="AO462" s="15"/>
      <c r="AP462" s="15"/>
      <c r="AQ462" s="15"/>
      <c r="AR462" s="15"/>
      <c r="AS462" s="15"/>
      <c r="AT462" s="15"/>
    </row>
    <row r="463" spans="1:46" s="30" customFormat="1" ht="18" customHeight="1" x14ac:dyDescent="0.2">
      <c r="A463" s="575"/>
      <c r="B463" s="576"/>
      <c r="C463" s="576"/>
      <c r="D463" s="576"/>
      <c r="E463" s="576"/>
      <c r="F463" s="102" t="s">
        <v>78</v>
      </c>
      <c r="G463" s="578"/>
      <c r="H463" s="579"/>
      <c r="I463" s="579"/>
      <c r="J463" s="579"/>
      <c r="K463" s="579"/>
      <c r="L463" s="579"/>
      <c r="M463" s="580"/>
      <c r="N463" s="104" t="s">
        <v>76</v>
      </c>
      <c r="O463" s="581"/>
      <c r="P463" s="581"/>
      <c r="Q463" s="581"/>
      <c r="R463" s="583"/>
      <c r="S463" s="583"/>
      <c r="T463" s="583"/>
      <c r="U463" s="583"/>
      <c r="V463" s="583"/>
      <c r="W463" s="585"/>
      <c r="X463" s="586"/>
      <c r="Y463" s="586"/>
      <c r="Z463" s="586"/>
      <c r="AA463" s="586"/>
      <c r="AB463" s="586"/>
      <c r="AC463" s="586"/>
      <c r="AD463" s="586"/>
      <c r="AE463" s="586"/>
      <c r="AF463" s="586"/>
      <c r="AG463" s="586"/>
      <c r="AH463" s="586"/>
      <c r="AI463" s="586"/>
      <c r="AL463" s="15"/>
      <c r="AM463" s="15"/>
      <c r="AN463" s="15"/>
      <c r="AO463" s="15"/>
      <c r="AP463" s="15"/>
      <c r="AQ463" s="15"/>
      <c r="AR463" s="15"/>
      <c r="AS463" s="15"/>
      <c r="AT463" s="15"/>
    </row>
    <row r="464" spans="1:46" s="30" customFormat="1" ht="18" customHeight="1" x14ac:dyDescent="0.2">
      <c r="A464" s="577"/>
      <c r="B464" s="577"/>
      <c r="C464" s="577"/>
      <c r="D464" s="577"/>
      <c r="E464" s="577"/>
      <c r="F464" s="103"/>
      <c r="G464" s="588"/>
      <c r="H464" s="589"/>
      <c r="I464" s="589"/>
      <c r="J464" s="589"/>
      <c r="K464" s="589"/>
      <c r="L464" s="589"/>
      <c r="M464" s="590"/>
      <c r="N464" s="105"/>
      <c r="O464" s="582"/>
      <c r="P464" s="582"/>
      <c r="Q464" s="582"/>
      <c r="R464" s="584"/>
      <c r="S464" s="584"/>
      <c r="T464" s="584"/>
      <c r="U464" s="584"/>
      <c r="V464" s="584"/>
      <c r="W464" s="587"/>
      <c r="X464" s="587"/>
      <c r="Y464" s="587"/>
      <c r="Z464" s="587"/>
      <c r="AA464" s="587"/>
      <c r="AB464" s="587"/>
      <c r="AC464" s="587"/>
      <c r="AD464" s="587"/>
      <c r="AE464" s="587"/>
      <c r="AF464" s="587"/>
      <c r="AG464" s="587"/>
      <c r="AH464" s="587"/>
      <c r="AI464" s="587"/>
      <c r="AL464" s="15"/>
      <c r="AM464" s="15"/>
      <c r="AN464" s="15"/>
      <c r="AO464" s="15"/>
      <c r="AP464" s="15"/>
      <c r="AQ464" s="15"/>
      <c r="AR464" s="15"/>
      <c r="AS464" s="15"/>
      <c r="AT464" s="15"/>
    </row>
    <row r="465" spans="1:46" s="30" customFormat="1" ht="18" customHeight="1" x14ac:dyDescent="0.2">
      <c r="A465" s="575"/>
      <c r="B465" s="576"/>
      <c r="C465" s="576"/>
      <c r="D465" s="576"/>
      <c r="E465" s="576"/>
      <c r="F465" s="102" t="s">
        <v>78</v>
      </c>
      <c r="G465" s="578"/>
      <c r="H465" s="579"/>
      <c r="I465" s="579"/>
      <c r="J465" s="579"/>
      <c r="K465" s="579"/>
      <c r="L465" s="579"/>
      <c r="M465" s="580"/>
      <c r="N465" s="104" t="s">
        <v>76</v>
      </c>
      <c r="O465" s="581"/>
      <c r="P465" s="581"/>
      <c r="Q465" s="581"/>
      <c r="R465" s="583"/>
      <c r="S465" s="583"/>
      <c r="T465" s="583"/>
      <c r="U465" s="583"/>
      <c r="V465" s="583"/>
      <c r="W465" s="585"/>
      <c r="X465" s="586"/>
      <c r="Y465" s="586"/>
      <c r="Z465" s="586"/>
      <c r="AA465" s="586"/>
      <c r="AB465" s="586"/>
      <c r="AC465" s="586"/>
      <c r="AD465" s="586"/>
      <c r="AE465" s="586"/>
      <c r="AF465" s="586"/>
      <c r="AG465" s="586"/>
      <c r="AH465" s="586"/>
      <c r="AI465" s="586"/>
      <c r="AL465" s="15"/>
      <c r="AM465" s="15"/>
      <c r="AN465" s="15"/>
      <c r="AO465" s="15"/>
      <c r="AP465" s="15"/>
      <c r="AQ465" s="15"/>
      <c r="AR465" s="15"/>
      <c r="AS465" s="15"/>
      <c r="AT465" s="15"/>
    </row>
    <row r="466" spans="1:46" s="30" customFormat="1" ht="18" customHeight="1" x14ac:dyDescent="0.2">
      <c r="A466" s="577"/>
      <c r="B466" s="577"/>
      <c r="C466" s="577"/>
      <c r="D466" s="577"/>
      <c r="E466" s="577"/>
      <c r="F466" s="103"/>
      <c r="G466" s="588"/>
      <c r="H466" s="589"/>
      <c r="I466" s="589"/>
      <c r="J466" s="589"/>
      <c r="K466" s="589"/>
      <c r="L466" s="589"/>
      <c r="M466" s="590"/>
      <c r="N466" s="105"/>
      <c r="O466" s="582"/>
      <c r="P466" s="582"/>
      <c r="Q466" s="582"/>
      <c r="R466" s="584"/>
      <c r="S466" s="584"/>
      <c r="T466" s="584"/>
      <c r="U466" s="584"/>
      <c r="V466" s="584"/>
      <c r="W466" s="587"/>
      <c r="X466" s="587"/>
      <c r="Y466" s="587"/>
      <c r="Z466" s="587"/>
      <c r="AA466" s="587"/>
      <c r="AB466" s="587"/>
      <c r="AC466" s="587"/>
      <c r="AD466" s="587"/>
      <c r="AE466" s="587"/>
      <c r="AF466" s="587"/>
      <c r="AG466" s="587"/>
      <c r="AH466" s="587"/>
      <c r="AI466" s="587"/>
      <c r="AL466" s="15"/>
      <c r="AM466" s="15"/>
      <c r="AN466" s="15"/>
      <c r="AO466" s="15"/>
      <c r="AP466" s="15"/>
      <c r="AQ466" s="15"/>
      <c r="AR466" s="15"/>
      <c r="AS466" s="15"/>
      <c r="AT466" s="15"/>
    </row>
  </sheetData>
  <sheetProtection password="CC81" sheet="1" objects="1" scenarios="1"/>
  <mergeCells count="1367">
    <mergeCell ref="A465:E466"/>
    <mergeCell ref="G465:M465"/>
    <mergeCell ref="O465:Q466"/>
    <mergeCell ref="R465:V466"/>
    <mergeCell ref="W465:AI466"/>
    <mergeCell ref="G466:M466"/>
    <mergeCell ref="A461:E462"/>
    <mergeCell ref="G461:M461"/>
    <mergeCell ref="O461:Q462"/>
    <mergeCell ref="R461:V462"/>
    <mergeCell ref="W461:AI462"/>
    <mergeCell ref="G462:M462"/>
    <mergeCell ref="A463:E464"/>
    <mergeCell ref="G463:M463"/>
    <mergeCell ref="O463:Q464"/>
    <mergeCell ref="R463:V464"/>
    <mergeCell ref="W463:AI464"/>
    <mergeCell ref="G464:M464"/>
    <mergeCell ref="A457:E458"/>
    <mergeCell ref="G457:M457"/>
    <mergeCell ref="O457:Q458"/>
    <mergeCell ref="R457:V458"/>
    <mergeCell ref="W457:AI458"/>
    <mergeCell ref="G458:M458"/>
    <mergeCell ref="A459:E460"/>
    <mergeCell ref="G459:M459"/>
    <mergeCell ref="O459:Q460"/>
    <mergeCell ref="R459:V460"/>
    <mergeCell ref="W459:AI460"/>
    <mergeCell ref="G460:M460"/>
    <mergeCell ref="A453:E454"/>
    <mergeCell ref="G453:M453"/>
    <mergeCell ref="O453:Q454"/>
    <mergeCell ref="R453:V454"/>
    <mergeCell ref="W453:AI454"/>
    <mergeCell ref="G454:M454"/>
    <mergeCell ref="A455:E456"/>
    <mergeCell ref="G455:M455"/>
    <mergeCell ref="O455:Q456"/>
    <mergeCell ref="R455:V456"/>
    <mergeCell ref="W455:AI456"/>
    <mergeCell ref="G456:M456"/>
    <mergeCell ref="A449:E450"/>
    <mergeCell ref="G449:M449"/>
    <mergeCell ref="O449:Q450"/>
    <mergeCell ref="R449:V450"/>
    <mergeCell ref="W449:AI450"/>
    <mergeCell ref="G450:M450"/>
    <mergeCell ref="A451:E452"/>
    <mergeCell ref="G451:M451"/>
    <mergeCell ref="O451:Q452"/>
    <mergeCell ref="R451:V452"/>
    <mergeCell ref="W451:AI452"/>
    <mergeCell ref="G452:M452"/>
    <mergeCell ref="A445:E446"/>
    <mergeCell ref="G445:M445"/>
    <mergeCell ref="O445:Q446"/>
    <mergeCell ref="R445:V446"/>
    <mergeCell ref="W445:AI446"/>
    <mergeCell ref="G446:M446"/>
    <mergeCell ref="A447:E448"/>
    <mergeCell ref="G447:M447"/>
    <mergeCell ref="O447:Q448"/>
    <mergeCell ref="R447:V448"/>
    <mergeCell ref="W447:AI448"/>
    <mergeCell ref="G448:M448"/>
    <mergeCell ref="A441:E442"/>
    <mergeCell ref="G441:M441"/>
    <mergeCell ref="O441:Q442"/>
    <mergeCell ref="R441:V442"/>
    <mergeCell ref="W441:AI442"/>
    <mergeCell ref="G442:M442"/>
    <mergeCell ref="A443:E444"/>
    <mergeCell ref="G443:M443"/>
    <mergeCell ref="O443:Q444"/>
    <mergeCell ref="R443:V444"/>
    <mergeCell ref="W443:AI444"/>
    <mergeCell ref="G444:M444"/>
    <mergeCell ref="A437:E438"/>
    <mergeCell ref="G437:M437"/>
    <mergeCell ref="O437:Q438"/>
    <mergeCell ref="R437:V438"/>
    <mergeCell ref="W437:AI438"/>
    <mergeCell ref="G438:M438"/>
    <mergeCell ref="A439:E440"/>
    <mergeCell ref="G439:M439"/>
    <mergeCell ref="O439:Q440"/>
    <mergeCell ref="R439:V440"/>
    <mergeCell ref="W439:AI440"/>
    <mergeCell ref="G440:M440"/>
    <mergeCell ref="A433:E434"/>
    <mergeCell ref="G433:M433"/>
    <mergeCell ref="O433:Q434"/>
    <mergeCell ref="R433:V434"/>
    <mergeCell ref="W433:AI434"/>
    <mergeCell ref="G434:M434"/>
    <mergeCell ref="A435:E436"/>
    <mergeCell ref="G435:M435"/>
    <mergeCell ref="O435:Q436"/>
    <mergeCell ref="R435:V436"/>
    <mergeCell ref="W435:AI436"/>
    <mergeCell ref="G436:M436"/>
    <mergeCell ref="A429:E430"/>
    <mergeCell ref="G429:M429"/>
    <mergeCell ref="O429:Q430"/>
    <mergeCell ref="R429:V430"/>
    <mergeCell ref="W429:AI430"/>
    <mergeCell ref="G430:M430"/>
    <mergeCell ref="A431:E432"/>
    <mergeCell ref="G431:M431"/>
    <mergeCell ref="O431:Q432"/>
    <mergeCell ref="R431:V432"/>
    <mergeCell ref="W431:AI432"/>
    <mergeCell ref="G432:M432"/>
    <mergeCell ref="A425:E426"/>
    <mergeCell ref="G425:M425"/>
    <mergeCell ref="O425:Q426"/>
    <mergeCell ref="R425:V426"/>
    <mergeCell ref="W425:AI426"/>
    <mergeCell ref="G426:M426"/>
    <mergeCell ref="A427:E428"/>
    <mergeCell ref="G427:M427"/>
    <mergeCell ref="O427:Q428"/>
    <mergeCell ref="R427:V428"/>
    <mergeCell ref="W427:AI428"/>
    <mergeCell ref="G428:M428"/>
    <mergeCell ref="A421:E422"/>
    <mergeCell ref="G421:M421"/>
    <mergeCell ref="O421:Q422"/>
    <mergeCell ref="R421:V422"/>
    <mergeCell ref="W421:AI422"/>
    <mergeCell ref="G422:M422"/>
    <mergeCell ref="A423:E424"/>
    <mergeCell ref="G423:M423"/>
    <mergeCell ref="O423:Q424"/>
    <mergeCell ref="R423:V424"/>
    <mergeCell ref="W423:AI424"/>
    <mergeCell ref="G424:M424"/>
    <mergeCell ref="A417:E418"/>
    <mergeCell ref="G417:M417"/>
    <mergeCell ref="O417:Q418"/>
    <mergeCell ref="R417:V418"/>
    <mergeCell ref="W417:AI418"/>
    <mergeCell ref="G418:M418"/>
    <mergeCell ref="A419:E420"/>
    <mergeCell ref="G419:M419"/>
    <mergeCell ref="O419:Q420"/>
    <mergeCell ref="R419:V420"/>
    <mergeCell ref="W419:AI420"/>
    <mergeCell ref="G420:M420"/>
    <mergeCell ref="A413:E414"/>
    <mergeCell ref="G413:M413"/>
    <mergeCell ref="O413:Q414"/>
    <mergeCell ref="R413:V414"/>
    <mergeCell ref="W413:AI414"/>
    <mergeCell ref="G414:M414"/>
    <mergeCell ref="A415:E416"/>
    <mergeCell ref="G415:M415"/>
    <mergeCell ref="O415:Q416"/>
    <mergeCell ref="R415:V416"/>
    <mergeCell ref="W415:AI416"/>
    <mergeCell ref="G416:M416"/>
    <mergeCell ref="A409:E410"/>
    <mergeCell ref="G409:M409"/>
    <mergeCell ref="O409:Q410"/>
    <mergeCell ref="R409:V410"/>
    <mergeCell ref="W409:AI410"/>
    <mergeCell ref="G410:M410"/>
    <mergeCell ref="A411:E412"/>
    <mergeCell ref="G411:M411"/>
    <mergeCell ref="O411:Q412"/>
    <mergeCell ref="R411:V412"/>
    <mergeCell ref="W411:AI412"/>
    <mergeCell ref="G412:M412"/>
    <mergeCell ref="A405:E406"/>
    <mergeCell ref="G405:M405"/>
    <mergeCell ref="O405:Q406"/>
    <mergeCell ref="R405:V406"/>
    <mergeCell ref="W405:AI406"/>
    <mergeCell ref="G406:M406"/>
    <mergeCell ref="A407:E408"/>
    <mergeCell ref="G407:M407"/>
    <mergeCell ref="O407:Q408"/>
    <mergeCell ref="R407:V408"/>
    <mergeCell ref="W407:AI408"/>
    <mergeCell ref="G408:M408"/>
    <mergeCell ref="A401:E402"/>
    <mergeCell ref="G401:M401"/>
    <mergeCell ref="O401:Q402"/>
    <mergeCell ref="R401:V402"/>
    <mergeCell ref="W401:AI402"/>
    <mergeCell ref="G402:M402"/>
    <mergeCell ref="A403:E404"/>
    <mergeCell ref="G403:M403"/>
    <mergeCell ref="O403:Q404"/>
    <mergeCell ref="R403:V404"/>
    <mergeCell ref="W403:AI404"/>
    <mergeCell ref="G404:M404"/>
    <mergeCell ref="A397:E398"/>
    <mergeCell ref="G397:M397"/>
    <mergeCell ref="O397:Q398"/>
    <mergeCell ref="R397:V398"/>
    <mergeCell ref="W397:AI398"/>
    <mergeCell ref="G398:M398"/>
    <mergeCell ref="A399:E400"/>
    <mergeCell ref="G399:M399"/>
    <mergeCell ref="O399:Q400"/>
    <mergeCell ref="R399:V400"/>
    <mergeCell ref="W399:AI400"/>
    <mergeCell ref="G400:M400"/>
    <mergeCell ref="A393:E394"/>
    <mergeCell ref="G393:M393"/>
    <mergeCell ref="O393:Q394"/>
    <mergeCell ref="R393:V394"/>
    <mergeCell ref="W393:AI394"/>
    <mergeCell ref="G394:M394"/>
    <mergeCell ref="A395:E396"/>
    <mergeCell ref="G395:M395"/>
    <mergeCell ref="O395:Q396"/>
    <mergeCell ref="R395:V396"/>
    <mergeCell ref="W395:AI396"/>
    <mergeCell ref="G396:M396"/>
    <mergeCell ref="A389:E390"/>
    <mergeCell ref="G389:M389"/>
    <mergeCell ref="O389:Q390"/>
    <mergeCell ref="R389:V390"/>
    <mergeCell ref="W389:AI390"/>
    <mergeCell ref="G390:M390"/>
    <mergeCell ref="A391:E392"/>
    <mergeCell ref="G391:M391"/>
    <mergeCell ref="O391:Q392"/>
    <mergeCell ref="R391:V392"/>
    <mergeCell ref="W391:AI392"/>
    <mergeCell ref="G392:M392"/>
    <mergeCell ref="A385:E386"/>
    <mergeCell ref="G385:M385"/>
    <mergeCell ref="O385:Q386"/>
    <mergeCell ref="R385:V386"/>
    <mergeCell ref="W385:AI386"/>
    <mergeCell ref="G386:M386"/>
    <mergeCell ref="A387:E388"/>
    <mergeCell ref="G387:M387"/>
    <mergeCell ref="O387:Q388"/>
    <mergeCell ref="R387:V388"/>
    <mergeCell ref="W387:AI388"/>
    <mergeCell ref="G388:M388"/>
    <mergeCell ref="A381:E382"/>
    <mergeCell ref="G381:M381"/>
    <mergeCell ref="O381:Q382"/>
    <mergeCell ref="R381:V382"/>
    <mergeCell ref="W381:AI382"/>
    <mergeCell ref="G382:M382"/>
    <mergeCell ref="A383:E384"/>
    <mergeCell ref="G383:M383"/>
    <mergeCell ref="O383:Q384"/>
    <mergeCell ref="R383:V384"/>
    <mergeCell ref="W383:AI384"/>
    <mergeCell ref="G384:M384"/>
    <mergeCell ref="A377:E378"/>
    <mergeCell ref="G377:M377"/>
    <mergeCell ref="O377:Q378"/>
    <mergeCell ref="R377:V378"/>
    <mergeCell ref="W377:AI378"/>
    <mergeCell ref="G378:M378"/>
    <mergeCell ref="A379:E380"/>
    <mergeCell ref="G379:M379"/>
    <mergeCell ref="O379:Q380"/>
    <mergeCell ref="R379:V380"/>
    <mergeCell ref="W379:AI380"/>
    <mergeCell ref="G380:M380"/>
    <mergeCell ref="A373:E374"/>
    <mergeCell ref="G373:M373"/>
    <mergeCell ref="O373:Q374"/>
    <mergeCell ref="R373:V374"/>
    <mergeCell ref="W373:AI374"/>
    <mergeCell ref="G374:M374"/>
    <mergeCell ref="A375:E376"/>
    <mergeCell ref="G375:M375"/>
    <mergeCell ref="O375:Q376"/>
    <mergeCell ref="R375:V376"/>
    <mergeCell ref="W375:AI376"/>
    <mergeCell ref="G376:M376"/>
    <mergeCell ref="A369:E370"/>
    <mergeCell ref="G369:M369"/>
    <mergeCell ref="O369:Q370"/>
    <mergeCell ref="R369:V370"/>
    <mergeCell ref="W369:AI370"/>
    <mergeCell ref="G370:M370"/>
    <mergeCell ref="A371:E372"/>
    <mergeCell ref="G371:M371"/>
    <mergeCell ref="O371:Q372"/>
    <mergeCell ref="R371:V372"/>
    <mergeCell ref="W371:AI372"/>
    <mergeCell ref="G372:M372"/>
    <mergeCell ref="A365:E366"/>
    <mergeCell ref="G365:M365"/>
    <mergeCell ref="O365:Q366"/>
    <mergeCell ref="R365:V366"/>
    <mergeCell ref="W365:AI366"/>
    <mergeCell ref="G366:M366"/>
    <mergeCell ref="A367:E368"/>
    <mergeCell ref="G367:M367"/>
    <mergeCell ref="O367:Q368"/>
    <mergeCell ref="R367:V368"/>
    <mergeCell ref="W367:AI368"/>
    <mergeCell ref="G368:M368"/>
    <mergeCell ref="A361:E362"/>
    <mergeCell ref="G361:M361"/>
    <mergeCell ref="O361:Q362"/>
    <mergeCell ref="R361:V362"/>
    <mergeCell ref="W361:AI362"/>
    <mergeCell ref="G362:M362"/>
    <mergeCell ref="A363:E364"/>
    <mergeCell ref="G363:M363"/>
    <mergeCell ref="O363:Q364"/>
    <mergeCell ref="R363:V364"/>
    <mergeCell ref="W363:AI364"/>
    <mergeCell ref="G364:M364"/>
    <mergeCell ref="A357:E358"/>
    <mergeCell ref="G357:M357"/>
    <mergeCell ref="O357:Q358"/>
    <mergeCell ref="R357:V358"/>
    <mergeCell ref="W357:AI358"/>
    <mergeCell ref="G358:M358"/>
    <mergeCell ref="A359:E360"/>
    <mergeCell ref="G359:M359"/>
    <mergeCell ref="O359:Q360"/>
    <mergeCell ref="R359:V360"/>
    <mergeCell ref="W359:AI360"/>
    <mergeCell ref="G360:M360"/>
    <mergeCell ref="A353:E354"/>
    <mergeCell ref="G353:M353"/>
    <mergeCell ref="O353:Q354"/>
    <mergeCell ref="R353:V354"/>
    <mergeCell ref="W353:AI354"/>
    <mergeCell ref="G354:M354"/>
    <mergeCell ref="A355:E356"/>
    <mergeCell ref="G355:M355"/>
    <mergeCell ref="O355:Q356"/>
    <mergeCell ref="R355:V356"/>
    <mergeCell ref="W355:AI356"/>
    <mergeCell ref="G356:M356"/>
    <mergeCell ref="A349:E350"/>
    <mergeCell ref="G349:M349"/>
    <mergeCell ref="O349:Q350"/>
    <mergeCell ref="R349:V350"/>
    <mergeCell ref="W349:AI350"/>
    <mergeCell ref="G350:M350"/>
    <mergeCell ref="A351:E352"/>
    <mergeCell ref="G351:M351"/>
    <mergeCell ref="O351:Q352"/>
    <mergeCell ref="R351:V352"/>
    <mergeCell ref="W351:AI352"/>
    <mergeCell ref="G352:M352"/>
    <mergeCell ref="A345:E346"/>
    <mergeCell ref="G345:M345"/>
    <mergeCell ref="O345:Q346"/>
    <mergeCell ref="R345:V346"/>
    <mergeCell ref="W345:AI346"/>
    <mergeCell ref="G346:M346"/>
    <mergeCell ref="A347:E348"/>
    <mergeCell ref="G347:M347"/>
    <mergeCell ref="O347:Q348"/>
    <mergeCell ref="R347:V348"/>
    <mergeCell ref="W347:AI348"/>
    <mergeCell ref="G348:M348"/>
    <mergeCell ref="A341:E342"/>
    <mergeCell ref="G341:M341"/>
    <mergeCell ref="O341:Q342"/>
    <mergeCell ref="R341:V342"/>
    <mergeCell ref="W341:AI342"/>
    <mergeCell ref="G342:M342"/>
    <mergeCell ref="A343:E344"/>
    <mergeCell ref="G343:M343"/>
    <mergeCell ref="O343:Q344"/>
    <mergeCell ref="R343:V344"/>
    <mergeCell ref="W343:AI344"/>
    <mergeCell ref="G344:M344"/>
    <mergeCell ref="A337:E338"/>
    <mergeCell ref="G337:M337"/>
    <mergeCell ref="O337:Q338"/>
    <mergeCell ref="R337:V338"/>
    <mergeCell ref="W337:AI338"/>
    <mergeCell ref="G338:M338"/>
    <mergeCell ref="A339:E340"/>
    <mergeCell ref="G339:M339"/>
    <mergeCell ref="O339:Q340"/>
    <mergeCell ref="R339:V340"/>
    <mergeCell ref="W339:AI340"/>
    <mergeCell ref="G340:M340"/>
    <mergeCell ref="A333:E334"/>
    <mergeCell ref="G333:M333"/>
    <mergeCell ref="O333:Q334"/>
    <mergeCell ref="R333:V334"/>
    <mergeCell ref="W333:AI334"/>
    <mergeCell ref="G334:M334"/>
    <mergeCell ref="A335:E336"/>
    <mergeCell ref="G335:M335"/>
    <mergeCell ref="O335:Q336"/>
    <mergeCell ref="R335:V336"/>
    <mergeCell ref="W335:AI336"/>
    <mergeCell ref="G336:M336"/>
    <mergeCell ref="A329:E330"/>
    <mergeCell ref="G329:M329"/>
    <mergeCell ref="O329:Q330"/>
    <mergeCell ref="R329:V330"/>
    <mergeCell ref="W329:AI330"/>
    <mergeCell ref="G330:M330"/>
    <mergeCell ref="A331:E332"/>
    <mergeCell ref="G331:M331"/>
    <mergeCell ref="O331:Q332"/>
    <mergeCell ref="R331:V332"/>
    <mergeCell ref="W331:AI332"/>
    <mergeCell ref="G332:M332"/>
    <mergeCell ref="A325:E326"/>
    <mergeCell ref="G325:M325"/>
    <mergeCell ref="O325:Q326"/>
    <mergeCell ref="R325:V326"/>
    <mergeCell ref="W325:AI326"/>
    <mergeCell ref="G326:M326"/>
    <mergeCell ref="A327:E328"/>
    <mergeCell ref="G327:M327"/>
    <mergeCell ref="O327:Q328"/>
    <mergeCell ref="R327:V328"/>
    <mergeCell ref="W327:AI328"/>
    <mergeCell ref="G328:M328"/>
    <mergeCell ref="A321:E322"/>
    <mergeCell ref="G321:M321"/>
    <mergeCell ref="O321:Q322"/>
    <mergeCell ref="R321:V322"/>
    <mergeCell ref="W321:AI322"/>
    <mergeCell ref="G322:M322"/>
    <mergeCell ref="A323:E324"/>
    <mergeCell ref="G323:M323"/>
    <mergeCell ref="O323:Q324"/>
    <mergeCell ref="R323:V324"/>
    <mergeCell ref="W323:AI324"/>
    <mergeCell ref="G324:M324"/>
    <mergeCell ref="A317:E318"/>
    <mergeCell ref="G317:M317"/>
    <mergeCell ref="O317:Q318"/>
    <mergeCell ref="R317:V318"/>
    <mergeCell ref="W317:AI318"/>
    <mergeCell ref="G318:M318"/>
    <mergeCell ref="A319:E320"/>
    <mergeCell ref="G319:M319"/>
    <mergeCell ref="O319:Q320"/>
    <mergeCell ref="R319:V320"/>
    <mergeCell ref="W319:AI320"/>
    <mergeCell ref="G320:M320"/>
    <mergeCell ref="A313:E314"/>
    <mergeCell ref="G313:M313"/>
    <mergeCell ref="O313:Q314"/>
    <mergeCell ref="R313:V314"/>
    <mergeCell ref="W313:AI314"/>
    <mergeCell ref="G314:M314"/>
    <mergeCell ref="A315:E316"/>
    <mergeCell ref="G315:M315"/>
    <mergeCell ref="O315:Q316"/>
    <mergeCell ref="R315:V316"/>
    <mergeCell ref="W315:AI316"/>
    <mergeCell ref="G316:M316"/>
    <mergeCell ref="A309:E310"/>
    <mergeCell ref="G309:M309"/>
    <mergeCell ref="O309:Q310"/>
    <mergeCell ref="R309:V310"/>
    <mergeCell ref="W309:AI310"/>
    <mergeCell ref="G310:M310"/>
    <mergeCell ref="A311:E312"/>
    <mergeCell ref="G311:M311"/>
    <mergeCell ref="O311:Q312"/>
    <mergeCell ref="R311:V312"/>
    <mergeCell ref="W311:AI312"/>
    <mergeCell ref="G312:M312"/>
    <mergeCell ref="A305:E306"/>
    <mergeCell ref="G305:M305"/>
    <mergeCell ref="O305:Q306"/>
    <mergeCell ref="R305:V306"/>
    <mergeCell ref="W305:AI306"/>
    <mergeCell ref="G306:M306"/>
    <mergeCell ref="A307:E308"/>
    <mergeCell ref="G307:M307"/>
    <mergeCell ref="O307:Q308"/>
    <mergeCell ref="R307:V308"/>
    <mergeCell ref="W307:AI308"/>
    <mergeCell ref="G308:M308"/>
    <mergeCell ref="A301:E302"/>
    <mergeCell ref="G301:M301"/>
    <mergeCell ref="O301:Q302"/>
    <mergeCell ref="R301:V302"/>
    <mergeCell ref="W301:AI302"/>
    <mergeCell ref="G302:M302"/>
    <mergeCell ref="A303:E304"/>
    <mergeCell ref="G303:M303"/>
    <mergeCell ref="O303:Q304"/>
    <mergeCell ref="R303:V304"/>
    <mergeCell ref="W303:AI304"/>
    <mergeCell ref="G304:M304"/>
    <mergeCell ref="A297:E298"/>
    <mergeCell ref="G297:M297"/>
    <mergeCell ref="O297:Q298"/>
    <mergeCell ref="R297:V298"/>
    <mergeCell ref="W297:AI298"/>
    <mergeCell ref="G298:M298"/>
    <mergeCell ref="A299:E300"/>
    <mergeCell ref="G299:M299"/>
    <mergeCell ref="O299:Q300"/>
    <mergeCell ref="R299:V300"/>
    <mergeCell ref="W299:AI300"/>
    <mergeCell ref="G300:M300"/>
    <mergeCell ref="A293:E294"/>
    <mergeCell ref="G293:M293"/>
    <mergeCell ref="O293:Q294"/>
    <mergeCell ref="R293:V294"/>
    <mergeCell ref="W293:AI294"/>
    <mergeCell ref="G294:M294"/>
    <mergeCell ref="A295:E296"/>
    <mergeCell ref="G295:M295"/>
    <mergeCell ref="O295:Q296"/>
    <mergeCell ref="R295:V296"/>
    <mergeCell ref="W295:AI296"/>
    <mergeCell ref="G296:M296"/>
    <mergeCell ref="A289:E290"/>
    <mergeCell ref="G289:M289"/>
    <mergeCell ref="O289:Q290"/>
    <mergeCell ref="R289:V290"/>
    <mergeCell ref="W289:AI290"/>
    <mergeCell ref="G290:M290"/>
    <mergeCell ref="A291:E292"/>
    <mergeCell ref="G291:M291"/>
    <mergeCell ref="O291:Q292"/>
    <mergeCell ref="R291:V292"/>
    <mergeCell ref="W291:AI292"/>
    <mergeCell ref="G292:M292"/>
    <mergeCell ref="A285:E286"/>
    <mergeCell ref="G285:M285"/>
    <mergeCell ref="O285:Q286"/>
    <mergeCell ref="R285:V286"/>
    <mergeCell ref="W285:AI286"/>
    <mergeCell ref="G286:M286"/>
    <mergeCell ref="A287:E288"/>
    <mergeCell ref="G287:M287"/>
    <mergeCell ref="O287:Q288"/>
    <mergeCell ref="R287:V288"/>
    <mergeCell ref="W287:AI288"/>
    <mergeCell ref="G288:M288"/>
    <mergeCell ref="A281:E282"/>
    <mergeCell ref="G281:M281"/>
    <mergeCell ref="O281:Q282"/>
    <mergeCell ref="R281:V282"/>
    <mergeCell ref="W281:AI282"/>
    <mergeCell ref="G282:M282"/>
    <mergeCell ref="A283:E284"/>
    <mergeCell ref="G283:M283"/>
    <mergeCell ref="O283:Q284"/>
    <mergeCell ref="R283:V284"/>
    <mergeCell ref="W283:AI284"/>
    <mergeCell ref="G284:M284"/>
    <mergeCell ref="A277:E278"/>
    <mergeCell ref="G277:M277"/>
    <mergeCell ref="O277:Q278"/>
    <mergeCell ref="R277:V278"/>
    <mergeCell ref="W277:AI278"/>
    <mergeCell ref="G278:M278"/>
    <mergeCell ref="A279:E280"/>
    <mergeCell ref="G279:M279"/>
    <mergeCell ref="O279:Q280"/>
    <mergeCell ref="R279:V280"/>
    <mergeCell ref="W279:AI280"/>
    <mergeCell ref="G280:M280"/>
    <mergeCell ref="A273:E274"/>
    <mergeCell ref="G273:M273"/>
    <mergeCell ref="O273:Q274"/>
    <mergeCell ref="R273:V274"/>
    <mergeCell ref="W273:AI274"/>
    <mergeCell ref="G274:M274"/>
    <mergeCell ref="A275:E276"/>
    <mergeCell ref="G275:M275"/>
    <mergeCell ref="O275:Q276"/>
    <mergeCell ref="R275:V276"/>
    <mergeCell ref="W275:AI276"/>
    <mergeCell ref="G276:M276"/>
    <mergeCell ref="A269:E270"/>
    <mergeCell ref="G269:M269"/>
    <mergeCell ref="O269:Q270"/>
    <mergeCell ref="R269:V270"/>
    <mergeCell ref="W269:AI270"/>
    <mergeCell ref="G270:M270"/>
    <mergeCell ref="A271:E272"/>
    <mergeCell ref="G271:M271"/>
    <mergeCell ref="O271:Q272"/>
    <mergeCell ref="R271:V272"/>
    <mergeCell ref="W271:AI272"/>
    <mergeCell ref="G272:M272"/>
    <mergeCell ref="A265:E266"/>
    <mergeCell ref="G265:M265"/>
    <mergeCell ref="O265:Q266"/>
    <mergeCell ref="R265:V266"/>
    <mergeCell ref="W265:AI266"/>
    <mergeCell ref="G266:M266"/>
    <mergeCell ref="A267:E268"/>
    <mergeCell ref="G267:M267"/>
    <mergeCell ref="O267:Q268"/>
    <mergeCell ref="R267:V268"/>
    <mergeCell ref="W267:AI268"/>
    <mergeCell ref="G268:M268"/>
    <mergeCell ref="A261:E262"/>
    <mergeCell ref="G261:M261"/>
    <mergeCell ref="O261:Q262"/>
    <mergeCell ref="R261:V262"/>
    <mergeCell ref="W261:AI262"/>
    <mergeCell ref="G262:M262"/>
    <mergeCell ref="A263:E264"/>
    <mergeCell ref="G263:M263"/>
    <mergeCell ref="O263:Q264"/>
    <mergeCell ref="R263:V264"/>
    <mergeCell ref="W263:AI264"/>
    <mergeCell ref="G264:M264"/>
    <mergeCell ref="A257:E258"/>
    <mergeCell ref="G257:M257"/>
    <mergeCell ref="O257:Q258"/>
    <mergeCell ref="R257:V258"/>
    <mergeCell ref="W257:AI258"/>
    <mergeCell ref="G258:M258"/>
    <mergeCell ref="A259:E260"/>
    <mergeCell ref="G259:M259"/>
    <mergeCell ref="O259:Q260"/>
    <mergeCell ref="R259:V260"/>
    <mergeCell ref="W259:AI260"/>
    <mergeCell ref="G260:M260"/>
    <mergeCell ref="A253:E254"/>
    <mergeCell ref="G253:M253"/>
    <mergeCell ref="O253:Q254"/>
    <mergeCell ref="R253:V254"/>
    <mergeCell ref="W253:AI254"/>
    <mergeCell ref="G254:M254"/>
    <mergeCell ref="A255:E256"/>
    <mergeCell ref="G255:M255"/>
    <mergeCell ref="O255:Q256"/>
    <mergeCell ref="R255:V256"/>
    <mergeCell ref="W255:AI256"/>
    <mergeCell ref="G256:M256"/>
    <mergeCell ref="A249:E250"/>
    <mergeCell ref="G249:M249"/>
    <mergeCell ref="O249:Q250"/>
    <mergeCell ref="R249:V250"/>
    <mergeCell ref="W249:AI250"/>
    <mergeCell ref="G250:M250"/>
    <mergeCell ref="A251:E252"/>
    <mergeCell ref="G251:M251"/>
    <mergeCell ref="O251:Q252"/>
    <mergeCell ref="R251:V252"/>
    <mergeCell ref="W251:AI252"/>
    <mergeCell ref="G252:M252"/>
    <mergeCell ref="A245:E246"/>
    <mergeCell ref="G245:M245"/>
    <mergeCell ref="O245:Q246"/>
    <mergeCell ref="R245:V246"/>
    <mergeCell ref="W245:AI246"/>
    <mergeCell ref="G246:M246"/>
    <mergeCell ref="A247:E248"/>
    <mergeCell ref="G247:M247"/>
    <mergeCell ref="O247:Q248"/>
    <mergeCell ref="R247:V248"/>
    <mergeCell ref="W247:AI248"/>
    <mergeCell ref="G248:M248"/>
    <mergeCell ref="A241:E242"/>
    <mergeCell ref="G241:M241"/>
    <mergeCell ref="O241:Q242"/>
    <mergeCell ref="R241:V242"/>
    <mergeCell ref="W241:AI242"/>
    <mergeCell ref="G242:M242"/>
    <mergeCell ref="A243:E244"/>
    <mergeCell ref="G243:M243"/>
    <mergeCell ref="O243:Q244"/>
    <mergeCell ref="R243:V244"/>
    <mergeCell ref="W243:AI244"/>
    <mergeCell ref="G244:M244"/>
    <mergeCell ref="A237:E238"/>
    <mergeCell ref="G237:M237"/>
    <mergeCell ref="O237:Q238"/>
    <mergeCell ref="R237:V238"/>
    <mergeCell ref="W237:AI238"/>
    <mergeCell ref="G238:M238"/>
    <mergeCell ref="A239:E240"/>
    <mergeCell ref="G239:M239"/>
    <mergeCell ref="O239:Q240"/>
    <mergeCell ref="R239:V240"/>
    <mergeCell ref="W239:AI240"/>
    <mergeCell ref="G240:M240"/>
    <mergeCell ref="A233:E234"/>
    <mergeCell ref="G233:M233"/>
    <mergeCell ref="O233:Q234"/>
    <mergeCell ref="R233:V234"/>
    <mergeCell ref="W233:AI234"/>
    <mergeCell ref="G234:M234"/>
    <mergeCell ref="A235:E236"/>
    <mergeCell ref="G235:M235"/>
    <mergeCell ref="O235:Q236"/>
    <mergeCell ref="R235:V236"/>
    <mergeCell ref="W235:AI236"/>
    <mergeCell ref="G236:M236"/>
    <mergeCell ref="A229:E230"/>
    <mergeCell ref="G229:M229"/>
    <mergeCell ref="O229:Q230"/>
    <mergeCell ref="R229:V230"/>
    <mergeCell ref="W229:AI230"/>
    <mergeCell ref="G230:M230"/>
    <mergeCell ref="A231:E232"/>
    <mergeCell ref="G231:M231"/>
    <mergeCell ref="O231:Q232"/>
    <mergeCell ref="R231:V232"/>
    <mergeCell ref="W231:AI232"/>
    <mergeCell ref="G232:M232"/>
    <mergeCell ref="A225:E226"/>
    <mergeCell ref="G225:M225"/>
    <mergeCell ref="O225:Q226"/>
    <mergeCell ref="R225:V226"/>
    <mergeCell ref="W225:AI226"/>
    <mergeCell ref="G226:M226"/>
    <mergeCell ref="A227:E228"/>
    <mergeCell ref="G227:M227"/>
    <mergeCell ref="O227:Q228"/>
    <mergeCell ref="R227:V228"/>
    <mergeCell ref="W227:AI228"/>
    <mergeCell ref="G228:M228"/>
    <mergeCell ref="A221:E222"/>
    <mergeCell ref="G221:M221"/>
    <mergeCell ref="O221:Q222"/>
    <mergeCell ref="R221:V222"/>
    <mergeCell ref="W221:AI222"/>
    <mergeCell ref="G222:M222"/>
    <mergeCell ref="A223:E224"/>
    <mergeCell ref="G223:M223"/>
    <mergeCell ref="O223:Q224"/>
    <mergeCell ref="R223:V224"/>
    <mergeCell ref="W223:AI224"/>
    <mergeCell ref="G224:M224"/>
    <mergeCell ref="A217:E218"/>
    <mergeCell ref="G217:M217"/>
    <mergeCell ref="O217:Q218"/>
    <mergeCell ref="R217:V218"/>
    <mergeCell ref="W217:AI218"/>
    <mergeCell ref="G218:M218"/>
    <mergeCell ref="A219:E220"/>
    <mergeCell ref="G219:M219"/>
    <mergeCell ref="O219:Q220"/>
    <mergeCell ref="R219:V220"/>
    <mergeCell ref="W219:AI220"/>
    <mergeCell ref="G220:M220"/>
    <mergeCell ref="A213:E214"/>
    <mergeCell ref="G213:M213"/>
    <mergeCell ref="O213:Q214"/>
    <mergeCell ref="R213:V214"/>
    <mergeCell ref="W213:AI214"/>
    <mergeCell ref="G214:M214"/>
    <mergeCell ref="A215:E216"/>
    <mergeCell ref="G215:M215"/>
    <mergeCell ref="O215:Q216"/>
    <mergeCell ref="R215:V216"/>
    <mergeCell ref="W215:AI216"/>
    <mergeCell ref="G216:M216"/>
    <mergeCell ref="A209:E210"/>
    <mergeCell ref="G209:M209"/>
    <mergeCell ref="O209:Q210"/>
    <mergeCell ref="R209:V210"/>
    <mergeCell ref="W209:AI210"/>
    <mergeCell ref="G210:M210"/>
    <mergeCell ref="A211:E212"/>
    <mergeCell ref="G211:M211"/>
    <mergeCell ref="O211:Q212"/>
    <mergeCell ref="R211:V212"/>
    <mergeCell ref="W211:AI212"/>
    <mergeCell ref="G212:M212"/>
    <mergeCell ref="A205:E206"/>
    <mergeCell ref="G205:M205"/>
    <mergeCell ref="O205:Q206"/>
    <mergeCell ref="R205:V206"/>
    <mergeCell ref="W205:AI206"/>
    <mergeCell ref="G206:M206"/>
    <mergeCell ref="A207:E208"/>
    <mergeCell ref="G207:M207"/>
    <mergeCell ref="O207:Q208"/>
    <mergeCell ref="R207:V208"/>
    <mergeCell ref="W207:AI208"/>
    <mergeCell ref="G208:M208"/>
    <mergeCell ref="A201:E202"/>
    <mergeCell ref="G201:M201"/>
    <mergeCell ref="O201:Q202"/>
    <mergeCell ref="R201:V202"/>
    <mergeCell ref="W201:AI202"/>
    <mergeCell ref="G202:M202"/>
    <mergeCell ref="A203:E204"/>
    <mergeCell ref="G203:M203"/>
    <mergeCell ref="O203:Q204"/>
    <mergeCell ref="R203:V204"/>
    <mergeCell ref="W203:AI204"/>
    <mergeCell ref="G204:M204"/>
    <mergeCell ref="A197:E198"/>
    <mergeCell ref="G197:M197"/>
    <mergeCell ref="O197:Q198"/>
    <mergeCell ref="R197:V198"/>
    <mergeCell ref="W197:AI198"/>
    <mergeCell ref="G198:M198"/>
    <mergeCell ref="A199:E200"/>
    <mergeCell ref="G199:M199"/>
    <mergeCell ref="O199:Q200"/>
    <mergeCell ref="R199:V200"/>
    <mergeCell ref="W199:AI200"/>
    <mergeCell ref="G200:M200"/>
    <mergeCell ref="A195:E196"/>
    <mergeCell ref="G195:M195"/>
    <mergeCell ref="O195:Q196"/>
    <mergeCell ref="R195:V196"/>
    <mergeCell ref="W195:AI196"/>
    <mergeCell ref="G196:M196"/>
    <mergeCell ref="A191:E192"/>
    <mergeCell ref="G191:M191"/>
    <mergeCell ref="O191:Q192"/>
    <mergeCell ref="R191:V192"/>
    <mergeCell ref="W191:AI192"/>
    <mergeCell ref="G192:M192"/>
    <mergeCell ref="A193:E194"/>
    <mergeCell ref="G193:M193"/>
    <mergeCell ref="O193:Q194"/>
    <mergeCell ref="R193:V194"/>
    <mergeCell ref="W193:AI194"/>
    <mergeCell ref="G194:M194"/>
    <mergeCell ref="A187:E188"/>
    <mergeCell ref="G187:M187"/>
    <mergeCell ref="O187:Q188"/>
    <mergeCell ref="R187:V188"/>
    <mergeCell ref="W187:AI188"/>
    <mergeCell ref="G188:M188"/>
    <mergeCell ref="A189:E190"/>
    <mergeCell ref="G189:M189"/>
    <mergeCell ref="O189:Q190"/>
    <mergeCell ref="R189:V190"/>
    <mergeCell ref="W189:AI190"/>
    <mergeCell ref="G190:M190"/>
    <mergeCell ref="A183:E184"/>
    <mergeCell ref="G183:M183"/>
    <mergeCell ref="O183:Q184"/>
    <mergeCell ref="R183:V184"/>
    <mergeCell ref="W183:AI184"/>
    <mergeCell ref="G184:M184"/>
    <mergeCell ref="A185:E186"/>
    <mergeCell ref="G185:M185"/>
    <mergeCell ref="O185:Q186"/>
    <mergeCell ref="R185:V186"/>
    <mergeCell ref="W185:AI186"/>
    <mergeCell ref="G186:M186"/>
    <mergeCell ref="A179:E180"/>
    <mergeCell ref="G179:M179"/>
    <mergeCell ref="O179:Q180"/>
    <mergeCell ref="R179:V180"/>
    <mergeCell ref="W179:AI180"/>
    <mergeCell ref="G180:M180"/>
    <mergeCell ref="A181:E182"/>
    <mergeCell ref="G181:M181"/>
    <mergeCell ref="O181:Q182"/>
    <mergeCell ref="R181:V182"/>
    <mergeCell ref="W181:AI182"/>
    <mergeCell ref="G182:M182"/>
    <mergeCell ref="A175:E176"/>
    <mergeCell ref="G175:M175"/>
    <mergeCell ref="O175:Q176"/>
    <mergeCell ref="R175:V176"/>
    <mergeCell ref="W175:AI176"/>
    <mergeCell ref="G176:M176"/>
    <mergeCell ref="A177:E178"/>
    <mergeCell ref="G177:M177"/>
    <mergeCell ref="O177:Q178"/>
    <mergeCell ref="R177:V178"/>
    <mergeCell ref="W177:AI178"/>
    <mergeCell ref="G178:M178"/>
    <mergeCell ref="A171:E172"/>
    <mergeCell ref="G171:M171"/>
    <mergeCell ref="O171:Q172"/>
    <mergeCell ref="R171:V172"/>
    <mergeCell ref="W171:AI172"/>
    <mergeCell ref="G172:M172"/>
    <mergeCell ref="A173:E174"/>
    <mergeCell ref="G173:M173"/>
    <mergeCell ref="O173:Q174"/>
    <mergeCell ref="R173:V174"/>
    <mergeCell ref="W173:AI174"/>
    <mergeCell ref="G174:M174"/>
    <mergeCell ref="A167:E168"/>
    <mergeCell ref="G167:M167"/>
    <mergeCell ref="O167:Q168"/>
    <mergeCell ref="R167:V168"/>
    <mergeCell ref="W167:AI168"/>
    <mergeCell ref="G168:M168"/>
    <mergeCell ref="A169:E170"/>
    <mergeCell ref="G169:M169"/>
    <mergeCell ref="O169:Q170"/>
    <mergeCell ref="R169:V170"/>
    <mergeCell ref="W169:AI170"/>
    <mergeCell ref="G170:M170"/>
    <mergeCell ref="A163:E164"/>
    <mergeCell ref="G163:M163"/>
    <mergeCell ref="O163:Q164"/>
    <mergeCell ref="R163:V164"/>
    <mergeCell ref="W163:AI164"/>
    <mergeCell ref="G164:M164"/>
    <mergeCell ref="A165:E166"/>
    <mergeCell ref="G165:M165"/>
    <mergeCell ref="O165:Q166"/>
    <mergeCell ref="R165:V166"/>
    <mergeCell ref="W165:AI166"/>
    <mergeCell ref="G166:M166"/>
    <mergeCell ref="A159:E160"/>
    <mergeCell ref="G159:M159"/>
    <mergeCell ref="O159:Q160"/>
    <mergeCell ref="R159:V160"/>
    <mergeCell ref="W159:AI160"/>
    <mergeCell ref="G160:M160"/>
    <mergeCell ref="A161:E162"/>
    <mergeCell ref="G161:M161"/>
    <mergeCell ref="O161:Q162"/>
    <mergeCell ref="R161:V162"/>
    <mergeCell ref="W161:AI162"/>
    <mergeCell ref="G162:M162"/>
    <mergeCell ref="A155:E156"/>
    <mergeCell ref="G155:M155"/>
    <mergeCell ref="O155:Q156"/>
    <mergeCell ref="R155:V156"/>
    <mergeCell ref="W155:AI156"/>
    <mergeCell ref="G156:M156"/>
    <mergeCell ref="A157:E158"/>
    <mergeCell ref="G157:M157"/>
    <mergeCell ref="O157:Q158"/>
    <mergeCell ref="R157:V158"/>
    <mergeCell ref="W157:AI158"/>
    <mergeCell ref="G158:M158"/>
    <mergeCell ref="A151:E152"/>
    <mergeCell ref="G151:M151"/>
    <mergeCell ref="O151:Q152"/>
    <mergeCell ref="R151:V152"/>
    <mergeCell ref="W151:AI152"/>
    <mergeCell ref="G152:M152"/>
    <mergeCell ref="A153:E154"/>
    <mergeCell ref="G153:M153"/>
    <mergeCell ref="O153:Q154"/>
    <mergeCell ref="R153:V154"/>
    <mergeCell ref="W153:AI154"/>
    <mergeCell ref="G154:M154"/>
    <mergeCell ref="A147:E148"/>
    <mergeCell ref="G147:M147"/>
    <mergeCell ref="O147:Q148"/>
    <mergeCell ref="R147:V148"/>
    <mergeCell ref="W147:AI148"/>
    <mergeCell ref="G148:M148"/>
    <mergeCell ref="A149:E150"/>
    <mergeCell ref="G149:M149"/>
    <mergeCell ref="O149:Q150"/>
    <mergeCell ref="R149:V150"/>
    <mergeCell ref="W149:AI150"/>
    <mergeCell ref="G150:M150"/>
    <mergeCell ref="A143:E144"/>
    <mergeCell ref="G143:M143"/>
    <mergeCell ref="O143:Q144"/>
    <mergeCell ref="R143:V144"/>
    <mergeCell ref="W143:AI144"/>
    <mergeCell ref="G144:M144"/>
    <mergeCell ref="A145:E146"/>
    <mergeCell ref="G145:M145"/>
    <mergeCell ref="O145:Q146"/>
    <mergeCell ref="R145:V146"/>
    <mergeCell ref="W145:AI146"/>
    <mergeCell ref="G146:M146"/>
    <mergeCell ref="A139:E140"/>
    <mergeCell ref="G139:M139"/>
    <mergeCell ref="O139:Q140"/>
    <mergeCell ref="R139:V140"/>
    <mergeCell ref="W139:AI140"/>
    <mergeCell ref="G140:M140"/>
    <mergeCell ref="A141:E142"/>
    <mergeCell ref="G141:M141"/>
    <mergeCell ref="O141:Q142"/>
    <mergeCell ref="R141:V142"/>
    <mergeCell ref="W141:AI142"/>
    <mergeCell ref="G142:M142"/>
    <mergeCell ref="A135:E136"/>
    <mergeCell ref="G135:M135"/>
    <mergeCell ref="O135:Q136"/>
    <mergeCell ref="R135:V136"/>
    <mergeCell ref="W135:AI136"/>
    <mergeCell ref="G136:M136"/>
    <mergeCell ref="A137:E138"/>
    <mergeCell ref="G137:M137"/>
    <mergeCell ref="O137:Q138"/>
    <mergeCell ref="R137:V138"/>
    <mergeCell ref="W137:AI138"/>
    <mergeCell ref="G138:M138"/>
    <mergeCell ref="A131:E132"/>
    <mergeCell ref="G131:M131"/>
    <mergeCell ref="O131:Q132"/>
    <mergeCell ref="R131:V132"/>
    <mergeCell ref="W131:AI132"/>
    <mergeCell ref="G132:M132"/>
    <mergeCell ref="A133:E134"/>
    <mergeCell ref="G133:M133"/>
    <mergeCell ref="O133:Q134"/>
    <mergeCell ref="R133:V134"/>
    <mergeCell ref="W133:AI134"/>
    <mergeCell ref="G134:M134"/>
    <mergeCell ref="A127:E128"/>
    <mergeCell ref="G127:M127"/>
    <mergeCell ref="O127:Q128"/>
    <mergeCell ref="R127:V128"/>
    <mergeCell ref="W127:AI128"/>
    <mergeCell ref="G128:M128"/>
    <mergeCell ref="A129:E130"/>
    <mergeCell ref="G129:M129"/>
    <mergeCell ref="O129:Q130"/>
    <mergeCell ref="R129:V130"/>
    <mergeCell ref="W129:AI130"/>
    <mergeCell ref="G130:M130"/>
    <mergeCell ref="A123:E124"/>
    <mergeCell ref="G123:M123"/>
    <mergeCell ref="O123:Q124"/>
    <mergeCell ref="R123:V124"/>
    <mergeCell ref="W123:AI124"/>
    <mergeCell ref="G124:M124"/>
    <mergeCell ref="A125:E126"/>
    <mergeCell ref="G125:M125"/>
    <mergeCell ref="O125:Q126"/>
    <mergeCell ref="R125:V126"/>
    <mergeCell ref="W125:AI126"/>
    <mergeCell ref="G126:M126"/>
    <mergeCell ref="A119:E120"/>
    <mergeCell ref="G119:M119"/>
    <mergeCell ref="O119:Q120"/>
    <mergeCell ref="R119:V120"/>
    <mergeCell ref="W119:AI120"/>
    <mergeCell ref="G120:M120"/>
    <mergeCell ref="A121:E122"/>
    <mergeCell ref="G121:M121"/>
    <mergeCell ref="O121:Q122"/>
    <mergeCell ref="R121:V122"/>
    <mergeCell ref="W121:AI122"/>
    <mergeCell ref="G122:M122"/>
    <mergeCell ref="A115:E116"/>
    <mergeCell ref="G115:M115"/>
    <mergeCell ref="O115:Q116"/>
    <mergeCell ref="R115:V116"/>
    <mergeCell ref="W115:AI116"/>
    <mergeCell ref="G116:M116"/>
    <mergeCell ref="A117:E118"/>
    <mergeCell ref="G117:M117"/>
    <mergeCell ref="O117:Q118"/>
    <mergeCell ref="R117:V118"/>
    <mergeCell ref="W117:AI118"/>
    <mergeCell ref="G118:M118"/>
    <mergeCell ref="A111:E112"/>
    <mergeCell ref="G111:M111"/>
    <mergeCell ref="O111:Q112"/>
    <mergeCell ref="R111:V112"/>
    <mergeCell ref="W111:AI112"/>
    <mergeCell ref="G112:M112"/>
    <mergeCell ref="A113:E114"/>
    <mergeCell ref="G113:M113"/>
    <mergeCell ref="O113:Q114"/>
    <mergeCell ref="R113:V114"/>
    <mergeCell ref="W113:AI114"/>
    <mergeCell ref="G114:M114"/>
    <mergeCell ref="A107:E108"/>
    <mergeCell ref="G107:M107"/>
    <mergeCell ref="O107:Q108"/>
    <mergeCell ref="R107:V108"/>
    <mergeCell ref="W107:AI108"/>
    <mergeCell ref="G108:M108"/>
    <mergeCell ref="A109:E110"/>
    <mergeCell ref="G109:M109"/>
    <mergeCell ref="O109:Q110"/>
    <mergeCell ref="R109:V110"/>
    <mergeCell ref="W109:AI110"/>
    <mergeCell ref="G110:M110"/>
    <mergeCell ref="A103:E104"/>
    <mergeCell ref="G103:M103"/>
    <mergeCell ref="O103:Q104"/>
    <mergeCell ref="R103:V104"/>
    <mergeCell ref="W103:AI104"/>
    <mergeCell ref="G104:M104"/>
    <mergeCell ref="A105:E106"/>
    <mergeCell ref="G105:M105"/>
    <mergeCell ref="O105:Q106"/>
    <mergeCell ref="R105:V106"/>
    <mergeCell ref="W105:AI106"/>
    <mergeCell ref="G106:M106"/>
    <mergeCell ref="A99:E100"/>
    <mergeCell ref="G99:M99"/>
    <mergeCell ref="O99:Q100"/>
    <mergeCell ref="R99:V100"/>
    <mergeCell ref="W99:AI100"/>
    <mergeCell ref="G100:M100"/>
    <mergeCell ref="A101:E102"/>
    <mergeCell ref="G101:M101"/>
    <mergeCell ref="O101:Q102"/>
    <mergeCell ref="R101:V102"/>
    <mergeCell ref="W101:AI102"/>
    <mergeCell ref="G102:M102"/>
    <mergeCell ref="A95:E96"/>
    <mergeCell ref="G95:M95"/>
    <mergeCell ref="O95:Q96"/>
    <mergeCell ref="R95:V96"/>
    <mergeCell ref="W95:AI96"/>
    <mergeCell ref="G96:M96"/>
    <mergeCell ref="A97:E98"/>
    <mergeCell ref="G97:M97"/>
    <mergeCell ref="O97:Q98"/>
    <mergeCell ref="R97:V98"/>
    <mergeCell ref="W97:AI98"/>
    <mergeCell ref="G98:M98"/>
    <mergeCell ref="A91:E92"/>
    <mergeCell ref="G91:M91"/>
    <mergeCell ref="O91:Q92"/>
    <mergeCell ref="R91:V92"/>
    <mergeCell ref="W91:AI92"/>
    <mergeCell ref="G92:M92"/>
    <mergeCell ref="A93:E94"/>
    <mergeCell ref="G93:M93"/>
    <mergeCell ref="O93:Q94"/>
    <mergeCell ref="R93:V94"/>
    <mergeCell ref="W93:AI94"/>
    <mergeCell ref="G94:M94"/>
    <mergeCell ref="A87:E88"/>
    <mergeCell ref="G87:M87"/>
    <mergeCell ref="O87:Q88"/>
    <mergeCell ref="R87:V88"/>
    <mergeCell ref="W87:AI88"/>
    <mergeCell ref="G88:M88"/>
    <mergeCell ref="A89:E90"/>
    <mergeCell ref="G89:M89"/>
    <mergeCell ref="O89:Q90"/>
    <mergeCell ref="R89:V90"/>
    <mergeCell ref="W89:AI90"/>
    <mergeCell ref="G90:M90"/>
    <mergeCell ref="A83:E84"/>
    <mergeCell ref="G83:M83"/>
    <mergeCell ref="O83:Q84"/>
    <mergeCell ref="R83:V84"/>
    <mergeCell ref="W83:AI84"/>
    <mergeCell ref="G84:M84"/>
    <mergeCell ref="A85:E86"/>
    <mergeCell ref="G85:M85"/>
    <mergeCell ref="O85:Q86"/>
    <mergeCell ref="R85:V86"/>
    <mergeCell ref="W85:AI86"/>
    <mergeCell ref="G86:M86"/>
    <mergeCell ref="A79:E80"/>
    <mergeCell ref="G79:M79"/>
    <mergeCell ref="O79:Q80"/>
    <mergeCell ref="R79:V80"/>
    <mergeCell ref="W79:AI80"/>
    <mergeCell ref="G80:M80"/>
    <mergeCell ref="A81:E82"/>
    <mergeCell ref="G81:M81"/>
    <mergeCell ref="O81:Q82"/>
    <mergeCell ref="R81:V82"/>
    <mergeCell ref="W81:AI82"/>
    <mergeCell ref="G82:M82"/>
    <mergeCell ref="A75:E76"/>
    <mergeCell ref="G75:M75"/>
    <mergeCell ref="O75:Q76"/>
    <mergeCell ref="R75:V76"/>
    <mergeCell ref="W75:AI76"/>
    <mergeCell ref="G76:M76"/>
    <mergeCell ref="A77:E78"/>
    <mergeCell ref="G77:M77"/>
    <mergeCell ref="O77:Q78"/>
    <mergeCell ref="R77:V78"/>
    <mergeCell ref="W77:AI78"/>
    <mergeCell ref="G78:M78"/>
    <mergeCell ref="A71:E72"/>
    <mergeCell ref="G71:M71"/>
    <mergeCell ref="O71:Q72"/>
    <mergeCell ref="R71:V72"/>
    <mergeCell ref="W71:AI72"/>
    <mergeCell ref="G72:M72"/>
    <mergeCell ref="A73:E74"/>
    <mergeCell ref="G73:M73"/>
    <mergeCell ref="O73:Q74"/>
    <mergeCell ref="R73:V74"/>
    <mergeCell ref="W73:AI74"/>
    <mergeCell ref="G74:M74"/>
    <mergeCell ref="A67:E68"/>
    <mergeCell ref="G67:M67"/>
    <mergeCell ref="O67:Q68"/>
    <mergeCell ref="R67:V68"/>
    <mergeCell ref="W67:AI68"/>
    <mergeCell ref="G68:M68"/>
    <mergeCell ref="A69:E70"/>
    <mergeCell ref="G69:M69"/>
    <mergeCell ref="O69:Q70"/>
    <mergeCell ref="R69:V70"/>
    <mergeCell ref="W69:AI70"/>
    <mergeCell ref="G70:M70"/>
    <mergeCell ref="A63:E64"/>
    <mergeCell ref="G63:M63"/>
    <mergeCell ref="O63:Q64"/>
    <mergeCell ref="R63:V64"/>
    <mergeCell ref="W63:AI64"/>
    <mergeCell ref="G64:M64"/>
    <mergeCell ref="A65:E66"/>
    <mergeCell ref="G65:M65"/>
    <mergeCell ref="O65:Q66"/>
    <mergeCell ref="R65:V66"/>
    <mergeCell ref="W65:AI66"/>
    <mergeCell ref="G66:M66"/>
    <mergeCell ref="A59:E60"/>
    <mergeCell ref="G59:M59"/>
    <mergeCell ref="O59:Q60"/>
    <mergeCell ref="R59:V60"/>
    <mergeCell ref="W59:AI60"/>
    <mergeCell ref="G60:M60"/>
    <mergeCell ref="A61:E62"/>
    <mergeCell ref="G61:M61"/>
    <mergeCell ref="O61:Q62"/>
    <mergeCell ref="R61:V62"/>
    <mergeCell ref="W61:AI62"/>
    <mergeCell ref="G62:M62"/>
    <mergeCell ref="A55:E56"/>
    <mergeCell ref="G55:M55"/>
    <mergeCell ref="O55:Q56"/>
    <mergeCell ref="R55:V56"/>
    <mergeCell ref="W55:AI56"/>
    <mergeCell ref="G56:M56"/>
    <mergeCell ref="A57:E58"/>
    <mergeCell ref="G57:M57"/>
    <mergeCell ref="O57:Q58"/>
    <mergeCell ref="R57:V58"/>
    <mergeCell ref="W57:AI58"/>
    <mergeCell ref="G58:M58"/>
    <mergeCell ref="A51:E52"/>
    <mergeCell ref="G51:M51"/>
    <mergeCell ref="O51:Q52"/>
    <mergeCell ref="R51:V52"/>
    <mergeCell ref="W51:AI52"/>
    <mergeCell ref="G52:M52"/>
    <mergeCell ref="A53:E54"/>
    <mergeCell ref="G53:M53"/>
    <mergeCell ref="O53:Q54"/>
    <mergeCell ref="R53:V54"/>
    <mergeCell ref="W53:AI54"/>
    <mergeCell ref="G54:M54"/>
    <mergeCell ref="Q1:U2"/>
    <mergeCell ref="V1:W2"/>
    <mergeCell ref="X1:X2"/>
    <mergeCell ref="Y1:AF2"/>
    <mergeCell ref="A10:AI10"/>
    <mergeCell ref="A11:N12"/>
    <mergeCell ref="O11:AI12"/>
    <mergeCell ref="AG1:AI1"/>
    <mergeCell ref="A13:N14"/>
    <mergeCell ref="O13:AI14"/>
    <mergeCell ref="A15:E16"/>
    <mergeCell ref="G15:M15"/>
    <mergeCell ref="O15:Q16"/>
    <mergeCell ref="R15:V16"/>
    <mergeCell ref="W15:AI16"/>
    <mergeCell ref="G16:M16"/>
    <mergeCell ref="A17:E18"/>
    <mergeCell ref="G17:M17"/>
    <mergeCell ref="O17:Q18"/>
    <mergeCell ref="R17:V18"/>
    <mergeCell ref="W17:AI18"/>
    <mergeCell ref="G18:M18"/>
    <mergeCell ref="A19:E20"/>
    <mergeCell ref="G19:M19"/>
    <mergeCell ref="O19:Q20"/>
    <mergeCell ref="R19:V20"/>
    <mergeCell ref="W19:AI20"/>
    <mergeCell ref="G20:M20"/>
    <mergeCell ref="A21:E22"/>
    <mergeCell ref="G21:M21"/>
    <mergeCell ref="O21:Q22"/>
    <mergeCell ref="R21:V22"/>
    <mergeCell ref="W21:AI22"/>
    <mergeCell ref="G22:M22"/>
    <mergeCell ref="A23:E24"/>
    <mergeCell ref="G23:M23"/>
    <mergeCell ref="O23:Q24"/>
    <mergeCell ref="R23:V24"/>
    <mergeCell ref="W23:AI24"/>
    <mergeCell ref="G24:M24"/>
    <mergeCell ref="G35:M35"/>
    <mergeCell ref="O35:Q36"/>
    <mergeCell ref="R35:V36"/>
    <mergeCell ref="W35:AI36"/>
    <mergeCell ref="G36:M36"/>
    <mergeCell ref="A37:E38"/>
    <mergeCell ref="G37:M37"/>
    <mergeCell ref="O37:Q38"/>
    <mergeCell ref="R37:V38"/>
    <mergeCell ref="W37:AI38"/>
    <mergeCell ref="G38:M38"/>
    <mergeCell ref="A25:E26"/>
    <mergeCell ref="G25:M25"/>
    <mergeCell ref="O25:Q26"/>
    <mergeCell ref="R25:V26"/>
    <mergeCell ref="W25:AI26"/>
    <mergeCell ref="G26:M26"/>
    <mergeCell ref="A27:E28"/>
    <mergeCell ref="G27:M27"/>
    <mergeCell ref="O27:Q28"/>
    <mergeCell ref="R27:V28"/>
    <mergeCell ref="W27:AI28"/>
    <mergeCell ref="G28:M28"/>
    <mergeCell ref="A29:E30"/>
    <mergeCell ref="G29:M29"/>
    <mergeCell ref="O29:Q30"/>
    <mergeCell ref="R29:V30"/>
    <mergeCell ref="W29:AI30"/>
    <mergeCell ref="G30:M30"/>
    <mergeCell ref="U9:AH9"/>
    <mergeCell ref="A45:E46"/>
    <mergeCell ref="G45:M45"/>
    <mergeCell ref="O45:Q46"/>
    <mergeCell ref="R45:V46"/>
    <mergeCell ref="W45:AI46"/>
    <mergeCell ref="G46:M46"/>
    <mergeCell ref="A39:E40"/>
    <mergeCell ref="G39:M39"/>
    <mergeCell ref="O39:Q40"/>
    <mergeCell ref="R39:V40"/>
    <mergeCell ref="W39:AI40"/>
    <mergeCell ref="G40:M40"/>
    <mergeCell ref="A41:E42"/>
    <mergeCell ref="G41:M41"/>
    <mergeCell ref="O41:Q42"/>
    <mergeCell ref="R41:V42"/>
    <mergeCell ref="W41:AI42"/>
    <mergeCell ref="A31:E32"/>
    <mergeCell ref="G31:M31"/>
    <mergeCell ref="O31:Q32"/>
    <mergeCell ref="R31:V32"/>
    <mergeCell ref="W31:AI32"/>
    <mergeCell ref="G32:M32"/>
    <mergeCell ref="A33:E34"/>
    <mergeCell ref="G33:M33"/>
    <mergeCell ref="O33:Q34"/>
    <mergeCell ref="R33:V34"/>
    <mergeCell ref="W33:AI34"/>
    <mergeCell ref="G34:M34"/>
    <mergeCell ref="G42:M42"/>
    <mergeCell ref="A35:E36"/>
    <mergeCell ref="A47:E48"/>
    <mergeCell ref="G47:M47"/>
    <mergeCell ref="O47:Q48"/>
    <mergeCell ref="R47:V48"/>
    <mergeCell ref="W47:AI48"/>
    <mergeCell ref="G48:M48"/>
    <mergeCell ref="A49:E50"/>
    <mergeCell ref="G49:M49"/>
    <mergeCell ref="O49:Q50"/>
    <mergeCell ref="R49:V50"/>
    <mergeCell ref="W49:AI50"/>
    <mergeCell ref="G50:M50"/>
    <mergeCell ref="A43:E44"/>
    <mergeCell ref="G43:M43"/>
    <mergeCell ref="O43:Q44"/>
    <mergeCell ref="R43:V44"/>
    <mergeCell ref="W43:AI44"/>
    <mergeCell ref="G44:M44"/>
  </mergeCells>
  <phoneticPr fontId="5"/>
  <dataValidations count="3">
    <dataValidation imeMode="off" allowBlank="1" showInputMessage="1" showErrorMessage="1" sqref="R17:V466" xr:uid="{173C5CAD-B73C-4947-868E-EDF3ACD8ABEB}"/>
    <dataValidation imeMode="hiragana" allowBlank="1" showInputMessage="1" showErrorMessage="1" sqref="G17:M17 G43:M43 G19:M19 G21:M21 G23:M23 G25:M25 G27:M27 G29:M29 G31:M31 G33:M33 G35:M35 G37:M37 G39:M39 G41:M41 G45:M45 G47:M47 G73:M73 G49:M49 G51:M51 G53:M53 G55:M55 G57:M57 G59:M59 G61:M61 G63:M63 G65:M65 G67:M67 G69:M69 G71:M71 G75:M75 G77:M77 G103:M103 G79:M79 G81:M81 G83:M83 G85:M85 G87:M87 G89:M89 G91:M91 G93:M93 G95:M95 G97:M97 G99:M99 G101:M101 G105:M105 G107:M107 G133:M133 G109:M109 G111:M111 G113:M113 G115:M115 G117:M117 G119:M119 G121:M121 G123:M123 G125:M125 G127:M127 G129:M129 G131:M131 G135:M135 G137:M137 G163:M163 G139:M139 G141:M141 G143:M143 G145:M145 G147:M147 G149:M149 G151:M151 G153:M153 G155:M155 G157:M157 G159:M159 G161:M161 G165:M165 G167:M167 G193:M193 G169:M169 G171:M171 G173:M173 G175:M175 G177:M177 G179:M179 G181:M181 G183:M183 G185:M185 G187:M187 G189:M189 G191:M191 G195:M195 G197:M197 G223:M223 G199:M199 G201:M201 G203:M203 G205:M205 G207:M207 G209:M209 G211:M211 G213:M213 G215:M215 G217:M217 G219:M219 G221:M221 G225:M225 G227:M227 G253:M253 G229:M229 G231:M231 G233:M233 G235:M235 G237:M237 G239:M239 G241:M241 G243:M243 G245:M245 G247:M247 G249:M249 G251:M251 G255:M255 G257:M257 G283:M283 G259:M259 G261:M261 G263:M263 G265:M265 G267:M267 G269:M269 G271:M271 G273:M273 G275:M275 G277:M277 G279:M279 G281:M281 G285:M285 G287:M287 G313:M313 G289:M289 G291:M291 G293:M293 G295:M295 G297:M297 G299:M299 G301:M301 G303:M303 G305:M305 G307:M307 G309:M309 G311:M311 G315:M315 G317:M317 G343:M343 G319:M319 G321:M321 G323:M323 G325:M325 G327:M327 G329:M329 G331:M331 G333:M333 G335:M335 G337:M337 G339:M339 G341:M341 G345:M345 G347:M347 G373:M373 G349:M349 G351:M351 G353:M353 G355:M355 G357:M357 G359:M359 G361:M361 G363:M363 G365:M365 G367:M367 G369:M369 G371:M371 G375:M375 G377:M377 G403:M403 G379:M379 G381:M381 G383:M383 G385:M385 G387:M387 G389:M389 G391:M391 G393:M393 G395:M395 G397:M397 G399:M399 G401:M401 G405:M405 G407:M407 G433:M433 G409:M409 G411:M411 G413:M413 G415:M415 G417:M417 G419:M419 G421:M421 G423:M423 G425:M425 G427:M427 G429:M429 G431:M431 G435:M435 G437:M437 G463:M463 G439:M439 G441:M441 G443:M443 G445:M445 G447:M447 G449:M449 G451:M451 G453:M453 G455:M455 G457:M457 G459:M459 G461:M461 G465:M465" xr:uid="{23C07A33-3B05-4C45-84F6-A30CB7EB405F}"/>
    <dataValidation imeMode="on" allowBlank="1" showInputMessage="1" showErrorMessage="1" sqref="G18:M18 A17:E466 G20:M20 G22:M22 G24:M24 G26:M26 G28:M28 G30:M30 G32:M32 G34:M34 G36:M36 G38:M38 G40:M40 G42:M42 G46:M46 G44:M44 G76:M76 G48:M48 G50:M50 G52:M52 G54:M54 G56:M56 G58:M58 G60:M60 G62:M62 G64:M64 G66:M66 G68:M68 G70:M70 G72:M72 G74:M74 G136:M136 G78:M78 G80:M80 G82:M82 G84:M84 G86:M86 G88:M88 G90:M90 G92:M92 G94:M94 G96:M96 G98:M98 G100:M100 G102:M102 G106:M106 G104:M104 G134:M134 G108:M108 G110:M110 G112:M112 G114:M114 G116:M116 G118:M118 G120:M120 G122:M122 G124:M124 G126:M126 G128:M128 G130:M130 G132:M132 W17:AI466 G196:M196 G138:M138 G140:M140 G142:M142 G144:M144 G146:M146 G148:M148 G150:M150 G152:M152 G154:M154 G156:M156 G158:M158 G160:M160 G162:M162 G166:M166 G164:M164 G194:M194 G168:M168 G170:M170 G172:M172 G174:M174 G176:M176 G178:M178 G180:M180 G182:M182 G184:M184 G186:M186 G188:M188 G190:M190 G192:M192 G226:M226 G224:M224 G198:M198 G200:M200 G202:M202 G204:M204 G206:M206 G208:M208 G210:M210 G212:M212 G214:M214 G216:M216 G218:M218 G220:M220 G222:M222 G286:M286 G228:M228 G230:M230 G232:M232 G234:M234 G236:M236 G238:M238 G240:M240 G242:M242 G244:M244 G246:M246 G248:M248 G250:M250 G252:M252 G256:M256 G254:M254 G284:M284 G258:M258 G260:M260 G262:M262 G264:M264 G266:M266 G268:M268 G270:M270 G272:M272 G274:M274 G276:M276 G278:M278 G280:M280 G282:M282 G316:M316 G314:M314 G288:M288 G290:M290 G292:M292 G294:M294 G296:M296 G298:M298 G300:M300 G302:M302 G304:M304 G306:M306 G308:M308 G310:M310 G312:M312 G376:M376 G318:M318 G320:M320 G322:M322 G324:M324 G326:M326 G328:M328 G330:M330 G332:M332 G334:M334 G336:M336 G338:M338 G340:M340 G342:M342 G346:M346 G344:M344 G374:M374 G348:M348 G350:M350 G352:M352 G354:M354 G356:M356 G358:M358 G360:M360 G362:M362 G364:M364 G366:M366 G368:M368 G370:M370 G372:M372 G406:M406 G404:M404 G378:M378 G380:M380 G382:M382 G384:M384 G386:M386 G388:M388 G390:M390 G392:M392 G394:M394 G396:M396 G398:M398 G400:M400 G402:M402 G466:M466 G408:M408 G410:M410 G412:M412 G414:M414 G416:M416 G418:M418 G420:M420 G422:M422 G424:M424 G426:M426 G428:M428 G430:M430 G432:M432 G436:M436 G434:M434 G464:M464 G438:M438 G440:M440 G442:M442 G444:M444 G446:M446 G448:M448 G450:M450 G452:M452 G454:M454 G456:M456 G458:M458 G460:M460 G462:M462" xr:uid="{43C13877-5CCF-40AC-9B7D-DBCD5E8217D5}"/>
  </dataValidations>
  <pageMargins left="0.78740157480314965" right="0.39370078740157483" top="0.78740157480314965" bottom="0.39370078740157483" header="0.59055118110236227" footer="0.19685039370078741"/>
  <pageSetup paperSize="9" scale="99" firstPageNumber="12" orientation="portrait" useFirstPageNumber="1"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imeMode="on" allowBlank="1" showInputMessage="1" showErrorMessage="1" xr:uid="{7AD4C370-C14D-4A9D-A374-DCA33858D01E}">
          <x14:formula1>
            <xm:f>初期設定!$AL$3:$AL$4</xm:f>
          </x14:formula1>
          <xm:sqref>O17:Q466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G54"/>
  <sheetViews>
    <sheetView view="pageBreakPreview" zoomScaleNormal="100" zoomScaleSheetLayoutView="100" workbookViewId="0">
      <selection activeCell="T14" sqref="T14"/>
    </sheetView>
  </sheetViews>
  <sheetFormatPr defaultColWidth="2.6640625" defaultRowHeight="13.2" x14ac:dyDescent="0.2"/>
  <cols>
    <col min="1" max="11" width="2.6640625" style="2"/>
    <col min="12" max="12" width="3.6640625" style="2" customWidth="1"/>
    <col min="13" max="16384" width="2.6640625" style="2"/>
  </cols>
  <sheetData>
    <row r="1" spans="1:33" ht="15.75" customHeight="1" x14ac:dyDescent="0.2">
      <c r="A1" s="2" t="s">
        <v>315</v>
      </c>
      <c r="AE1" s="617" t="s">
        <v>263</v>
      </c>
      <c r="AF1" s="618"/>
      <c r="AG1" s="618"/>
    </row>
    <row r="2" spans="1:33" ht="20.25" customHeight="1" x14ac:dyDescent="0.2">
      <c r="A2" s="630" t="s">
        <v>316</v>
      </c>
      <c r="B2" s="630"/>
      <c r="C2" s="630"/>
      <c r="D2" s="630"/>
      <c r="E2" s="630"/>
      <c r="F2" s="630"/>
      <c r="G2" s="630"/>
      <c r="H2" s="630"/>
      <c r="I2" s="630"/>
      <c r="J2" s="630"/>
      <c r="K2" s="630"/>
      <c r="L2" s="630"/>
      <c r="M2" s="630"/>
      <c r="N2" s="630"/>
      <c r="O2" s="630"/>
      <c r="P2" s="630"/>
      <c r="Q2" s="630"/>
      <c r="R2" s="630"/>
      <c r="S2" s="630"/>
      <c r="T2" s="630"/>
      <c r="U2" s="630"/>
      <c r="V2" s="630"/>
      <c r="W2" s="630"/>
      <c r="X2" s="630"/>
      <c r="Y2" s="630"/>
      <c r="Z2" s="630"/>
      <c r="AA2" s="630"/>
      <c r="AB2" s="630"/>
      <c r="AC2" s="630"/>
      <c r="AD2" s="630"/>
      <c r="AE2" s="630"/>
      <c r="AF2" s="630"/>
      <c r="AG2" s="630"/>
    </row>
    <row r="3" spans="1:33" ht="6.75" customHeight="1" x14ac:dyDescent="0.2"/>
    <row r="4" spans="1:33" ht="15" customHeight="1" x14ac:dyDescent="0.2">
      <c r="U4" s="513" t="str">
        <f>'02申請書'!$AH$4 &amp; ""</f>
        <v>令和</v>
      </c>
      <c r="V4" s="513"/>
      <c r="W4" s="514" t="str">
        <f>'02申請書'!$AJ$4 &amp; ""</f>
        <v>7</v>
      </c>
      <c r="X4" s="514"/>
      <c r="Y4" s="34" t="s">
        <v>73</v>
      </c>
      <c r="Z4" s="514" t="str">
        <f>'02申請書'!$AM$4 &amp; ""</f>
        <v/>
      </c>
      <c r="AA4" s="514"/>
      <c r="AB4" s="34" t="s">
        <v>74</v>
      </c>
      <c r="AC4" s="514" t="str">
        <f>'02申請書'!$AP$4 &amp; ""</f>
        <v/>
      </c>
      <c r="AD4" s="514"/>
      <c r="AE4" s="18" t="s">
        <v>75</v>
      </c>
    </row>
    <row r="5" spans="1:33" ht="6" customHeight="1" x14ac:dyDescent="0.2"/>
    <row r="6" spans="1:33" ht="6" customHeight="1" x14ac:dyDescent="0.2"/>
    <row r="7" spans="1:33" ht="15" customHeight="1" x14ac:dyDescent="0.2">
      <c r="P7" s="3" t="s">
        <v>317</v>
      </c>
      <c r="Q7" s="3"/>
      <c r="R7" s="3"/>
      <c r="S7" s="3"/>
      <c r="T7" s="3"/>
      <c r="U7" s="616" t="str">
        <f>'02申請書'!$N$11 &amp; '02申請書'!$R$11 &amp; '02申請書'!$Y$11 &amp; '02申請書'!$AF$11 &amp; '02申請書'!$N$12</f>
        <v/>
      </c>
      <c r="V7" s="616"/>
      <c r="W7" s="616"/>
      <c r="X7" s="616"/>
      <c r="Y7" s="616"/>
      <c r="Z7" s="616"/>
      <c r="AA7" s="616"/>
      <c r="AB7" s="616"/>
      <c r="AC7" s="616"/>
      <c r="AD7" s="616"/>
      <c r="AE7" s="616"/>
      <c r="AF7" s="616"/>
    </row>
    <row r="8" spans="1:33" ht="15" customHeight="1" x14ac:dyDescent="0.2">
      <c r="P8" s="3" t="s">
        <v>305</v>
      </c>
      <c r="Q8" s="3"/>
      <c r="R8" s="3"/>
      <c r="S8" s="3"/>
      <c r="T8" s="3"/>
      <c r="U8" s="616" t="str">
        <f>'02申請書'!$N$15 &amp; ""</f>
        <v/>
      </c>
      <c r="V8" s="616"/>
      <c r="W8" s="616"/>
      <c r="X8" s="616"/>
      <c r="Y8" s="616"/>
      <c r="Z8" s="616"/>
      <c r="AA8" s="616"/>
      <c r="AB8" s="616"/>
      <c r="AC8" s="616"/>
      <c r="AD8" s="616"/>
      <c r="AE8" s="616"/>
      <c r="AF8" s="616"/>
    </row>
    <row r="9" spans="1:33" ht="15" customHeight="1" x14ac:dyDescent="0.2">
      <c r="P9" s="4" t="s">
        <v>318</v>
      </c>
      <c r="Q9" s="5"/>
      <c r="R9" s="5"/>
      <c r="S9" s="5"/>
      <c r="T9" s="5"/>
      <c r="U9" s="641" t="str">
        <f>'02申請書'!$N$18 &amp; "　" &amp;  '02申請書'!$Y$18</f>
        <v>　</v>
      </c>
      <c r="V9" s="641"/>
      <c r="W9" s="641"/>
      <c r="X9" s="641"/>
      <c r="Y9" s="641"/>
      <c r="Z9" s="641"/>
      <c r="AA9" s="641"/>
      <c r="AB9" s="641"/>
      <c r="AC9" s="641"/>
      <c r="AD9" s="641"/>
      <c r="AE9" s="641"/>
      <c r="AF9" s="641"/>
    </row>
    <row r="10" spans="1:33" ht="15" customHeight="1" x14ac:dyDescent="0.2"/>
    <row r="11" spans="1:33" ht="15" customHeight="1" x14ac:dyDescent="0.2">
      <c r="B11" s="6" t="s">
        <v>319</v>
      </c>
    </row>
    <row r="12" spans="1:33" s="7" customFormat="1" ht="21" customHeight="1" x14ac:dyDescent="0.2">
      <c r="B12" s="7" t="s">
        <v>320</v>
      </c>
    </row>
    <row r="13" spans="1:33" s="7" customFormat="1" ht="8.25" customHeight="1" x14ac:dyDescent="0.2"/>
    <row r="14" spans="1:33" s="7" customFormat="1" ht="21" customHeight="1" x14ac:dyDescent="0.2">
      <c r="B14" s="132"/>
      <c r="C14" s="7" t="s">
        <v>626</v>
      </c>
      <c r="N14" s="644"/>
      <c r="O14" s="644"/>
      <c r="P14" s="644"/>
      <c r="Q14" s="644"/>
      <c r="R14" s="644"/>
      <c r="S14" s="644"/>
      <c r="T14" s="7" t="s">
        <v>627</v>
      </c>
    </row>
    <row r="15" spans="1:33" s="7" customFormat="1" ht="21" customHeight="1" x14ac:dyDescent="0.2">
      <c r="B15" s="8" t="s">
        <v>321</v>
      </c>
    </row>
    <row r="16" spans="1:33" s="7" customFormat="1" ht="21" customHeight="1" x14ac:dyDescent="0.2">
      <c r="B16" s="7" t="s">
        <v>322</v>
      </c>
    </row>
    <row r="17" spans="1:33" s="7" customFormat="1" ht="3.75" customHeight="1" x14ac:dyDescent="0.2"/>
    <row r="18" spans="1:33" s="7" customFormat="1" ht="14.4" x14ac:dyDescent="0.2">
      <c r="B18" s="9"/>
      <c r="D18" s="631" t="s">
        <v>323</v>
      </c>
      <c r="E18" s="632"/>
      <c r="F18" s="632"/>
      <c r="G18" s="632"/>
      <c r="H18" s="632"/>
      <c r="I18" s="632"/>
      <c r="J18" s="632"/>
      <c r="K18" s="632"/>
      <c r="L18" s="632"/>
      <c r="M18" s="632"/>
      <c r="N18" s="632"/>
      <c r="O18" s="632"/>
      <c r="P18" s="632"/>
      <c r="Q18" s="632"/>
      <c r="R18" s="632"/>
      <c r="S18" s="632"/>
      <c r="T18" s="632"/>
      <c r="U18" s="632"/>
      <c r="V18" s="632"/>
      <c r="W18" s="632"/>
      <c r="X18" s="632"/>
      <c r="Y18" s="632"/>
      <c r="Z18" s="632"/>
      <c r="AA18" s="632"/>
      <c r="AB18" s="632"/>
      <c r="AC18" s="632"/>
      <c r="AD18" s="633"/>
    </row>
    <row r="19" spans="1:33" s="7" customFormat="1" ht="14.4" x14ac:dyDescent="0.2">
      <c r="D19" s="634"/>
      <c r="E19" s="635"/>
      <c r="F19" s="635"/>
      <c r="G19" s="635"/>
      <c r="H19" s="635"/>
      <c r="I19" s="635"/>
      <c r="J19" s="635"/>
      <c r="K19" s="635"/>
      <c r="L19" s="635"/>
      <c r="M19" s="635"/>
      <c r="N19" s="635"/>
      <c r="O19" s="635"/>
      <c r="P19" s="635"/>
      <c r="Q19" s="635"/>
      <c r="R19" s="635"/>
      <c r="S19" s="635"/>
      <c r="T19" s="635"/>
      <c r="U19" s="635"/>
      <c r="V19" s="635"/>
      <c r="W19" s="635"/>
      <c r="X19" s="635"/>
      <c r="Y19" s="635"/>
      <c r="Z19" s="635"/>
      <c r="AA19" s="635"/>
      <c r="AB19" s="635"/>
      <c r="AC19" s="635"/>
      <c r="AD19" s="636"/>
    </row>
    <row r="20" spans="1:33" s="7" customFormat="1" ht="14.4" x14ac:dyDescent="0.2">
      <c r="D20" s="634"/>
      <c r="E20" s="635"/>
      <c r="F20" s="635"/>
      <c r="G20" s="635"/>
      <c r="H20" s="635"/>
      <c r="I20" s="635"/>
      <c r="J20" s="635"/>
      <c r="K20" s="635"/>
      <c r="L20" s="635"/>
      <c r="M20" s="635"/>
      <c r="N20" s="635"/>
      <c r="O20" s="635"/>
      <c r="P20" s="635"/>
      <c r="Q20" s="635"/>
      <c r="R20" s="635"/>
      <c r="S20" s="635"/>
      <c r="T20" s="635"/>
      <c r="U20" s="635"/>
      <c r="V20" s="635"/>
      <c r="W20" s="635"/>
      <c r="X20" s="635"/>
      <c r="Y20" s="635"/>
      <c r="Z20" s="635"/>
      <c r="AA20" s="635"/>
      <c r="AB20" s="635"/>
      <c r="AC20" s="635"/>
      <c r="AD20" s="636"/>
    </row>
    <row r="21" spans="1:33" s="7" customFormat="1" ht="14.4" x14ac:dyDescent="0.2">
      <c r="D21" s="637"/>
      <c r="E21" s="638"/>
      <c r="F21" s="638"/>
      <c r="G21" s="638"/>
      <c r="H21" s="638"/>
      <c r="I21" s="638"/>
      <c r="J21" s="638"/>
      <c r="K21" s="638"/>
      <c r="L21" s="638"/>
      <c r="M21" s="638"/>
      <c r="N21" s="638"/>
      <c r="O21" s="638"/>
      <c r="P21" s="638"/>
      <c r="Q21" s="638"/>
      <c r="R21" s="638"/>
      <c r="S21" s="638"/>
      <c r="T21" s="638"/>
      <c r="U21" s="638"/>
      <c r="V21" s="638"/>
      <c r="W21" s="638"/>
      <c r="X21" s="638"/>
      <c r="Y21" s="638"/>
      <c r="Z21" s="638"/>
      <c r="AA21" s="638"/>
      <c r="AB21" s="638"/>
      <c r="AC21" s="639"/>
      <c r="AD21" s="640"/>
    </row>
    <row r="22" spans="1:33" s="7" customFormat="1" ht="6.75" customHeight="1" x14ac:dyDescent="0.2"/>
    <row r="23" spans="1:33" s="7" customFormat="1" ht="21" customHeight="1" x14ac:dyDescent="0.2">
      <c r="B23" s="7" t="s">
        <v>324</v>
      </c>
    </row>
    <row r="24" spans="1:33" s="7" customFormat="1" ht="7.5" customHeight="1" x14ac:dyDescent="0.2"/>
    <row r="25" spans="1:33" s="7" customFormat="1" ht="21" customHeight="1" x14ac:dyDescent="0.2">
      <c r="B25" s="131"/>
      <c r="C25" s="7" t="s">
        <v>628</v>
      </c>
    </row>
    <row r="26" spans="1:33" s="7" customFormat="1" ht="21" customHeight="1" x14ac:dyDescent="0.2">
      <c r="B26" s="8" t="s">
        <v>629</v>
      </c>
    </row>
    <row r="27" spans="1:33" ht="8.25" customHeight="1" x14ac:dyDescent="0.2">
      <c r="B27" s="10"/>
    </row>
    <row r="28" spans="1:33" s="1" customFormat="1" ht="16.5" customHeight="1" x14ac:dyDescent="0.2">
      <c r="A28" s="11" t="s">
        <v>325</v>
      </c>
    </row>
    <row r="29" spans="1:33" s="1" customFormat="1" ht="15" customHeight="1" x14ac:dyDescent="0.2">
      <c r="A29" s="12"/>
      <c r="B29" s="645" t="s">
        <v>630</v>
      </c>
      <c r="C29" s="646"/>
      <c r="D29" s="646"/>
      <c r="E29" s="647"/>
      <c r="F29" s="619" t="s">
        <v>326</v>
      </c>
      <c r="G29" s="620"/>
      <c r="H29" s="620"/>
      <c r="I29" s="620"/>
      <c r="J29" s="620"/>
      <c r="K29" s="620"/>
      <c r="L29" s="620"/>
      <c r="M29" s="620"/>
      <c r="N29" s="620"/>
      <c r="O29" s="620"/>
      <c r="P29" s="620"/>
      <c r="Q29" s="620"/>
      <c r="R29" s="620"/>
      <c r="S29" s="620"/>
      <c r="T29" s="620"/>
      <c r="U29" s="620"/>
      <c r="V29" s="621"/>
      <c r="W29" s="628" t="s">
        <v>327</v>
      </c>
      <c r="X29" s="628"/>
      <c r="Y29" s="629"/>
      <c r="Z29" s="629"/>
      <c r="AA29" s="629"/>
      <c r="AB29" s="629"/>
      <c r="AC29" s="629"/>
      <c r="AD29" s="629"/>
      <c r="AE29" s="629"/>
      <c r="AF29" s="629"/>
      <c r="AG29" s="629"/>
    </row>
    <row r="30" spans="1:33" s="1" customFormat="1" ht="14.4" x14ac:dyDescent="0.2">
      <c r="A30" s="12"/>
      <c r="B30" s="648"/>
      <c r="C30" s="649"/>
      <c r="D30" s="649"/>
      <c r="E30" s="650"/>
      <c r="F30" s="622"/>
      <c r="G30" s="623"/>
      <c r="H30" s="623"/>
      <c r="I30" s="623"/>
      <c r="J30" s="623"/>
      <c r="K30" s="623"/>
      <c r="L30" s="623"/>
      <c r="M30" s="623"/>
      <c r="N30" s="623"/>
      <c r="O30" s="623"/>
      <c r="P30" s="623"/>
      <c r="Q30" s="623"/>
      <c r="R30" s="623"/>
      <c r="S30" s="623"/>
      <c r="T30" s="623"/>
      <c r="U30" s="623"/>
      <c r="V30" s="624"/>
      <c r="W30" s="628"/>
      <c r="X30" s="628"/>
      <c r="Y30" s="629"/>
      <c r="Z30" s="629"/>
      <c r="AA30" s="629"/>
      <c r="AB30" s="629"/>
      <c r="AC30" s="629"/>
      <c r="AD30" s="629"/>
      <c r="AE30" s="629"/>
      <c r="AF30" s="629"/>
      <c r="AG30" s="629"/>
    </row>
    <row r="31" spans="1:33" s="1" customFormat="1" ht="15.6" x14ac:dyDescent="0.2">
      <c r="A31" s="13"/>
      <c r="B31" s="648"/>
      <c r="C31" s="649"/>
      <c r="D31" s="649"/>
      <c r="E31" s="650"/>
      <c r="F31" s="622"/>
      <c r="G31" s="623"/>
      <c r="H31" s="623"/>
      <c r="I31" s="623"/>
      <c r="J31" s="623"/>
      <c r="K31" s="623"/>
      <c r="L31" s="623"/>
      <c r="M31" s="623"/>
      <c r="N31" s="623"/>
      <c r="O31" s="623"/>
      <c r="P31" s="623"/>
      <c r="Q31" s="623"/>
      <c r="R31" s="623"/>
      <c r="S31" s="623"/>
      <c r="T31" s="623"/>
      <c r="U31" s="623"/>
      <c r="V31" s="624"/>
      <c r="W31" s="628"/>
      <c r="X31" s="628"/>
      <c r="Y31" s="629"/>
      <c r="Z31" s="629"/>
      <c r="AA31" s="629"/>
      <c r="AB31" s="629"/>
      <c r="AC31" s="629"/>
      <c r="AD31" s="629"/>
      <c r="AE31" s="629"/>
      <c r="AF31" s="629"/>
      <c r="AG31" s="629"/>
    </row>
    <row r="32" spans="1:33" s="1" customFormat="1" ht="14.25" customHeight="1" x14ac:dyDescent="0.2">
      <c r="B32" s="648"/>
      <c r="C32" s="649"/>
      <c r="D32" s="649"/>
      <c r="E32" s="650"/>
      <c r="F32" s="622"/>
      <c r="G32" s="623"/>
      <c r="H32" s="623"/>
      <c r="I32" s="623"/>
      <c r="J32" s="623"/>
      <c r="K32" s="623"/>
      <c r="L32" s="623"/>
      <c r="M32" s="623"/>
      <c r="N32" s="623"/>
      <c r="O32" s="623"/>
      <c r="P32" s="623"/>
      <c r="Q32" s="623"/>
      <c r="R32" s="623"/>
      <c r="S32" s="623"/>
      <c r="T32" s="623"/>
      <c r="U32" s="623"/>
      <c r="V32" s="624"/>
      <c r="W32" s="628"/>
      <c r="X32" s="628"/>
      <c r="Y32" s="629"/>
      <c r="Z32" s="629"/>
      <c r="AA32" s="629"/>
      <c r="AB32" s="629"/>
      <c r="AC32" s="629"/>
      <c r="AD32" s="629"/>
      <c r="AE32" s="629"/>
      <c r="AF32" s="629"/>
      <c r="AG32" s="629"/>
    </row>
    <row r="33" spans="1:33" s="1" customFormat="1" ht="14.4" x14ac:dyDescent="0.2">
      <c r="A33" s="12"/>
      <c r="B33" s="651"/>
      <c r="C33" s="652"/>
      <c r="D33" s="652"/>
      <c r="E33" s="653"/>
      <c r="F33" s="622"/>
      <c r="G33" s="623"/>
      <c r="H33" s="623"/>
      <c r="I33" s="623"/>
      <c r="J33" s="623"/>
      <c r="K33" s="623"/>
      <c r="L33" s="623"/>
      <c r="M33" s="623"/>
      <c r="N33" s="623"/>
      <c r="O33" s="623"/>
      <c r="P33" s="623"/>
      <c r="Q33" s="623"/>
      <c r="R33" s="623"/>
      <c r="S33" s="623"/>
      <c r="T33" s="623"/>
      <c r="U33" s="623"/>
      <c r="V33" s="624"/>
      <c r="W33" s="628"/>
      <c r="X33" s="628"/>
      <c r="Y33" s="629"/>
      <c r="Z33" s="629"/>
      <c r="AA33" s="629"/>
      <c r="AB33" s="629"/>
      <c r="AC33" s="629"/>
      <c r="AD33" s="629"/>
      <c r="AE33" s="629"/>
      <c r="AF33" s="629"/>
      <c r="AG33" s="629"/>
    </row>
    <row r="34" spans="1:33" s="1" customFormat="1" ht="14.4" x14ac:dyDescent="0.2">
      <c r="A34" s="12"/>
      <c r="B34" s="651"/>
      <c r="C34" s="652"/>
      <c r="D34" s="652"/>
      <c r="E34" s="653"/>
      <c r="F34" s="622"/>
      <c r="G34" s="623"/>
      <c r="H34" s="623"/>
      <c r="I34" s="623"/>
      <c r="J34" s="623"/>
      <c r="K34" s="623"/>
      <c r="L34" s="623"/>
      <c r="M34" s="623"/>
      <c r="N34" s="623"/>
      <c r="O34" s="623"/>
      <c r="P34" s="623"/>
      <c r="Q34" s="623"/>
      <c r="R34" s="623"/>
      <c r="S34" s="623"/>
      <c r="T34" s="623"/>
      <c r="U34" s="623"/>
      <c r="V34" s="624"/>
      <c r="W34" s="628"/>
      <c r="X34" s="628"/>
      <c r="Y34" s="629"/>
      <c r="Z34" s="629"/>
      <c r="AA34" s="629"/>
      <c r="AB34" s="629"/>
      <c r="AC34" s="629"/>
      <c r="AD34" s="629"/>
      <c r="AE34" s="629"/>
      <c r="AF34" s="629"/>
      <c r="AG34" s="629"/>
    </row>
    <row r="35" spans="1:33" s="1" customFormat="1" ht="14.4" x14ac:dyDescent="0.2">
      <c r="A35" s="12"/>
      <c r="B35" s="651"/>
      <c r="C35" s="652"/>
      <c r="D35" s="652"/>
      <c r="E35" s="653"/>
      <c r="F35" s="622"/>
      <c r="G35" s="623"/>
      <c r="H35" s="623"/>
      <c r="I35" s="623"/>
      <c r="J35" s="623"/>
      <c r="K35" s="623"/>
      <c r="L35" s="623"/>
      <c r="M35" s="623"/>
      <c r="N35" s="623"/>
      <c r="O35" s="623"/>
      <c r="P35" s="623"/>
      <c r="Q35" s="623"/>
      <c r="R35" s="623"/>
      <c r="S35" s="623"/>
      <c r="T35" s="623"/>
      <c r="U35" s="623"/>
      <c r="V35" s="624"/>
      <c r="W35" s="628"/>
      <c r="X35" s="628"/>
      <c r="Y35" s="629"/>
      <c r="Z35" s="629"/>
      <c r="AA35" s="629"/>
      <c r="AB35" s="629"/>
      <c r="AC35" s="629"/>
      <c r="AD35" s="629"/>
      <c r="AE35" s="629"/>
      <c r="AF35" s="629"/>
      <c r="AG35" s="629"/>
    </row>
    <row r="36" spans="1:33" s="1" customFormat="1" ht="15.6" x14ac:dyDescent="0.2">
      <c r="A36" s="13"/>
      <c r="B36" s="654"/>
      <c r="C36" s="655"/>
      <c r="D36" s="655"/>
      <c r="E36" s="656"/>
      <c r="F36" s="625"/>
      <c r="G36" s="626"/>
      <c r="H36" s="626"/>
      <c r="I36" s="626"/>
      <c r="J36" s="626"/>
      <c r="K36" s="626"/>
      <c r="L36" s="626"/>
      <c r="M36" s="626"/>
      <c r="N36" s="626"/>
      <c r="O36" s="626"/>
      <c r="P36" s="626"/>
      <c r="Q36" s="626"/>
      <c r="R36" s="626"/>
      <c r="S36" s="626"/>
      <c r="T36" s="626"/>
      <c r="U36" s="626"/>
      <c r="V36" s="627"/>
      <c r="W36" s="628"/>
      <c r="X36" s="628"/>
      <c r="Y36" s="629"/>
      <c r="Z36" s="629"/>
      <c r="AA36" s="629"/>
      <c r="AB36" s="629"/>
      <c r="AC36" s="629"/>
      <c r="AD36" s="629"/>
      <c r="AE36" s="629"/>
      <c r="AF36" s="629"/>
      <c r="AG36" s="629"/>
    </row>
    <row r="37" spans="1:33" s="1" customFormat="1" ht="15" customHeight="1" x14ac:dyDescent="0.2">
      <c r="A37" s="12"/>
      <c r="B37" s="645" t="s">
        <v>631</v>
      </c>
      <c r="C37" s="646"/>
      <c r="D37" s="646"/>
      <c r="E37" s="647"/>
      <c r="F37" s="619" t="s">
        <v>328</v>
      </c>
      <c r="G37" s="620"/>
      <c r="H37" s="620"/>
      <c r="I37" s="620"/>
      <c r="J37" s="620"/>
      <c r="K37" s="620"/>
      <c r="L37" s="620"/>
      <c r="M37" s="620"/>
      <c r="N37" s="620"/>
      <c r="O37" s="620"/>
      <c r="P37" s="620"/>
      <c r="Q37" s="620"/>
      <c r="R37" s="620"/>
      <c r="S37" s="620"/>
      <c r="T37" s="620"/>
      <c r="U37" s="620"/>
      <c r="V37" s="621"/>
      <c r="W37" s="628" t="s">
        <v>327</v>
      </c>
      <c r="X37" s="628"/>
      <c r="Y37" s="629"/>
      <c r="Z37" s="629"/>
      <c r="AA37" s="629"/>
      <c r="AB37" s="629"/>
      <c r="AC37" s="629"/>
      <c r="AD37" s="629"/>
      <c r="AE37" s="629"/>
      <c r="AF37" s="629"/>
      <c r="AG37" s="629"/>
    </row>
    <row r="38" spans="1:33" s="1" customFormat="1" ht="14.4" x14ac:dyDescent="0.2">
      <c r="A38" s="12"/>
      <c r="B38" s="648"/>
      <c r="C38" s="649"/>
      <c r="D38" s="649"/>
      <c r="E38" s="650"/>
      <c r="F38" s="622"/>
      <c r="G38" s="623"/>
      <c r="H38" s="623"/>
      <c r="I38" s="623"/>
      <c r="J38" s="623"/>
      <c r="K38" s="623"/>
      <c r="L38" s="623"/>
      <c r="M38" s="623"/>
      <c r="N38" s="623"/>
      <c r="O38" s="623"/>
      <c r="P38" s="623"/>
      <c r="Q38" s="623"/>
      <c r="R38" s="623"/>
      <c r="S38" s="623"/>
      <c r="T38" s="623"/>
      <c r="U38" s="623"/>
      <c r="V38" s="624"/>
      <c r="W38" s="628"/>
      <c r="X38" s="628"/>
      <c r="Y38" s="629"/>
      <c r="Z38" s="629"/>
      <c r="AA38" s="629"/>
      <c r="AB38" s="629"/>
      <c r="AC38" s="629"/>
      <c r="AD38" s="629"/>
      <c r="AE38" s="629"/>
      <c r="AF38" s="629"/>
      <c r="AG38" s="629"/>
    </row>
    <row r="39" spans="1:33" s="1" customFormat="1" ht="14.4" x14ac:dyDescent="0.2">
      <c r="A39" s="12"/>
      <c r="B39" s="648"/>
      <c r="C39" s="649"/>
      <c r="D39" s="649"/>
      <c r="E39" s="650"/>
      <c r="F39" s="622"/>
      <c r="G39" s="623"/>
      <c r="H39" s="623"/>
      <c r="I39" s="623"/>
      <c r="J39" s="623"/>
      <c r="K39" s="623"/>
      <c r="L39" s="623"/>
      <c r="M39" s="623"/>
      <c r="N39" s="623"/>
      <c r="O39" s="623"/>
      <c r="P39" s="623"/>
      <c r="Q39" s="623"/>
      <c r="R39" s="623"/>
      <c r="S39" s="623"/>
      <c r="T39" s="623"/>
      <c r="U39" s="623"/>
      <c r="V39" s="624"/>
      <c r="W39" s="628"/>
      <c r="X39" s="628"/>
      <c r="Y39" s="629"/>
      <c r="Z39" s="629"/>
      <c r="AA39" s="629"/>
      <c r="AB39" s="629"/>
      <c r="AC39" s="629"/>
      <c r="AD39" s="629"/>
      <c r="AE39" s="629"/>
      <c r="AF39" s="629"/>
      <c r="AG39" s="629"/>
    </row>
    <row r="40" spans="1:33" s="1" customFormat="1" ht="14.4" x14ac:dyDescent="0.2">
      <c r="A40" s="12"/>
      <c r="B40" s="648"/>
      <c r="C40" s="649"/>
      <c r="D40" s="649"/>
      <c r="E40" s="650"/>
      <c r="F40" s="622"/>
      <c r="G40" s="623"/>
      <c r="H40" s="623"/>
      <c r="I40" s="623"/>
      <c r="J40" s="623"/>
      <c r="K40" s="623"/>
      <c r="L40" s="623"/>
      <c r="M40" s="623"/>
      <c r="N40" s="623"/>
      <c r="O40" s="623"/>
      <c r="P40" s="623"/>
      <c r="Q40" s="623"/>
      <c r="R40" s="623"/>
      <c r="S40" s="623"/>
      <c r="T40" s="623"/>
      <c r="U40" s="623"/>
      <c r="V40" s="624"/>
      <c r="W40" s="628"/>
      <c r="X40" s="628"/>
      <c r="Y40" s="629"/>
      <c r="Z40" s="629"/>
      <c r="AA40" s="629"/>
      <c r="AB40" s="629"/>
      <c r="AC40" s="629"/>
      <c r="AD40" s="629"/>
      <c r="AE40" s="629"/>
      <c r="AF40" s="629"/>
      <c r="AG40" s="629"/>
    </row>
    <row r="41" spans="1:33" s="1" customFormat="1" ht="15.6" x14ac:dyDescent="0.2">
      <c r="A41" s="13"/>
      <c r="B41" s="651"/>
      <c r="C41" s="652"/>
      <c r="D41" s="652"/>
      <c r="E41" s="653"/>
      <c r="F41" s="622"/>
      <c r="G41" s="623"/>
      <c r="H41" s="623"/>
      <c r="I41" s="623"/>
      <c r="J41" s="623"/>
      <c r="K41" s="623"/>
      <c r="L41" s="623"/>
      <c r="M41" s="623"/>
      <c r="N41" s="623"/>
      <c r="O41" s="623"/>
      <c r="P41" s="623"/>
      <c r="Q41" s="623"/>
      <c r="R41" s="623"/>
      <c r="S41" s="623"/>
      <c r="T41" s="623"/>
      <c r="U41" s="623"/>
      <c r="V41" s="624"/>
      <c r="W41" s="628"/>
      <c r="X41" s="628"/>
      <c r="Y41" s="629"/>
      <c r="Z41" s="629"/>
      <c r="AA41" s="629"/>
      <c r="AB41" s="629"/>
      <c r="AC41" s="629"/>
      <c r="AD41" s="629"/>
      <c r="AE41" s="629"/>
      <c r="AF41" s="629"/>
      <c r="AG41" s="629"/>
    </row>
    <row r="42" spans="1:33" s="14" customFormat="1" ht="13.5" customHeight="1" x14ac:dyDescent="0.2">
      <c r="B42" s="651"/>
      <c r="C42" s="652"/>
      <c r="D42" s="652"/>
      <c r="E42" s="653"/>
      <c r="F42" s="622"/>
      <c r="G42" s="623"/>
      <c r="H42" s="623"/>
      <c r="I42" s="623"/>
      <c r="J42" s="623"/>
      <c r="K42" s="623"/>
      <c r="L42" s="623"/>
      <c r="M42" s="623"/>
      <c r="N42" s="623"/>
      <c r="O42" s="623"/>
      <c r="P42" s="623"/>
      <c r="Q42" s="623"/>
      <c r="R42" s="623"/>
      <c r="S42" s="623"/>
      <c r="T42" s="623"/>
      <c r="U42" s="623"/>
      <c r="V42" s="624"/>
      <c r="W42" s="628"/>
      <c r="X42" s="628"/>
      <c r="Y42" s="629"/>
      <c r="Z42" s="629"/>
      <c r="AA42" s="629"/>
      <c r="AB42" s="629"/>
      <c r="AC42" s="629"/>
      <c r="AD42" s="629"/>
      <c r="AE42" s="629"/>
      <c r="AF42" s="629"/>
      <c r="AG42" s="629"/>
    </row>
    <row r="43" spans="1:33" s="14" customFormat="1" ht="13.5" customHeight="1" x14ac:dyDescent="0.2">
      <c r="B43" s="651"/>
      <c r="C43" s="652"/>
      <c r="D43" s="652"/>
      <c r="E43" s="653"/>
      <c r="F43" s="622"/>
      <c r="G43" s="623"/>
      <c r="H43" s="623"/>
      <c r="I43" s="623"/>
      <c r="J43" s="623"/>
      <c r="K43" s="623"/>
      <c r="L43" s="623"/>
      <c r="M43" s="623"/>
      <c r="N43" s="623"/>
      <c r="O43" s="623"/>
      <c r="P43" s="623"/>
      <c r="Q43" s="623"/>
      <c r="R43" s="623"/>
      <c r="S43" s="623"/>
      <c r="T43" s="623"/>
      <c r="U43" s="623"/>
      <c r="V43" s="624"/>
      <c r="W43" s="628"/>
      <c r="X43" s="628"/>
      <c r="Y43" s="629"/>
      <c r="Z43" s="629"/>
      <c r="AA43" s="629"/>
      <c r="AB43" s="629"/>
      <c r="AC43" s="629"/>
      <c r="AD43" s="629"/>
      <c r="AE43" s="629"/>
      <c r="AF43" s="629"/>
      <c r="AG43" s="629"/>
    </row>
    <row r="44" spans="1:33" ht="13.5" customHeight="1" x14ac:dyDescent="0.2">
      <c r="B44" s="654"/>
      <c r="C44" s="655"/>
      <c r="D44" s="655"/>
      <c r="E44" s="656"/>
      <c r="F44" s="625"/>
      <c r="G44" s="626"/>
      <c r="H44" s="626"/>
      <c r="I44" s="626"/>
      <c r="J44" s="626"/>
      <c r="K44" s="626"/>
      <c r="L44" s="626"/>
      <c r="M44" s="626"/>
      <c r="N44" s="626"/>
      <c r="O44" s="626"/>
      <c r="P44" s="626"/>
      <c r="Q44" s="626"/>
      <c r="R44" s="626"/>
      <c r="S44" s="626"/>
      <c r="T44" s="626"/>
      <c r="U44" s="626"/>
      <c r="V44" s="627"/>
      <c r="W44" s="628"/>
      <c r="X44" s="628"/>
      <c r="Y44" s="629"/>
      <c r="Z44" s="629"/>
      <c r="AA44" s="629"/>
      <c r="AB44" s="629"/>
      <c r="AC44" s="629"/>
      <c r="AD44" s="629"/>
      <c r="AE44" s="629"/>
      <c r="AF44" s="629"/>
      <c r="AG44" s="629"/>
    </row>
    <row r="45" spans="1:33" ht="14.25" customHeight="1" x14ac:dyDescent="0.2">
      <c r="B45" s="645" t="s">
        <v>632</v>
      </c>
      <c r="C45" s="646"/>
      <c r="D45" s="646"/>
      <c r="E45" s="647"/>
      <c r="F45" s="619" t="s">
        <v>633</v>
      </c>
      <c r="G45" s="620"/>
      <c r="H45" s="620"/>
      <c r="I45" s="620"/>
      <c r="J45" s="620"/>
      <c r="K45" s="620"/>
      <c r="L45" s="620"/>
      <c r="M45" s="620"/>
      <c r="N45" s="620"/>
      <c r="O45" s="620"/>
      <c r="P45" s="620"/>
      <c r="Q45" s="620"/>
      <c r="R45" s="620"/>
      <c r="S45" s="620"/>
      <c r="T45" s="620"/>
      <c r="U45" s="620"/>
      <c r="V45" s="621"/>
      <c r="W45" s="628" t="s">
        <v>327</v>
      </c>
      <c r="X45" s="628"/>
      <c r="Y45" s="629"/>
      <c r="Z45" s="629"/>
      <c r="AA45" s="629"/>
      <c r="AB45" s="629"/>
      <c r="AC45" s="629"/>
      <c r="AD45" s="629"/>
      <c r="AE45" s="629"/>
      <c r="AF45" s="629"/>
      <c r="AG45" s="629"/>
    </row>
    <row r="46" spans="1:33" ht="13.5" customHeight="1" x14ac:dyDescent="0.2">
      <c r="B46" s="648"/>
      <c r="C46" s="649"/>
      <c r="D46" s="649"/>
      <c r="E46" s="650"/>
      <c r="F46" s="622"/>
      <c r="G46" s="623"/>
      <c r="H46" s="623"/>
      <c r="I46" s="623"/>
      <c r="J46" s="623"/>
      <c r="K46" s="623"/>
      <c r="L46" s="623"/>
      <c r="M46" s="623"/>
      <c r="N46" s="623"/>
      <c r="O46" s="623"/>
      <c r="P46" s="623"/>
      <c r="Q46" s="623"/>
      <c r="R46" s="623"/>
      <c r="S46" s="623"/>
      <c r="T46" s="623"/>
      <c r="U46" s="623"/>
      <c r="V46" s="624"/>
      <c r="W46" s="628"/>
      <c r="X46" s="628"/>
      <c r="Y46" s="629"/>
      <c r="Z46" s="629"/>
      <c r="AA46" s="629"/>
      <c r="AB46" s="629"/>
      <c r="AC46" s="629"/>
      <c r="AD46" s="629"/>
      <c r="AE46" s="629"/>
      <c r="AF46" s="629"/>
      <c r="AG46" s="629"/>
    </row>
    <row r="47" spans="1:33" ht="13.5" customHeight="1" x14ac:dyDescent="0.2">
      <c r="B47" s="648"/>
      <c r="C47" s="649"/>
      <c r="D47" s="649"/>
      <c r="E47" s="650"/>
      <c r="F47" s="133" t="s">
        <v>634</v>
      </c>
      <c r="G47" s="134"/>
      <c r="H47" s="134"/>
      <c r="I47" s="134"/>
      <c r="J47" s="134"/>
      <c r="K47" s="644" t="s">
        <v>635</v>
      </c>
      <c r="L47" s="644"/>
      <c r="M47" s="644"/>
      <c r="N47" s="644"/>
      <c r="O47" s="644"/>
      <c r="P47" s="644"/>
      <c r="Q47" s="644"/>
      <c r="R47" s="139" t="s">
        <v>636</v>
      </c>
      <c r="S47" s="134"/>
      <c r="T47" s="134"/>
      <c r="U47" s="134"/>
      <c r="V47" s="135"/>
      <c r="W47" s="628"/>
      <c r="X47" s="628"/>
      <c r="Y47" s="629"/>
      <c r="Z47" s="629"/>
      <c r="AA47" s="629"/>
      <c r="AB47" s="629"/>
      <c r="AC47" s="629"/>
      <c r="AD47" s="629"/>
      <c r="AE47" s="629"/>
      <c r="AF47" s="629"/>
      <c r="AG47" s="629"/>
    </row>
    <row r="48" spans="1:33" ht="13.5" customHeight="1" x14ac:dyDescent="0.2">
      <c r="B48" s="648"/>
      <c r="C48" s="649"/>
      <c r="D48" s="649"/>
      <c r="E48" s="650"/>
      <c r="F48" s="140" t="s">
        <v>637</v>
      </c>
      <c r="G48" s="134"/>
      <c r="H48" s="134"/>
      <c r="I48" s="134"/>
      <c r="J48" s="134"/>
      <c r="K48" s="134"/>
      <c r="L48" s="134"/>
      <c r="M48" s="134"/>
      <c r="N48" s="134"/>
      <c r="O48" s="134"/>
      <c r="P48" s="134"/>
      <c r="Q48" s="134"/>
      <c r="R48" s="134"/>
      <c r="S48" s="134"/>
      <c r="T48" s="134"/>
      <c r="U48" s="134"/>
      <c r="V48" s="135"/>
      <c r="W48" s="628"/>
      <c r="X48" s="628"/>
      <c r="Y48" s="629"/>
      <c r="Z48" s="629"/>
      <c r="AA48" s="629"/>
      <c r="AB48" s="629"/>
      <c r="AC48" s="629"/>
      <c r="AD48" s="629"/>
      <c r="AE48" s="629"/>
      <c r="AF48" s="629"/>
      <c r="AG48" s="629"/>
    </row>
    <row r="49" spans="1:33" ht="13.5" customHeight="1" x14ac:dyDescent="0.2">
      <c r="B49" s="651"/>
      <c r="C49" s="652"/>
      <c r="D49" s="652"/>
      <c r="E49" s="653"/>
      <c r="F49" s="140" t="s">
        <v>638</v>
      </c>
      <c r="G49" s="134"/>
      <c r="H49" s="134"/>
      <c r="I49" s="134"/>
      <c r="J49" s="134"/>
      <c r="K49" s="134"/>
      <c r="L49" s="134"/>
      <c r="M49" s="134"/>
      <c r="N49" s="134"/>
      <c r="O49" s="134"/>
      <c r="P49" s="134"/>
      <c r="Q49" s="134"/>
      <c r="R49" s="134"/>
      <c r="S49" s="134"/>
      <c r="T49" s="134"/>
      <c r="U49" s="134"/>
      <c r="V49" s="135"/>
      <c r="W49" s="628"/>
      <c r="X49" s="628"/>
      <c r="Y49" s="629"/>
      <c r="Z49" s="629"/>
      <c r="AA49" s="629"/>
      <c r="AB49" s="629"/>
      <c r="AC49" s="629"/>
      <c r="AD49" s="629"/>
      <c r="AE49" s="629"/>
      <c r="AF49" s="629"/>
      <c r="AG49" s="629"/>
    </row>
    <row r="50" spans="1:33" ht="13.5" customHeight="1" x14ac:dyDescent="0.2">
      <c r="B50" s="651"/>
      <c r="C50" s="652"/>
      <c r="D50" s="652"/>
      <c r="E50" s="653"/>
      <c r="F50" s="140" t="s">
        <v>639</v>
      </c>
      <c r="G50" s="134"/>
      <c r="H50" s="134"/>
      <c r="I50" s="134"/>
      <c r="J50" s="134"/>
      <c r="K50" s="134"/>
      <c r="L50" s="134"/>
      <c r="M50" s="134"/>
      <c r="N50" s="134"/>
      <c r="O50" s="134"/>
      <c r="P50" s="134"/>
      <c r="Q50" s="134"/>
      <c r="R50" s="134"/>
      <c r="S50" s="134"/>
      <c r="T50" s="134"/>
      <c r="U50" s="134"/>
      <c r="V50" s="135"/>
      <c r="W50" s="628"/>
      <c r="X50" s="628"/>
      <c r="Y50" s="629"/>
      <c r="Z50" s="629"/>
      <c r="AA50" s="629"/>
      <c r="AB50" s="629"/>
      <c r="AC50" s="629"/>
      <c r="AD50" s="629"/>
      <c r="AE50" s="629"/>
      <c r="AF50" s="629"/>
      <c r="AG50" s="629"/>
    </row>
    <row r="51" spans="1:33" ht="13.5" customHeight="1" x14ac:dyDescent="0.2">
      <c r="B51" s="651"/>
      <c r="C51" s="652"/>
      <c r="D51" s="652"/>
      <c r="E51" s="653"/>
      <c r="F51" s="140" t="s">
        <v>640</v>
      </c>
      <c r="G51" s="134"/>
      <c r="H51" s="134"/>
      <c r="I51" s="134"/>
      <c r="J51" s="134"/>
      <c r="K51" s="134"/>
      <c r="L51" s="134"/>
      <c r="M51" s="134"/>
      <c r="N51" s="134"/>
      <c r="O51" s="134"/>
      <c r="P51" s="134"/>
      <c r="Q51" s="134"/>
      <c r="R51" s="134"/>
      <c r="S51" s="134"/>
      <c r="T51" s="134"/>
      <c r="U51" s="134"/>
      <c r="V51" s="135"/>
      <c r="W51" s="628"/>
      <c r="X51" s="628"/>
      <c r="Y51" s="629"/>
      <c r="Z51" s="629"/>
      <c r="AA51" s="629"/>
      <c r="AB51" s="629"/>
      <c r="AC51" s="629"/>
      <c r="AD51" s="629"/>
      <c r="AE51" s="629"/>
      <c r="AF51" s="629"/>
      <c r="AG51" s="629"/>
    </row>
    <row r="52" spans="1:33" ht="13.5" customHeight="1" x14ac:dyDescent="0.2">
      <c r="B52" s="654"/>
      <c r="C52" s="655"/>
      <c r="D52" s="655"/>
      <c r="E52" s="656"/>
      <c r="F52" s="136"/>
      <c r="G52" s="137"/>
      <c r="H52" s="137"/>
      <c r="I52" s="137"/>
      <c r="J52" s="137"/>
      <c r="K52" s="137"/>
      <c r="L52" s="137"/>
      <c r="M52" s="137"/>
      <c r="N52" s="137"/>
      <c r="O52" s="137"/>
      <c r="P52" s="137"/>
      <c r="Q52" s="137"/>
      <c r="R52" s="137"/>
      <c r="S52" s="137"/>
      <c r="T52" s="137"/>
      <c r="U52" s="137"/>
      <c r="V52" s="138"/>
      <c r="W52" s="628"/>
      <c r="X52" s="628"/>
      <c r="Y52" s="629"/>
      <c r="Z52" s="629"/>
      <c r="AA52" s="629"/>
      <c r="AB52" s="629"/>
      <c r="AC52" s="629"/>
      <c r="AD52" s="629"/>
      <c r="AE52" s="629"/>
      <c r="AF52" s="629"/>
      <c r="AG52" s="629"/>
    </row>
    <row r="53" spans="1:33" ht="38.25" customHeight="1" x14ac:dyDescent="0.2">
      <c r="A53" s="643" t="s">
        <v>357</v>
      </c>
      <c r="B53" s="643"/>
      <c r="C53" s="643"/>
      <c r="D53" s="643"/>
      <c r="E53" s="643"/>
      <c r="F53" s="643"/>
      <c r="G53" s="643"/>
      <c r="H53" s="643"/>
      <c r="I53" s="643"/>
      <c r="J53" s="643"/>
      <c r="K53" s="643"/>
      <c r="L53" s="643"/>
      <c r="M53" s="643"/>
      <c r="N53" s="643"/>
      <c r="O53" s="643"/>
      <c r="P53" s="643"/>
      <c r="Q53" s="643"/>
      <c r="R53" s="643"/>
      <c r="S53" s="643"/>
      <c r="T53" s="643"/>
      <c r="U53" s="643"/>
      <c r="V53" s="643"/>
      <c r="W53" s="643"/>
      <c r="X53" s="643"/>
      <c r="Y53" s="643"/>
      <c r="Z53" s="643"/>
      <c r="AA53" s="643"/>
      <c r="AB53" s="643"/>
      <c r="AC53" s="643"/>
      <c r="AD53" s="643"/>
      <c r="AE53" s="643"/>
      <c r="AF53" s="643"/>
      <c r="AG53" s="643"/>
    </row>
    <row r="54" spans="1:33" x14ac:dyDescent="0.2">
      <c r="S54" s="642" t="s">
        <v>335</v>
      </c>
      <c r="T54" s="642"/>
      <c r="U54" s="642"/>
      <c r="V54" s="642"/>
      <c r="W54" s="642"/>
      <c r="X54" s="642"/>
      <c r="Y54" s="642"/>
      <c r="Z54" s="642"/>
      <c r="AA54" s="642"/>
      <c r="AB54" s="642"/>
      <c r="AC54" s="642"/>
      <c r="AD54" s="642"/>
      <c r="AE54" s="642"/>
      <c r="AF54" s="642"/>
    </row>
  </sheetData>
  <sheetProtection password="CC81" sheet="1" objects="1" scenarios="1"/>
  <mergeCells count="29">
    <mergeCell ref="S54:AF54"/>
    <mergeCell ref="A53:AG53"/>
    <mergeCell ref="W45:X52"/>
    <mergeCell ref="Y45:AG52"/>
    <mergeCell ref="N14:S14"/>
    <mergeCell ref="B29:E32"/>
    <mergeCell ref="B33:E36"/>
    <mergeCell ref="B37:E40"/>
    <mergeCell ref="B41:E44"/>
    <mergeCell ref="B45:E48"/>
    <mergeCell ref="B49:E52"/>
    <mergeCell ref="F45:V46"/>
    <mergeCell ref="K47:Q47"/>
    <mergeCell ref="U7:AF7"/>
    <mergeCell ref="AE1:AG1"/>
    <mergeCell ref="F37:V44"/>
    <mergeCell ref="W37:X44"/>
    <mergeCell ref="Y37:AG44"/>
    <mergeCell ref="A2:AG2"/>
    <mergeCell ref="D18:AD21"/>
    <mergeCell ref="F29:V36"/>
    <mergeCell ref="W29:X36"/>
    <mergeCell ref="Y29:AG36"/>
    <mergeCell ref="U4:V4"/>
    <mergeCell ref="W4:X4"/>
    <mergeCell ref="Z4:AA4"/>
    <mergeCell ref="AC4:AD4"/>
    <mergeCell ref="U9:AF9"/>
    <mergeCell ref="U8:AF8"/>
  </mergeCells>
  <phoneticPr fontId="5"/>
  <pageMargins left="0.75" right="0.75" top="1" bottom="1" header="0.51200000000000001" footer="0.51200000000000001"/>
  <pageSetup paperSize="9" scale="9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0</xdr:col>
                    <xdr:colOff>190500</xdr:colOff>
                    <xdr:row>13</xdr:row>
                    <xdr:rowOff>0</xdr:rowOff>
                  </from>
                  <to>
                    <xdr:col>2</xdr:col>
                    <xdr:colOff>30480</xdr:colOff>
                    <xdr:row>13</xdr:row>
                    <xdr:rowOff>251460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0</xdr:col>
                    <xdr:colOff>182880</xdr:colOff>
                    <xdr:row>24</xdr:row>
                    <xdr:rowOff>0</xdr:rowOff>
                  </from>
                  <to>
                    <xdr:col>2</xdr:col>
                    <xdr:colOff>22860</xdr:colOff>
                    <xdr:row>24</xdr:row>
                    <xdr:rowOff>251460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xdr:col>
                    <xdr:colOff>99060</xdr:colOff>
                    <xdr:row>33</xdr:row>
                    <xdr:rowOff>83820</xdr:rowOff>
                  </from>
                  <to>
                    <xdr:col>3</xdr:col>
                    <xdr:colOff>137160</xdr:colOff>
                    <xdr:row>34</xdr:row>
                    <xdr:rowOff>152400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2</xdr:col>
                    <xdr:colOff>99060</xdr:colOff>
                    <xdr:row>41</xdr:row>
                    <xdr:rowOff>83820</xdr:rowOff>
                  </from>
                  <to>
                    <xdr:col>3</xdr:col>
                    <xdr:colOff>137160</xdr:colOff>
                    <xdr:row>42</xdr:row>
                    <xdr:rowOff>160020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2</xdr:col>
                    <xdr:colOff>99060</xdr:colOff>
                    <xdr:row>49</xdr:row>
                    <xdr:rowOff>83820</xdr:rowOff>
                  </from>
                  <to>
                    <xdr:col>3</xdr:col>
                    <xdr:colOff>137160</xdr:colOff>
                    <xdr:row>50</xdr:row>
                    <xdr:rowOff>160020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098C4-8447-4967-A91B-BC836BDA1BDE}">
  <dimension ref="A1:AO50"/>
  <sheetViews>
    <sheetView workbookViewId="0">
      <selection activeCell="Z12" sqref="Z12"/>
    </sheetView>
  </sheetViews>
  <sheetFormatPr defaultColWidth="9" defaultRowHeight="13.2" x14ac:dyDescent="0.2"/>
  <cols>
    <col min="1" max="2" width="9" style="95"/>
    <col min="3" max="3" width="3.6640625" style="95" customWidth="1"/>
    <col min="4" max="4" width="11" style="95" bestFit="1" customWidth="1"/>
    <col min="5" max="7" width="10.21875" style="95" bestFit="1" customWidth="1"/>
    <col min="8" max="8" width="3.6640625" style="95" customWidth="1"/>
    <col min="9" max="9" width="39.33203125" style="95" bestFit="1" customWidth="1"/>
    <col min="10" max="10" width="15.33203125" style="95" bestFit="1" customWidth="1"/>
    <col min="11" max="11" width="12.33203125" style="95" customWidth="1"/>
    <col min="12" max="12" width="3.6640625" style="95" customWidth="1"/>
    <col min="13" max="14" width="9" style="95"/>
    <col min="15" max="15" width="3.6640625" style="95" customWidth="1"/>
    <col min="16" max="16" width="13" style="95" bestFit="1" customWidth="1"/>
    <col min="17" max="17" width="9" style="95"/>
    <col min="18" max="18" width="3.6640625" style="95" customWidth="1"/>
    <col min="19" max="19" width="13" style="95" bestFit="1" customWidth="1"/>
    <col min="20" max="20" width="9" style="95"/>
    <col min="21" max="21" width="3.6640625" style="95" customWidth="1"/>
    <col min="22" max="23" width="9" style="95"/>
    <col min="24" max="24" width="3.6640625" style="95" customWidth="1"/>
    <col min="25" max="26" width="9" style="95"/>
    <col min="27" max="27" width="3.6640625" style="95" customWidth="1"/>
    <col min="28" max="29" width="9" style="95"/>
    <col min="30" max="30" width="3.6640625" style="95" customWidth="1"/>
    <col min="31" max="32" width="9" style="95"/>
    <col min="33" max="33" width="3.6640625" style="95" customWidth="1"/>
    <col min="34" max="35" width="9" style="95"/>
    <col min="36" max="36" width="3.6640625" style="95" customWidth="1"/>
    <col min="37" max="38" width="9" style="95"/>
    <col min="39" max="39" width="3.6640625" style="95" customWidth="1"/>
    <col min="40" max="16384" width="9" style="95"/>
  </cols>
  <sheetData>
    <row r="1" spans="1:41" x14ac:dyDescent="0.2">
      <c r="A1" s="95" t="s">
        <v>366</v>
      </c>
      <c r="D1" s="95" t="s">
        <v>367</v>
      </c>
      <c r="I1" s="95" t="s">
        <v>368</v>
      </c>
      <c r="M1" s="95" t="s">
        <v>369</v>
      </c>
      <c r="P1" s="95" t="s">
        <v>370</v>
      </c>
      <c r="S1" s="115" t="s">
        <v>559</v>
      </c>
      <c r="V1" s="95" t="s">
        <v>371</v>
      </c>
      <c r="Y1" s="95" t="s">
        <v>372</v>
      </c>
      <c r="AB1" s="95" t="s">
        <v>373</v>
      </c>
      <c r="AE1" s="95" t="s">
        <v>374</v>
      </c>
      <c r="AH1" s="113" t="s">
        <v>539</v>
      </c>
      <c r="AK1" s="95" t="s">
        <v>375</v>
      </c>
      <c r="AN1" s="128" t="s">
        <v>624</v>
      </c>
    </row>
    <row r="2" spans="1:41" x14ac:dyDescent="0.2">
      <c r="A2" s="96" t="s">
        <v>376</v>
      </c>
      <c r="B2" s="96" t="s">
        <v>377</v>
      </c>
      <c r="D2" s="96" t="s">
        <v>376</v>
      </c>
      <c r="E2" s="96" t="s">
        <v>378</v>
      </c>
      <c r="F2" s="96" t="s">
        <v>379</v>
      </c>
      <c r="G2" s="96" t="s">
        <v>380</v>
      </c>
      <c r="I2" s="96" t="s">
        <v>376</v>
      </c>
      <c r="J2" s="96" t="s">
        <v>378</v>
      </c>
      <c r="K2" s="96" t="s">
        <v>379</v>
      </c>
      <c r="M2" s="96" t="s">
        <v>376</v>
      </c>
      <c r="N2" s="96" t="s">
        <v>381</v>
      </c>
      <c r="P2" s="96" t="s">
        <v>376</v>
      </c>
      <c r="Q2" s="96" t="s">
        <v>377</v>
      </c>
      <c r="S2" s="96" t="s">
        <v>376</v>
      </c>
      <c r="T2" s="96" t="s">
        <v>377</v>
      </c>
      <c r="V2" s="96" t="s">
        <v>376</v>
      </c>
      <c r="W2" s="96" t="s">
        <v>377</v>
      </c>
      <c r="Y2" s="96" t="s">
        <v>376</v>
      </c>
      <c r="Z2" s="96" t="s">
        <v>377</v>
      </c>
      <c r="AB2" s="96" t="s">
        <v>376</v>
      </c>
      <c r="AC2" s="96" t="s">
        <v>377</v>
      </c>
      <c r="AE2" s="96" t="s">
        <v>376</v>
      </c>
      <c r="AF2" s="96" t="s">
        <v>377</v>
      </c>
      <c r="AH2" s="96" t="s">
        <v>376</v>
      </c>
      <c r="AI2" s="96" t="s">
        <v>377</v>
      </c>
      <c r="AK2" s="96" t="s">
        <v>376</v>
      </c>
      <c r="AL2" s="96" t="s">
        <v>377</v>
      </c>
      <c r="AN2" s="96" t="s">
        <v>376</v>
      </c>
      <c r="AO2" s="96" t="s">
        <v>377</v>
      </c>
    </row>
    <row r="3" spans="1:41" x14ac:dyDescent="0.2">
      <c r="A3" s="96" t="s">
        <v>382</v>
      </c>
      <c r="B3" s="96" t="s">
        <v>383</v>
      </c>
      <c r="D3" s="96" t="s">
        <v>384</v>
      </c>
      <c r="E3" s="145" t="s">
        <v>661</v>
      </c>
      <c r="F3" s="96" t="str">
        <f>TEXT(DATEVALUE($E3 &amp; "年1月1日"),"yyyy")</f>
        <v>2024</v>
      </c>
      <c r="G3" s="96" t="str">
        <f>E3 &amp; "年度"</f>
        <v>令和６年度</v>
      </c>
      <c r="I3" s="96" t="s">
        <v>533</v>
      </c>
      <c r="J3" s="96" t="str">
        <f>TEXT(DATEVALUE($F$3 &amp; "年4月1日"),"ge.m.d")</f>
        <v>R6.4.1</v>
      </c>
      <c r="K3" s="96" t="str">
        <f t="shared" ref="K3:K5" si="0">TEXT(DATEVALUE(J3),"yyyy/m/d")</f>
        <v>2024/4/1</v>
      </c>
      <c r="M3" s="96" t="s">
        <v>385</v>
      </c>
      <c r="N3" s="96">
        <v>9</v>
      </c>
      <c r="P3" s="96" t="s">
        <v>386</v>
      </c>
      <c r="Q3" s="97" t="s">
        <v>387</v>
      </c>
      <c r="S3" s="116" t="s">
        <v>560</v>
      </c>
      <c r="T3" s="97" t="s">
        <v>408</v>
      </c>
      <c r="V3" s="96"/>
      <c r="W3" s="96" t="s">
        <v>388</v>
      </c>
      <c r="Y3" s="96"/>
      <c r="Z3" s="148" t="s">
        <v>463</v>
      </c>
      <c r="AB3" s="96" t="s">
        <v>390</v>
      </c>
      <c r="AC3" s="96" t="s">
        <v>391</v>
      </c>
      <c r="AE3" s="96" t="s">
        <v>390</v>
      </c>
      <c r="AF3" s="96" t="s">
        <v>391</v>
      </c>
      <c r="AH3" s="114" t="s">
        <v>540</v>
      </c>
      <c r="AI3" s="114">
        <v>1</v>
      </c>
      <c r="AK3" s="96" t="s">
        <v>392</v>
      </c>
      <c r="AL3" s="96" t="s">
        <v>393</v>
      </c>
      <c r="AN3" s="127" t="s">
        <v>623</v>
      </c>
      <c r="AO3" s="127" t="s">
        <v>651</v>
      </c>
    </row>
    <row r="4" spans="1:41" x14ac:dyDescent="0.2">
      <c r="A4" s="96" t="s">
        <v>394</v>
      </c>
      <c r="B4" s="96" t="s">
        <v>395</v>
      </c>
      <c r="D4" s="96" t="s">
        <v>396</v>
      </c>
      <c r="E4" s="96" t="str">
        <f>DBCS(TEXT(EDATE(DATEVALUE($E3 &amp; "年4月1日"),-12),"ggge"))</f>
        <v>令和５</v>
      </c>
      <c r="F4" s="96" t="str">
        <f t="shared" ref="F4:F6" si="1">TEXT(DATEVALUE($E4 &amp; "年1月1日"),"yyyy")</f>
        <v>2023</v>
      </c>
      <c r="G4" s="96" t="str">
        <f>E4 &amp; "年度"</f>
        <v>令和５年度</v>
      </c>
      <c r="I4" s="96" t="s">
        <v>534</v>
      </c>
      <c r="J4" s="98" t="str">
        <f>TEXT(DATEVALUE($F$3+1 &amp; "年3月31日"),"ge.m.d")</f>
        <v>R7.3.31</v>
      </c>
      <c r="K4" s="96" t="str">
        <f t="shared" si="0"/>
        <v>2025/3/31</v>
      </c>
      <c r="M4" s="96" t="s">
        <v>397</v>
      </c>
      <c r="N4" s="96">
        <v>99</v>
      </c>
      <c r="P4" s="96" t="s">
        <v>412</v>
      </c>
      <c r="Q4" s="97" t="s">
        <v>408</v>
      </c>
      <c r="S4" s="116" t="s">
        <v>561</v>
      </c>
      <c r="T4" s="97" t="s">
        <v>459</v>
      </c>
      <c r="V4" s="96"/>
      <c r="W4" s="96" t="s">
        <v>398</v>
      </c>
      <c r="Y4" s="96"/>
      <c r="Z4" s="148" t="s">
        <v>662</v>
      </c>
      <c r="AB4" s="96" t="s">
        <v>399</v>
      </c>
      <c r="AC4" s="96" t="s">
        <v>400</v>
      </c>
      <c r="AH4" s="114" t="s">
        <v>541</v>
      </c>
      <c r="AI4" s="114">
        <v>2</v>
      </c>
      <c r="AK4" s="96" t="s">
        <v>401</v>
      </c>
      <c r="AL4" s="96" t="s">
        <v>402</v>
      </c>
      <c r="AN4" s="127" t="s">
        <v>641</v>
      </c>
      <c r="AO4" s="127" t="s">
        <v>642</v>
      </c>
    </row>
    <row r="5" spans="1:41" x14ac:dyDescent="0.2">
      <c r="D5" s="96" t="s">
        <v>403</v>
      </c>
      <c r="E5" s="96" t="str">
        <f>DBCS(TEXT(EDATE(DATEVALUE($E4 &amp; "年4月1日"),-12),"ggge"))</f>
        <v>令和４</v>
      </c>
      <c r="F5" s="96" t="str">
        <f t="shared" si="1"/>
        <v>2022</v>
      </c>
      <c r="G5" s="96" t="str">
        <f>E5 &amp; "年度"</f>
        <v>令和４年度</v>
      </c>
      <c r="I5" s="96" t="s">
        <v>538</v>
      </c>
      <c r="J5" s="98" t="str">
        <f>DBCS(TEXT(DATEVALUE($F$3+2 &amp; "年4月1日"),"ggge年m月d日"))</f>
        <v>令和８年４月１日</v>
      </c>
      <c r="K5" s="96" t="str">
        <f t="shared" si="0"/>
        <v>2026/4/1</v>
      </c>
      <c r="M5" s="96" t="s">
        <v>404</v>
      </c>
      <c r="N5" s="96">
        <v>999</v>
      </c>
      <c r="P5" s="96" t="s">
        <v>413</v>
      </c>
      <c r="Q5" s="97" t="s">
        <v>459</v>
      </c>
      <c r="S5" s="116" t="s">
        <v>562</v>
      </c>
      <c r="T5" s="97" t="s">
        <v>460</v>
      </c>
      <c r="V5" s="96"/>
      <c r="W5" s="96" t="s">
        <v>405</v>
      </c>
      <c r="Y5" s="96"/>
      <c r="Z5" s="148" t="s">
        <v>663</v>
      </c>
    </row>
    <row r="6" spans="1:41" x14ac:dyDescent="0.2">
      <c r="D6" s="96" t="s">
        <v>406</v>
      </c>
      <c r="E6" s="96" t="str">
        <f>SUBSTITUTE(DBCS(TEXT(EDATE(DATEVALUE($E5 &amp; "年4月1日"),-12),"ggge")),"平成３１","令和１")</f>
        <v>令和３</v>
      </c>
      <c r="F6" s="96" t="str">
        <f t="shared" si="1"/>
        <v>2021</v>
      </c>
      <c r="G6" s="96" t="str">
        <f>E6 &amp; "年度"</f>
        <v>令和３年度</v>
      </c>
      <c r="M6" s="96" t="s">
        <v>407</v>
      </c>
      <c r="N6" s="96">
        <v>9999</v>
      </c>
      <c r="P6" s="96" t="s">
        <v>414</v>
      </c>
      <c r="Q6" s="97" t="s">
        <v>460</v>
      </c>
      <c r="S6" s="116" t="s">
        <v>563</v>
      </c>
      <c r="T6" s="97" t="s">
        <v>389</v>
      </c>
      <c r="Y6" s="96"/>
      <c r="Z6" s="148" t="s">
        <v>664</v>
      </c>
    </row>
    <row r="7" spans="1:41" x14ac:dyDescent="0.2">
      <c r="P7" s="96" t="s">
        <v>415</v>
      </c>
      <c r="Q7" s="97" t="s">
        <v>389</v>
      </c>
      <c r="S7" s="116" t="s">
        <v>564</v>
      </c>
      <c r="T7" s="97" t="s">
        <v>461</v>
      </c>
      <c r="Y7" s="96"/>
      <c r="Z7" s="148" t="s">
        <v>665</v>
      </c>
    </row>
    <row r="8" spans="1:41" x14ac:dyDescent="0.2">
      <c r="E8" s="141" t="s">
        <v>643</v>
      </c>
      <c r="P8" s="96" t="s">
        <v>416</v>
      </c>
      <c r="Q8" s="97" t="s">
        <v>461</v>
      </c>
      <c r="S8" s="116" t="s">
        <v>565</v>
      </c>
      <c r="T8" s="97" t="s">
        <v>462</v>
      </c>
      <c r="Y8" s="96"/>
      <c r="Z8" s="148" t="s">
        <v>666</v>
      </c>
    </row>
    <row r="9" spans="1:41" x14ac:dyDescent="0.2">
      <c r="P9" s="96" t="s">
        <v>417</v>
      </c>
      <c r="Q9" s="97" t="s">
        <v>462</v>
      </c>
      <c r="S9" s="116" t="s">
        <v>566</v>
      </c>
      <c r="T9" s="97" t="s">
        <v>463</v>
      </c>
      <c r="Y9" s="96"/>
      <c r="Z9" s="148" t="s">
        <v>667</v>
      </c>
    </row>
    <row r="10" spans="1:41" x14ac:dyDescent="0.2">
      <c r="P10" s="96" t="s">
        <v>418</v>
      </c>
      <c r="Q10" s="97" t="s">
        <v>463</v>
      </c>
      <c r="S10" s="116" t="s">
        <v>567</v>
      </c>
      <c r="T10" s="97" t="s">
        <v>464</v>
      </c>
      <c r="Y10" s="96"/>
      <c r="Z10" s="148" t="s">
        <v>668</v>
      </c>
    </row>
    <row r="11" spans="1:41" x14ac:dyDescent="0.2">
      <c r="P11" s="96" t="s">
        <v>419</v>
      </c>
      <c r="Q11" s="97" t="s">
        <v>464</v>
      </c>
      <c r="S11" s="116" t="s">
        <v>568</v>
      </c>
      <c r="T11" s="97" t="s">
        <v>465</v>
      </c>
      <c r="Y11" s="96"/>
      <c r="Z11" s="148" t="s">
        <v>669</v>
      </c>
    </row>
    <row r="12" spans="1:41" x14ac:dyDescent="0.2">
      <c r="P12" s="96" t="s">
        <v>420</v>
      </c>
      <c r="Q12" s="97" t="s">
        <v>465</v>
      </c>
      <c r="S12" s="116" t="s">
        <v>569</v>
      </c>
      <c r="T12" s="97" t="s">
        <v>466</v>
      </c>
    </row>
    <row r="13" spans="1:41" x14ac:dyDescent="0.2">
      <c r="P13" s="96" t="s">
        <v>421</v>
      </c>
      <c r="Q13" s="97" t="s">
        <v>466</v>
      </c>
      <c r="S13" s="116" t="s">
        <v>570</v>
      </c>
      <c r="T13" s="97" t="s">
        <v>467</v>
      </c>
    </row>
    <row r="14" spans="1:41" x14ac:dyDescent="0.2">
      <c r="P14" s="96" t="s">
        <v>422</v>
      </c>
      <c r="Q14" s="97" t="s">
        <v>467</v>
      </c>
      <c r="S14" s="116" t="s">
        <v>571</v>
      </c>
      <c r="T14" s="97" t="s">
        <v>468</v>
      </c>
    </row>
    <row r="15" spans="1:41" x14ac:dyDescent="0.2">
      <c r="P15" s="96" t="s">
        <v>423</v>
      </c>
      <c r="Q15" s="97" t="s">
        <v>468</v>
      </c>
      <c r="S15" s="116" t="s">
        <v>572</v>
      </c>
      <c r="T15" s="97" t="s">
        <v>469</v>
      </c>
    </row>
    <row r="16" spans="1:41" x14ac:dyDescent="0.2">
      <c r="P16" s="96" t="s">
        <v>424</v>
      </c>
      <c r="Q16" s="97" t="s">
        <v>469</v>
      </c>
      <c r="S16" s="116" t="s">
        <v>573</v>
      </c>
      <c r="T16" s="97" t="s">
        <v>470</v>
      </c>
    </row>
    <row r="17" spans="16:20" x14ac:dyDescent="0.2">
      <c r="P17" s="96" t="s">
        <v>425</v>
      </c>
      <c r="Q17" s="97" t="s">
        <v>470</v>
      </c>
      <c r="S17" s="116" t="s">
        <v>574</v>
      </c>
      <c r="T17" s="97" t="s">
        <v>471</v>
      </c>
    </row>
    <row r="18" spans="16:20" x14ac:dyDescent="0.2">
      <c r="P18" s="96" t="s">
        <v>426</v>
      </c>
      <c r="Q18" s="97" t="s">
        <v>471</v>
      </c>
      <c r="S18" s="116" t="s">
        <v>575</v>
      </c>
      <c r="T18" s="97" t="s">
        <v>472</v>
      </c>
    </row>
    <row r="19" spans="16:20" x14ac:dyDescent="0.2">
      <c r="P19" s="96" t="s">
        <v>427</v>
      </c>
      <c r="Q19" s="97" t="s">
        <v>472</v>
      </c>
      <c r="S19" s="116" t="s">
        <v>576</v>
      </c>
      <c r="T19" s="97" t="s">
        <v>473</v>
      </c>
    </row>
    <row r="20" spans="16:20" x14ac:dyDescent="0.2">
      <c r="P20" s="96" t="s">
        <v>428</v>
      </c>
      <c r="Q20" s="97" t="s">
        <v>473</v>
      </c>
      <c r="S20" s="116" t="s">
        <v>577</v>
      </c>
      <c r="T20" s="97" t="s">
        <v>474</v>
      </c>
    </row>
    <row r="21" spans="16:20" x14ac:dyDescent="0.2">
      <c r="P21" s="96" t="s">
        <v>429</v>
      </c>
      <c r="Q21" s="97" t="s">
        <v>474</v>
      </c>
      <c r="S21" s="116" t="s">
        <v>578</v>
      </c>
      <c r="T21" s="97" t="s">
        <v>475</v>
      </c>
    </row>
    <row r="22" spans="16:20" x14ac:dyDescent="0.2">
      <c r="P22" s="96" t="s">
        <v>430</v>
      </c>
      <c r="Q22" s="97" t="s">
        <v>475</v>
      </c>
      <c r="S22" s="116" t="s">
        <v>579</v>
      </c>
      <c r="T22" s="97" t="s">
        <v>476</v>
      </c>
    </row>
    <row r="23" spans="16:20" x14ac:dyDescent="0.2">
      <c r="P23" s="96" t="s">
        <v>431</v>
      </c>
      <c r="Q23" s="97" t="s">
        <v>476</v>
      </c>
      <c r="S23" s="116" t="s">
        <v>580</v>
      </c>
      <c r="T23" s="97" t="s">
        <v>477</v>
      </c>
    </row>
    <row r="24" spans="16:20" x14ac:dyDescent="0.2">
      <c r="P24" s="96" t="s">
        <v>432</v>
      </c>
      <c r="Q24" s="97" t="s">
        <v>477</v>
      </c>
      <c r="S24" s="116" t="s">
        <v>581</v>
      </c>
      <c r="T24" s="97" t="s">
        <v>478</v>
      </c>
    </row>
    <row r="25" spans="16:20" x14ac:dyDescent="0.2">
      <c r="P25" s="96" t="s">
        <v>433</v>
      </c>
      <c r="Q25" s="97" t="s">
        <v>478</v>
      </c>
      <c r="S25" s="116" t="s">
        <v>582</v>
      </c>
      <c r="T25" s="97" t="s">
        <v>479</v>
      </c>
    </row>
    <row r="26" spans="16:20" x14ac:dyDescent="0.2">
      <c r="P26" s="96" t="s">
        <v>434</v>
      </c>
      <c r="Q26" s="97" t="s">
        <v>479</v>
      </c>
      <c r="S26" s="116" t="s">
        <v>583</v>
      </c>
      <c r="T26" s="97" t="s">
        <v>480</v>
      </c>
    </row>
    <row r="27" spans="16:20" x14ac:dyDescent="0.2">
      <c r="P27" s="96" t="s">
        <v>435</v>
      </c>
      <c r="Q27" s="97" t="s">
        <v>480</v>
      </c>
      <c r="S27" s="116" t="s">
        <v>584</v>
      </c>
      <c r="T27" s="97" t="s">
        <v>481</v>
      </c>
    </row>
    <row r="28" spans="16:20" x14ac:dyDescent="0.2">
      <c r="P28" s="96" t="s">
        <v>436</v>
      </c>
      <c r="Q28" s="97" t="s">
        <v>481</v>
      </c>
      <c r="S28" s="116" t="s">
        <v>585</v>
      </c>
      <c r="T28" s="97" t="s">
        <v>482</v>
      </c>
    </row>
    <row r="29" spans="16:20" x14ac:dyDescent="0.2">
      <c r="P29" s="96" t="s">
        <v>437</v>
      </c>
      <c r="Q29" s="97" t="s">
        <v>482</v>
      </c>
      <c r="S29" s="116" t="s">
        <v>586</v>
      </c>
      <c r="T29" s="97" t="s">
        <v>483</v>
      </c>
    </row>
    <row r="30" spans="16:20" x14ac:dyDescent="0.2">
      <c r="P30" s="96" t="s">
        <v>438</v>
      </c>
      <c r="Q30" s="97" t="s">
        <v>483</v>
      </c>
      <c r="S30" s="116" t="s">
        <v>587</v>
      </c>
      <c r="T30" s="97" t="s">
        <v>484</v>
      </c>
    </row>
    <row r="31" spans="16:20" x14ac:dyDescent="0.2">
      <c r="P31" s="96" t="s">
        <v>439</v>
      </c>
      <c r="Q31" s="97" t="s">
        <v>484</v>
      </c>
      <c r="S31" s="116" t="s">
        <v>588</v>
      </c>
      <c r="T31" s="97" t="s">
        <v>411</v>
      </c>
    </row>
    <row r="32" spans="16:20" x14ac:dyDescent="0.2">
      <c r="P32" s="96" t="s">
        <v>440</v>
      </c>
      <c r="Q32" s="97" t="s">
        <v>411</v>
      </c>
      <c r="S32" s="116" t="s">
        <v>589</v>
      </c>
      <c r="T32" s="97" t="s">
        <v>410</v>
      </c>
    </row>
    <row r="33" spans="16:20" x14ac:dyDescent="0.2">
      <c r="P33" s="96" t="s">
        <v>441</v>
      </c>
      <c r="Q33" s="97" t="s">
        <v>410</v>
      </c>
      <c r="S33" s="116" t="s">
        <v>590</v>
      </c>
      <c r="T33" s="97" t="s">
        <v>409</v>
      </c>
    </row>
    <row r="34" spans="16:20" x14ac:dyDescent="0.2">
      <c r="P34" s="96" t="s">
        <v>442</v>
      </c>
      <c r="Q34" s="97" t="s">
        <v>409</v>
      </c>
      <c r="S34" s="116" t="s">
        <v>591</v>
      </c>
      <c r="T34" s="97" t="s">
        <v>485</v>
      </c>
    </row>
    <row r="35" spans="16:20" x14ac:dyDescent="0.2">
      <c r="P35" s="96" t="s">
        <v>443</v>
      </c>
      <c r="Q35" s="97" t="s">
        <v>485</v>
      </c>
      <c r="S35" s="116" t="s">
        <v>592</v>
      </c>
      <c r="T35" s="97" t="s">
        <v>486</v>
      </c>
    </row>
    <row r="36" spans="16:20" x14ac:dyDescent="0.2">
      <c r="P36" s="96" t="s">
        <v>444</v>
      </c>
      <c r="Q36" s="97" t="s">
        <v>486</v>
      </c>
      <c r="S36" s="116" t="s">
        <v>593</v>
      </c>
      <c r="T36" s="97" t="s">
        <v>487</v>
      </c>
    </row>
    <row r="37" spans="16:20" x14ac:dyDescent="0.2">
      <c r="P37" s="96" t="s">
        <v>445</v>
      </c>
      <c r="Q37" s="97" t="s">
        <v>487</v>
      </c>
      <c r="S37" s="116" t="s">
        <v>594</v>
      </c>
      <c r="T37" s="97" t="s">
        <v>488</v>
      </c>
    </row>
    <row r="38" spans="16:20" x14ac:dyDescent="0.2">
      <c r="P38" s="96" t="s">
        <v>446</v>
      </c>
      <c r="Q38" s="97" t="s">
        <v>488</v>
      </c>
      <c r="S38" s="116" t="s">
        <v>595</v>
      </c>
      <c r="T38" s="97" t="s">
        <v>489</v>
      </c>
    </row>
    <row r="39" spans="16:20" x14ac:dyDescent="0.2">
      <c r="P39" s="96" t="s">
        <v>447</v>
      </c>
      <c r="Q39" s="97" t="s">
        <v>489</v>
      </c>
      <c r="S39" s="116" t="s">
        <v>596</v>
      </c>
      <c r="T39" s="97" t="s">
        <v>490</v>
      </c>
    </row>
    <row r="40" spans="16:20" x14ac:dyDescent="0.2">
      <c r="P40" s="96" t="s">
        <v>448</v>
      </c>
      <c r="Q40" s="97" t="s">
        <v>490</v>
      </c>
      <c r="S40" s="116" t="s">
        <v>597</v>
      </c>
      <c r="T40" s="97" t="s">
        <v>491</v>
      </c>
    </row>
    <row r="41" spans="16:20" x14ac:dyDescent="0.2">
      <c r="P41" s="96" t="s">
        <v>449</v>
      </c>
      <c r="Q41" s="97" t="s">
        <v>491</v>
      </c>
      <c r="S41" s="116" t="s">
        <v>598</v>
      </c>
      <c r="T41" s="97" t="s">
        <v>492</v>
      </c>
    </row>
    <row r="42" spans="16:20" x14ac:dyDescent="0.2">
      <c r="P42" s="96" t="s">
        <v>450</v>
      </c>
      <c r="Q42" s="97" t="s">
        <v>492</v>
      </c>
      <c r="S42" s="116" t="s">
        <v>599</v>
      </c>
      <c r="T42" s="97" t="s">
        <v>493</v>
      </c>
    </row>
    <row r="43" spans="16:20" x14ac:dyDescent="0.2">
      <c r="P43" s="96" t="s">
        <v>451</v>
      </c>
      <c r="Q43" s="97" t="s">
        <v>493</v>
      </c>
      <c r="S43" s="116" t="s">
        <v>600</v>
      </c>
      <c r="T43" s="97" t="s">
        <v>494</v>
      </c>
    </row>
    <row r="44" spans="16:20" x14ac:dyDescent="0.2">
      <c r="P44" s="96" t="s">
        <v>452</v>
      </c>
      <c r="Q44" s="97" t="s">
        <v>494</v>
      </c>
      <c r="S44" s="116" t="s">
        <v>601</v>
      </c>
      <c r="T44" s="97" t="s">
        <v>495</v>
      </c>
    </row>
    <row r="45" spans="16:20" x14ac:dyDescent="0.2">
      <c r="P45" s="96" t="s">
        <v>453</v>
      </c>
      <c r="Q45" s="97" t="s">
        <v>495</v>
      </c>
      <c r="S45" s="116" t="s">
        <v>602</v>
      </c>
      <c r="T45" s="97" t="s">
        <v>496</v>
      </c>
    </row>
    <row r="46" spans="16:20" x14ac:dyDescent="0.2">
      <c r="P46" s="96" t="s">
        <v>454</v>
      </c>
      <c r="Q46" s="97" t="s">
        <v>496</v>
      </c>
      <c r="S46" s="116" t="s">
        <v>603</v>
      </c>
      <c r="T46" s="97" t="s">
        <v>497</v>
      </c>
    </row>
    <row r="47" spans="16:20" x14ac:dyDescent="0.2">
      <c r="P47" s="96" t="s">
        <v>455</v>
      </c>
      <c r="Q47" s="97" t="s">
        <v>497</v>
      </c>
      <c r="S47" s="116" t="s">
        <v>604</v>
      </c>
      <c r="T47" s="97" t="s">
        <v>498</v>
      </c>
    </row>
    <row r="48" spans="16:20" x14ac:dyDescent="0.2">
      <c r="P48" s="96" t="s">
        <v>456</v>
      </c>
      <c r="Q48" s="97" t="s">
        <v>498</v>
      </c>
      <c r="S48" s="116" t="s">
        <v>605</v>
      </c>
      <c r="T48" s="97" t="s">
        <v>499</v>
      </c>
    </row>
    <row r="49" spans="16:20" x14ac:dyDescent="0.2">
      <c r="P49" s="96" t="s">
        <v>457</v>
      </c>
      <c r="Q49" s="97" t="s">
        <v>499</v>
      </c>
      <c r="S49" s="116" t="s">
        <v>606</v>
      </c>
      <c r="T49" s="97" t="s">
        <v>500</v>
      </c>
    </row>
    <row r="50" spans="16:20" x14ac:dyDescent="0.2">
      <c r="P50" s="96" t="s">
        <v>458</v>
      </c>
      <c r="Q50" s="97" t="s">
        <v>500</v>
      </c>
    </row>
  </sheetData>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01審査票</vt:lpstr>
      <vt:lpstr>02申請書</vt:lpstr>
      <vt:lpstr>03営業所</vt:lpstr>
      <vt:lpstr>04委任状</vt:lpstr>
      <vt:lpstr>05入力票</vt:lpstr>
      <vt:lpstr>06誓約書（第２号様式）</vt:lpstr>
      <vt:lpstr>07誓約書 別紙</vt:lpstr>
      <vt:lpstr>08個人住民税</vt:lpstr>
      <vt:lpstr>初期設定</vt:lpstr>
      <vt:lpstr>会社名称変換</vt:lpstr>
      <vt:lpstr>'01審査票'!Print_Area</vt:lpstr>
      <vt:lpstr>'02申請書'!Print_Area</vt:lpstr>
      <vt:lpstr>'03営業所'!Print_Area</vt:lpstr>
      <vt:lpstr>'05入力票'!Print_Area</vt:lpstr>
      <vt:lpstr>'06誓約書（第２号様式）'!Print_Area</vt:lpstr>
      <vt:lpstr>'07誓約書 別紙'!Print_Area</vt:lpstr>
      <vt:lpstr>'08個人住民税'!Print_Area</vt:lpstr>
      <vt:lpstr>'07誓約書 別紙'!Print_Titles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Takashi Tanaka</dc:creator>
  <cp:lastModifiedBy>鹿児島県</cp:lastModifiedBy>
  <cp:lastPrinted>2025-09-23T23:54:44Z</cp:lastPrinted>
  <dcterms:created xsi:type="dcterms:W3CDTF">1997-01-08T22:48:59Z</dcterms:created>
  <dcterms:modified xsi:type="dcterms:W3CDTF">2025-09-24T00:26:49Z</dcterms:modified>
</cp:coreProperties>
</file>