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89BDA717-6854-4710-8BEE-28373F84F7D7}" xr6:coauthVersionLast="36" xr6:coauthVersionMax="47" xr10:uidLastSave="{00000000-0000-0000-0000-000000000000}"/>
  <bookViews>
    <workbookView xWindow="32220" yWindow="6570" windowWidth="18890" windowHeight="14300" tabRatio="717" xr2:uid="{00000000-000D-0000-FFFF-FFFF00000000}"/>
  </bookViews>
  <sheets>
    <sheet name="効果検証様式（集計値）" sheetId="1" r:id="rId1"/>
    <sheet name="R3.4" sheetId="90" r:id="rId2"/>
    <sheet name="R3.5" sheetId="116" r:id="rId3"/>
    <sheet name="R3.7" sheetId="117" r:id="rId4"/>
    <sheet name="R3.8" sheetId="118" r:id="rId5"/>
    <sheet name="R3.9" sheetId="119" r:id="rId6"/>
    <sheet name="R3.10" sheetId="120" r:id="rId7"/>
    <sheet name="R3.11" sheetId="121" r:id="rId8"/>
    <sheet name="R3.12" sheetId="122" r:id="rId9"/>
    <sheet name="R4.1" sheetId="124" r:id="rId10"/>
    <sheet name="R4.2" sheetId="125" r:id="rId11"/>
    <sheet name="R4.3" sheetId="126" r:id="rId12"/>
    <sheet name="R4.4" sheetId="127" r:id="rId13"/>
    <sheet name="R4.5" sheetId="128" r:id="rId14"/>
    <sheet name="R4.6" sheetId="129" r:id="rId15"/>
    <sheet name="R4.7" sheetId="130" r:id="rId16"/>
    <sheet name="R4.8" sheetId="131" r:id="rId17"/>
    <sheet name="R4.9" sheetId="132" r:id="rId18"/>
    <sheet name="R4.10" sheetId="133" r:id="rId19"/>
  </sheets>
  <definedNames>
    <definedName name="_xlnm.Print_Area" localSheetId="6">'R3.10'!$A$1:$J$89</definedName>
    <definedName name="_xlnm.Print_Area" localSheetId="7">'R3.11'!$A$1:$J$89</definedName>
    <definedName name="_xlnm.Print_Area" localSheetId="8">'R3.12'!$A$1:$J$89</definedName>
    <definedName name="_xlnm.Print_Area" localSheetId="1">'R3.4'!$A$1:$J$89</definedName>
    <definedName name="_xlnm.Print_Area" localSheetId="2">'R3.5'!$A$1:$J$89</definedName>
    <definedName name="_xlnm.Print_Area" localSheetId="3">'R3.7'!$A$1:$J$89</definedName>
    <definedName name="_xlnm.Print_Area" localSheetId="4">'R3.8'!$A$1:$J$89</definedName>
    <definedName name="_xlnm.Print_Area" localSheetId="5">'R3.9'!$A$1:$J$89</definedName>
    <definedName name="_xlnm.Print_Area" localSheetId="9">'R4.1'!$A$1:$J$89</definedName>
    <definedName name="_xlnm.Print_Area" localSheetId="18">'R4.10'!$A$1:$J$89</definedName>
    <definedName name="_xlnm.Print_Area" localSheetId="10">'R4.2'!$A$1:$J$89</definedName>
    <definedName name="_xlnm.Print_Area" localSheetId="11">'R4.3'!$A$1:$J$89</definedName>
    <definedName name="_xlnm.Print_Area" localSheetId="12">'R4.4'!$A$1:$J$89</definedName>
    <definedName name="_xlnm.Print_Area" localSheetId="13">'R4.5'!$A$1:$J$89</definedName>
    <definedName name="_xlnm.Print_Area" localSheetId="14">'R4.6'!$A$1:$J$89</definedName>
    <definedName name="_xlnm.Print_Area" localSheetId="15">'R4.7'!$A$1:$J$89</definedName>
    <definedName name="_xlnm.Print_Area" localSheetId="16">'R4.8'!$A$1:$J$89</definedName>
    <definedName name="_xlnm.Print_Area" localSheetId="17">'R4.9'!$A$1:$J$89</definedName>
    <definedName name="_xlnm.Print_Area" localSheetId="0">'効果検証様式（集計値）'!$A$1:$H$40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16" l="1"/>
  <c r="E19" i="1" l="1"/>
  <c r="E85" i="133" l="1"/>
  <c r="E84" i="133"/>
  <c r="E72" i="133"/>
  <c r="E71" i="133"/>
  <c r="E68" i="133"/>
  <c r="E10" i="133"/>
  <c r="E85" i="132"/>
  <c r="E84" i="132"/>
  <c r="E72" i="132"/>
  <c r="E71" i="132"/>
  <c r="E68" i="132"/>
  <c r="E10" i="132"/>
  <c r="E85" i="131"/>
  <c r="E84" i="131"/>
  <c r="E72" i="131"/>
  <c r="E71" i="131"/>
  <c r="E68" i="131"/>
  <c r="E10" i="131"/>
  <c r="E85" i="130"/>
  <c r="E84" i="130"/>
  <c r="E72" i="130"/>
  <c r="E71" i="130"/>
  <c r="E68" i="130"/>
  <c r="E10" i="130"/>
  <c r="E85" i="129"/>
  <c r="E84" i="129"/>
  <c r="E72" i="129"/>
  <c r="E71" i="129"/>
  <c r="E68" i="129"/>
  <c r="E10" i="129"/>
  <c r="E85" i="128"/>
  <c r="E84" i="128"/>
  <c r="E72" i="128"/>
  <c r="E71" i="128"/>
  <c r="E68" i="128"/>
  <c r="E10" i="128"/>
  <c r="E85" i="127"/>
  <c r="E84" i="127"/>
  <c r="E72" i="127"/>
  <c r="E71" i="127"/>
  <c r="E68" i="127"/>
  <c r="E10" i="127"/>
  <c r="E85" i="126" l="1"/>
  <c r="E84" i="126"/>
  <c r="E72" i="126"/>
  <c r="E71" i="126"/>
  <c r="E68" i="126"/>
  <c r="E10" i="126"/>
  <c r="E85" i="125"/>
  <c r="E84" i="125"/>
  <c r="E72" i="125"/>
  <c r="E71" i="125"/>
  <c r="E68" i="125"/>
  <c r="E10" i="125"/>
  <c r="E85" i="124"/>
  <c r="E84" i="124"/>
  <c r="E72" i="124"/>
  <c r="E71" i="124"/>
  <c r="E68" i="124"/>
  <c r="E10" i="124"/>
  <c r="E72" i="122"/>
  <c r="E72" i="121"/>
  <c r="E72" i="120"/>
  <c r="E71" i="120"/>
  <c r="E71" i="122"/>
  <c r="E85" i="122"/>
  <c r="E84" i="122"/>
  <c r="E68" i="122"/>
  <c r="E10" i="122"/>
  <c r="E85" i="121"/>
  <c r="E84" i="121"/>
  <c r="E71" i="121"/>
  <c r="E68" i="121"/>
  <c r="E10" i="121"/>
  <c r="E68" i="120"/>
  <c r="E85" i="120" l="1"/>
  <c r="E84" i="120"/>
  <c r="E10" i="120"/>
  <c r="E68" i="119" l="1"/>
  <c r="E10" i="119"/>
  <c r="E85" i="118"/>
  <c r="E84" i="118"/>
  <c r="E71" i="118"/>
  <c r="E68" i="118"/>
  <c r="E10" i="118"/>
  <c r="E71" i="117"/>
  <c r="E85" i="117"/>
  <c r="E84" i="117"/>
  <c r="E68" i="117"/>
  <c r="E10" i="117"/>
  <c r="E71" i="116"/>
  <c r="E71" i="90"/>
  <c r="E85" i="116" l="1"/>
  <c r="E84" i="116"/>
  <c r="E10" i="116"/>
  <c r="E84" i="90"/>
  <c r="E68" i="90"/>
  <c r="E10" i="90"/>
  <c r="E36" i="1" l="1"/>
  <c r="E35" i="1"/>
  <c r="E23" i="1"/>
  <c r="E22" i="1" l="1"/>
  <c r="E12" i="1" l="1"/>
  <c r="E85" i="90" l="1"/>
</calcChain>
</file>

<file path=xl/sharedStrings.xml><?xml version="1.0" encoding="utf-8"?>
<sst xmlns="http://schemas.openxmlformats.org/spreadsheetml/2006/main" count="1108" uniqueCount="70">
  <si>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</si>
  <si>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</si>
  <si>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</si>
  <si>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</si>
  <si>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事業名（実施期間）</t>
    <rPh sb="0" eb="3">
      <t>ジギョウメイ</t>
    </rPh>
    <rPh sb="4" eb="8">
      <t>ジッシキカン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</si>
  <si>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</si>
  <si>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</si>
  <si>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</si>
  <si>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</si>
  <si>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</si>
  <si>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</si>
  <si>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②-4：宿直販等（日帰り）</t>
    <rPh sb="9" eb="11">
      <t>ヒガエ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</si>
  <si>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</si>
  <si>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</si>
  <si>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②-5：旅行会社経由</t>
    <rPh sb="4" eb="6">
      <t>リョコウ</t>
    </rPh>
    <rPh sb="6" eb="8">
      <t>カイシャ</t>
    </rPh>
    <rPh sb="8" eb="10">
      <t>ケイユ</t>
    </rPh>
    <phoneticPr fontId="1"/>
  </si>
  <si>
    <r>
      <t>②-6：</t>
    </r>
    <r>
      <rPr>
        <sz val="6"/>
        <color theme="1"/>
        <rFont val="ＭＳ Ｐゴシック"/>
        <family val="3"/>
        <charset val="128"/>
      </rPr>
      <t xml:space="preserve"> </t>
    </r>
    <r>
      <rPr>
        <sz val="9"/>
        <color theme="1"/>
        <rFont val="ＭＳ Ｐゴシック"/>
        <family val="3"/>
        <charset val="128"/>
      </rPr>
      <t>旅行会社経由(日帰り)</t>
    </r>
    <rPh sb="12" eb="14">
      <t>ヒガエ</t>
    </rPh>
    <phoneticPr fontId="1"/>
  </si>
  <si>
    <t>②-7：宿直販等</t>
    <rPh sb="4" eb="5">
      <t>ヤド</t>
    </rPh>
    <rPh sb="5" eb="7">
      <t>チョクハン</t>
    </rPh>
    <rPh sb="7" eb="8">
      <t>トウ</t>
    </rPh>
    <phoneticPr fontId="1"/>
  </si>
  <si>
    <t xml:space="preserve">②-8：宿直販等（日帰り）　　 </t>
    <rPh sb="9" eb="11">
      <t>ヒガエ</t>
    </rPh>
    <phoneticPr fontId="1"/>
  </si>
  <si>
    <t>②-9：ｸｰﾎﾟﾝ使用額</t>
    <phoneticPr fontId="1"/>
  </si>
  <si>
    <t>②-11：延べ旅行者数（日帰り）（人）　</t>
    <rPh sb="12" eb="14">
      <t>ヒガエ</t>
    </rPh>
    <phoneticPr fontId="1"/>
  </si>
  <si>
    <t>②-12：1人泊あたりの平均旅行代金（円）※2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</si>
  <si>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②-13：1人あたりの平均旅行代金（日帰り）（円）※2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</si>
  <si>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</si>
  <si>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</si>
  <si>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</si>
  <si>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</si>
  <si>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</si>
  <si>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</si>
  <si>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</si>
  <si>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</si>
  <si>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</si>
  <si>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</si>
  <si>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</si>
  <si>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</si>
  <si>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</si>
  <si>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</si>
  <si>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</si>
  <si>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②-4：宿直販等（日帰り）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</si>
  <si>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割引額（固定）（円）</t>
    <rPh sb="0" eb="3">
      <t>ワリビキガク</t>
    </rPh>
    <rPh sb="4" eb="6">
      <t>コテイ</t>
    </rPh>
    <rPh sb="8" eb="9">
      <t>エン</t>
    </rPh>
    <phoneticPr fontId="1"/>
  </si>
  <si>
    <t>割引率（％）</t>
    <rPh sb="0" eb="3">
      <t>ワリビキリツ</t>
    </rPh>
    <phoneticPr fontId="1"/>
  </si>
  <si>
    <t>上限額（円）</t>
    <rPh sb="0" eb="3">
      <t>ジョウゲンガク</t>
    </rPh>
    <rPh sb="4" eb="5">
      <t>エン</t>
    </rPh>
    <phoneticPr fontId="1"/>
  </si>
  <si>
    <t>条件等</t>
    <rPh sb="0" eb="2">
      <t>ジョウケン</t>
    </rPh>
    <rPh sb="2" eb="3">
      <t>トウ</t>
    </rPh>
    <phoneticPr fontId="1"/>
  </si>
  <si>
    <t>旅行割引</t>
    <rPh sb="0" eb="2">
      <t>リョコウ</t>
    </rPh>
    <rPh sb="2" eb="4">
      <t>ワリビキ</t>
    </rPh>
    <phoneticPr fontId="1"/>
  </si>
  <si>
    <t>-</t>
    <phoneticPr fontId="1"/>
  </si>
  <si>
    <t>小計</t>
    <rPh sb="0" eb="1">
      <t>ショウ</t>
    </rPh>
    <rPh sb="1" eb="2">
      <t>ケイ</t>
    </rPh>
    <phoneticPr fontId="1"/>
  </si>
  <si>
    <t>②-6：旅行会社経由（日帰り）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</si>
  <si>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②-8：宿直販等（日帰り）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</si>
  <si>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クーポン</t>
    <phoneticPr fontId="1"/>
  </si>
  <si>
    <t>合計</t>
    <rPh sb="0" eb="2">
      <t>ゴウケイ</t>
    </rPh>
    <phoneticPr fontId="1"/>
  </si>
  <si>
    <t>事業名</t>
    <rPh sb="0" eb="3">
      <t>ジギョウメイ</t>
    </rPh>
    <phoneticPr fontId="1"/>
  </si>
  <si>
    <r>
      <t>②-13：</t>
    </r>
    <r>
      <rPr>
        <sz val="8"/>
        <color theme="1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</si>
  <si>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②-10：延べ宿泊者数（人泊）※1</t>
    <rPh sb="5" eb="6">
      <t>ノ</t>
    </rPh>
    <rPh sb="7" eb="9">
      <t>シュクハク</t>
    </rPh>
    <rPh sb="9" eb="10">
      <t>シャ</t>
    </rPh>
    <rPh sb="10" eb="11">
      <t>スウ</t>
    </rPh>
    <rPh sb="13" eb="14">
      <t>ハク</t>
    </rPh>
    <phoneticPr fontId="1"/>
  </si>
  <si>
    <t>②-11：延べ旅行者数（日帰り）（人）</t>
    <rPh sb="5" eb="6">
      <t>ノ</t>
    </rPh>
    <rPh sb="7" eb="10">
      <t>リョコウシャ</t>
    </rPh>
    <rPh sb="10" eb="11">
      <t>スウ</t>
    </rPh>
    <rPh sb="12" eb="14">
      <t>ヒガエ</t>
    </rPh>
    <phoneticPr fontId="1"/>
  </si>
  <si>
    <t>※1　例：2泊3日、3名での旅行の場合、延べ宿泊者数「6人泊」でカウント</t>
    <rPh sb="22" eb="24">
      <t>シュクハク</t>
    </rPh>
    <rPh sb="28" eb="30">
      <t>ニンハク</t>
    </rPh>
    <phoneticPr fontId="1"/>
  </si>
  <si>
    <t>※2　総販売金額÷延べ宿泊（旅行）者数で算出</t>
    <rPh sb="3" eb="4">
      <t>ソウ</t>
    </rPh>
    <rPh sb="4" eb="6">
      <t>ハンバイ</t>
    </rPh>
    <rPh sb="6" eb="8">
      <t>キンガク</t>
    </rPh>
    <rPh sb="9" eb="10">
      <t>ノ</t>
    </rPh>
    <rPh sb="11" eb="13">
      <t>シュクハク</t>
    </rPh>
    <rPh sb="14" eb="16">
      <t>リョコウ</t>
    </rPh>
    <rPh sb="17" eb="18">
      <t>モノ</t>
    </rPh>
    <rPh sb="18" eb="19">
      <t>スウ</t>
    </rPh>
    <rPh sb="20" eb="22">
      <t>サンシュツ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</si>
  <si>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</si>
  <si>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5">
      <t>リョコウ</t>
    </rPh>
    <rPh sb="15" eb="17">
      <t>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</si>
  <si>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</si>
  <si>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効果検証様式（県民割）</t>
    <rPh sb="0" eb="2">
      <t>コウカ</t>
    </rPh>
    <rPh sb="2" eb="4">
      <t>ケンショウ</t>
    </rPh>
    <rPh sb="4" eb="6">
      <t>ヨウシキ</t>
    </rPh>
    <rPh sb="7" eb="9">
      <t>ケンミン</t>
    </rPh>
    <rPh sb="9" eb="10">
      <t>ワリ</t>
    </rPh>
    <phoneticPr fontId="1"/>
  </si>
  <si>
    <t>効果検証様式（県民割）</t>
    <rPh sb="0" eb="2">
      <t>コウカ</t>
    </rPh>
    <rPh sb="2" eb="4">
      <t>ケンショウ</t>
    </rPh>
    <rPh sb="4" eb="6">
      <t>ヨウシキ</t>
    </rPh>
    <rPh sb="7" eb="9">
      <t>ケンミン</t>
    </rPh>
    <rPh sb="9" eb="10">
      <t>ワ</t>
    </rPh>
    <phoneticPr fontId="1"/>
  </si>
  <si>
    <t>②-14：割引水準及びｸｰﾎﾟﾝ付与水準</t>
    <rPh sb="5" eb="7">
      <t>ワリビキ</t>
    </rPh>
    <rPh sb="7" eb="9">
      <t>スイジュン</t>
    </rPh>
    <rPh sb="9" eb="10">
      <t>オヨ</t>
    </rPh>
    <rPh sb="16" eb="18">
      <t>フヨ</t>
    </rPh>
    <rPh sb="18" eb="20">
      <t>スイジュン</t>
    </rPh>
    <phoneticPr fontId="1"/>
  </si>
  <si>
    <t>※3　事業停止期間などを除いた、実際に旅行割引の対象となっていた日数</t>
    <phoneticPr fontId="1"/>
  </si>
  <si>
    <t>鹿児島県</t>
    <rPh sb="0" eb="4">
      <t>カゴシマケン</t>
    </rPh>
    <phoneticPr fontId="1"/>
  </si>
  <si>
    <t>今こそ鹿児島の旅（第２弾）（R3.4.24～R4.10.10）</t>
    <rPh sb="0" eb="1">
      <t>イマ</t>
    </rPh>
    <rPh sb="3" eb="6">
      <t>カゴシマ</t>
    </rPh>
    <rPh sb="7" eb="8">
      <t>タビ</t>
    </rPh>
    <rPh sb="9" eb="10">
      <t>ダイ</t>
    </rPh>
    <rPh sb="11" eb="12">
      <t>ダン</t>
    </rPh>
    <phoneticPr fontId="1"/>
  </si>
  <si>
    <t>－</t>
    <phoneticPr fontId="1"/>
  </si>
  <si>
    <t>今こそ鹿児島の旅（第２弾）</t>
    <rPh sb="0" eb="1">
      <t>イマ</t>
    </rPh>
    <rPh sb="3" eb="6">
      <t>カゴシマ</t>
    </rPh>
    <rPh sb="7" eb="8">
      <t>タビ</t>
    </rPh>
    <rPh sb="9" eb="10">
      <t>ダイ</t>
    </rPh>
    <rPh sb="11" eb="12">
      <t>ダン</t>
    </rPh>
    <phoneticPr fontId="1"/>
  </si>
  <si>
    <t>-</t>
    <phoneticPr fontId="1"/>
  </si>
  <si>
    <t>１人泊旅行代金4,000円以上</t>
    <rPh sb="1" eb="2">
      <t>ニン</t>
    </rPh>
    <rPh sb="2" eb="3">
      <t>パク</t>
    </rPh>
    <phoneticPr fontId="1"/>
  </si>
  <si>
    <t>-</t>
    <phoneticPr fontId="1"/>
  </si>
  <si>
    <t>・旅行事業者に対しては希望補助金額を聴取し，予算超過分の割合を差し引くことを想定して予算配分を行った。
・宿泊事業者に対しては2019年度の販売実績と販売計画を提出いただき，それに応じた予算配分を行った。
・参画事業者（宿泊事業者・クーポン取扱店舗）には、参画登録時にマニュアル遵守と不正を行わない旨の
　誓約書を提出させた。
・クーポン券の枚数管理のため利用者から配布の際にクーポン券番を記入した「受領書」を受け取り、宿泊事業者　
　からの当該「受領書」を補助金申請時の必要提出資料とした。</t>
    <rPh sb="11" eb="13">
      <t>キボウ</t>
    </rPh>
    <rPh sb="13" eb="16">
      <t>ホジョキン</t>
    </rPh>
    <rPh sb="16" eb="17">
      <t>ガク</t>
    </rPh>
    <rPh sb="18" eb="20">
      <t>チョウシュ</t>
    </rPh>
    <rPh sb="22" eb="24">
      <t>ヨサン</t>
    </rPh>
    <rPh sb="24" eb="26">
      <t>チョウカ</t>
    </rPh>
    <rPh sb="26" eb="27">
      <t>ブン</t>
    </rPh>
    <rPh sb="28" eb="30">
      <t>ワリアイ</t>
    </rPh>
    <rPh sb="31" eb="32">
      <t>サ</t>
    </rPh>
    <rPh sb="33" eb="34">
      <t>ヒ</t>
    </rPh>
    <rPh sb="38" eb="40">
      <t>ソウテイ</t>
    </rPh>
    <rPh sb="42" eb="44">
      <t>ヨサン</t>
    </rPh>
    <rPh sb="44" eb="46">
      <t>ハイブン</t>
    </rPh>
    <rPh sb="47" eb="48">
      <t>オコナ</t>
    </rPh>
    <rPh sb="53" eb="55">
      <t>シュクハク</t>
    </rPh>
    <rPh sb="55" eb="58">
      <t>ジギョウシャ</t>
    </rPh>
    <rPh sb="59" eb="60">
      <t>タイ</t>
    </rPh>
    <rPh sb="67" eb="69">
      <t>ネンド</t>
    </rPh>
    <rPh sb="70" eb="72">
      <t>ハンバイ</t>
    </rPh>
    <rPh sb="72" eb="74">
      <t>ジッセキ</t>
    </rPh>
    <rPh sb="75" eb="77">
      <t>ハンバイ</t>
    </rPh>
    <rPh sb="77" eb="79">
      <t>ケイカク</t>
    </rPh>
    <rPh sb="80" eb="82">
      <t>テイシュツ</t>
    </rPh>
    <rPh sb="90" eb="91">
      <t>オウ</t>
    </rPh>
    <rPh sb="93" eb="95">
      <t>ヨサン</t>
    </rPh>
    <rPh sb="95" eb="97">
      <t>ハイブン</t>
    </rPh>
    <rPh sb="98" eb="99">
      <t>オコナ</t>
    </rPh>
    <rPh sb="104" eb="106">
      <t>サンカク</t>
    </rPh>
    <rPh sb="106" eb="109">
      <t>ジギョウシャ</t>
    </rPh>
    <rPh sb="110" eb="112">
      <t>シュクハク</t>
    </rPh>
    <rPh sb="112" eb="115">
      <t>ジギョウシャ</t>
    </rPh>
    <rPh sb="120" eb="122">
      <t>トリアツカイ</t>
    </rPh>
    <rPh sb="122" eb="124">
      <t>テンポ</t>
    </rPh>
    <rPh sb="128" eb="130">
      <t>サンカク</t>
    </rPh>
    <rPh sb="130" eb="132">
      <t>トウロク</t>
    </rPh>
    <rPh sb="132" eb="133">
      <t>ジ</t>
    </rPh>
    <rPh sb="139" eb="141">
      <t>ジュンシュ</t>
    </rPh>
    <rPh sb="142" eb="144">
      <t>フセイ</t>
    </rPh>
    <rPh sb="145" eb="146">
      <t>オコナ</t>
    </rPh>
    <rPh sb="149" eb="150">
      <t>ムネ</t>
    </rPh>
    <rPh sb="153" eb="156">
      <t>セイヤクショ</t>
    </rPh>
    <rPh sb="157" eb="15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</si>
</sst>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38" fontId="11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5" fillId="0" borderId="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/>
    </xf>
    <xf numFmtId="3" fontId="5" fillId="2" borderId="21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horizontal="right" vertical="center"/>
    </xf>
    <xf numFmtId="3" fontId="5" fillId="0" borderId="33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3" fontId="5" fillId="2" borderId="33" xfId="0" applyNumberFormat="1" applyFont="1" applyFill="1" applyBorder="1" applyAlignment="1">
      <alignment horizontal="right" vertical="center"/>
    </xf>
    <xf numFmtId="177" fontId="5" fillId="0" borderId="3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3" fontId="5" fillId="2" borderId="31" xfId="0" applyNumberFormat="1" applyFont="1" applyFill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3" fontId="5" fillId="2" borderId="37" xfId="0" applyNumberFormat="1" applyFont="1" applyFill="1" applyBorder="1" applyAlignment="1">
      <alignment horizontal="right" vertical="center"/>
    </xf>
    <xf numFmtId="177" fontId="5" fillId="2" borderId="37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3" fontId="5" fillId="2" borderId="39" xfId="0" applyNumberFormat="1" applyFont="1" applyFill="1" applyBorder="1" applyAlignment="1">
      <alignment horizontal="right" vertical="center"/>
    </xf>
    <xf numFmtId="177" fontId="5" fillId="2" borderId="39" xfId="0" applyNumberFormat="1" applyFont="1" applyFill="1" applyBorder="1" applyAlignment="1">
      <alignment vertical="center"/>
    </xf>
    <xf numFmtId="3" fontId="5" fillId="2" borderId="39" xfId="0" applyNumberFormat="1" applyFont="1" applyFill="1" applyBorder="1" applyAlignment="1">
      <alignment vertical="center"/>
    </xf>
    <xf numFmtId="0" fontId="5" fillId="2" borderId="40" xfId="0" applyFont="1" applyFill="1" applyBorder="1" applyAlignment="1">
      <alignment horizontal="left" vertical="center"/>
    </xf>
    <xf numFmtId="3" fontId="5" fillId="2" borderId="37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3" fontId="5" fillId="0" borderId="31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3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3" fontId="6" fillId="0" borderId="24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horizontal="right" vertical="top"/>
    </xf>
    <xf numFmtId="3" fontId="6" fillId="0" borderId="49" xfId="0" applyNumberFormat="1" applyFont="1" applyBorder="1" applyAlignment="1">
      <alignment horizontal="right" vertical="top"/>
    </xf>
    <xf numFmtId="3" fontId="6" fillId="0" borderId="40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3" fontId="6" fillId="0" borderId="24" xfId="0" applyNumberFormat="1" applyFont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3" fontId="6" fillId="0" borderId="37" xfId="0" applyNumberFormat="1" applyFont="1" applyBorder="1" applyAlignment="1">
      <alignment horizontal="right" vertical="center"/>
    </xf>
    <xf numFmtId="3" fontId="6" fillId="0" borderId="39" xfId="0" applyNumberFormat="1" applyFont="1" applyBorder="1" applyAlignment="1">
      <alignment horizontal="right" vertical="center"/>
    </xf>
    <xf numFmtId="38" fontId="6" fillId="0" borderId="32" xfId="2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177" fontId="6" fillId="0" borderId="31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3" fontId="6" fillId="0" borderId="21" xfId="0" applyNumberFormat="1" applyFont="1" applyBorder="1" applyAlignment="1">
      <alignment horizontal="right" vertical="center"/>
    </xf>
    <xf numFmtId="57" fontId="12" fillId="0" borderId="1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3" fontId="6" fillId="0" borderId="45" xfId="0" applyNumberFormat="1" applyFont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57" fontId="6" fillId="0" borderId="3" xfId="0" applyNumberFormat="1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57" fontId="6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3" fontId="6" fillId="0" borderId="23" xfId="0" applyNumberFormat="1" applyFont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33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8" fontId="6" fillId="0" borderId="28" xfId="2" applyFont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3" fontId="6" fillId="0" borderId="31" xfId="0" applyNumberFormat="1" applyFont="1" applyFill="1" applyBorder="1" applyAlignment="1">
      <alignment horizontal="right" vertical="center"/>
    </xf>
    <xf numFmtId="3" fontId="6" fillId="0" borderId="32" xfId="0" applyNumberFormat="1" applyFont="1" applyFill="1" applyBorder="1" applyAlignment="1">
      <alignment horizontal="right" vertical="center"/>
    </xf>
    <xf numFmtId="38" fontId="6" fillId="0" borderId="23" xfId="2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57" fontId="5" fillId="2" borderId="13" xfId="0" applyNumberFormat="1" applyFont="1" applyFill="1" applyBorder="1" applyAlignment="1">
      <alignment horizontal="center" vertical="center"/>
    </xf>
    <xf numFmtId="57" fontId="5" fillId="2" borderId="52" xfId="0" applyNumberFormat="1" applyFont="1" applyFill="1" applyBorder="1" applyAlignment="1">
      <alignment horizontal="center" vertical="center"/>
    </xf>
    <xf numFmtId="57" fontId="5" fillId="2" borderId="17" xfId="0" applyNumberFormat="1" applyFont="1" applyFill="1" applyBorder="1" applyAlignment="1">
      <alignment horizontal="center" vertical="center"/>
    </xf>
    <xf numFmtId="57" fontId="5" fillId="2" borderId="53" xfId="0" applyNumberFormat="1" applyFont="1" applyFill="1" applyBorder="1" applyAlignment="1">
      <alignment horizontal="center" vertical="center"/>
    </xf>
    <xf numFmtId="57" fontId="5" fillId="2" borderId="19" xfId="0" applyNumberFormat="1" applyFont="1" applyFill="1" applyBorder="1" applyAlignment="1">
      <alignment horizontal="center" vertical="center"/>
    </xf>
    <xf numFmtId="57" fontId="5" fillId="2" borderId="20" xfId="0" applyNumberFormat="1" applyFont="1" applyFill="1" applyBorder="1" applyAlignment="1">
      <alignment horizontal="center" vertical="center"/>
    </xf>
    <xf numFmtId="57" fontId="5" fillId="2" borderId="54" xfId="0" applyNumberFormat="1" applyFont="1" applyFill="1" applyBorder="1" applyAlignment="1">
      <alignment horizontal="center" vertical="center"/>
    </xf>
    <xf numFmtId="57" fontId="5" fillId="2" borderId="55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2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 wrapText="1"/>
    </xf>
    <xf numFmtId="0" fontId="4" fillId="0" borderId="5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view="pageBreakPreview" zoomScaleNormal="100" zoomScaleSheetLayoutView="100" workbookViewId="0">
      <selection activeCell="L5" sqref="L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0.58203125" style="1" customWidth="1"/>
    <col min="5" max="5" width="25.58203125" style="1" customWidth="1"/>
    <col min="6" max="6" width="10.58203125" style="1" customWidth="1"/>
    <col min="7" max="7" width="15.58203125" style="1" customWidth="1"/>
    <col min="8" max="8" width="0.75" style="1" customWidth="1"/>
    <col min="9" max="9" width="10.5" style="63" customWidth="1"/>
    <col min="10" max="10" width="9" style="63" customWidth="1"/>
    <col min="11" max="14" width="9" style="63"/>
    <col min="15" max="16384" width="9" style="1"/>
  </cols>
  <sheetData>
    <row r="1" spans="1:15" ht="18.75" customHeight="1" x14ac:dyDescent="0.55000000000000004">
      <c r="A1" s="136" t="s">
        <v>58</v>
      </c>
      <c r="B1" s="136"/>
      <c r="C1" s="136"/>
      <c r="D1" s="136"/>
      <c r="E1" s="136"/>
      <c r="F1" s="136"/>
      <c r="G1" s="136"/>
      <c r="H1" s="136"/>
    </row>
    <row r="2" spans="1:15" x14ac:dyDescent="0.55000000000000004">
      <c r="B2" s="2"/>
      <c r="C2" s="8" t="s">
        <v>0</v>
      </c>
      <c r="D2" s="62" t="s">
        <v>62</v>
      </c>
      <c r="E2" s="6"/>
      <c r="F2" s="8" t="s">
        <v>1</v>
      </c>
      <c r="G2" s="105">
        <v>45611</v>
      </c>
    </row>
    <row r="3" spans="1:15" ht="15" customHeight="1" x14ac:dyDescent="0.55000000000000004">
      <c r="B3" s="2"/>
      <c r="C3" s="6"/>
      <c r="D3" s="6"/>
      <c r="E3" s="6"/>
      <c r="F3" s="6"/>
      <c r="G3" s="6"/>
      <c r="H3" s="6"/>
    </row>
    <row r="4" spans="1:15" ht="15" customHeight="1" thickBot="1" x14ac:dyDescent="0.6">
      <c r="B4" s="1" t="s">
        <v>2</v>
      </c>
      <c r="C4" s="132" t="s">
        <v>3</v>
      </c>
      <c r="D4" s="132"/>
      <c r="E4" s="132"/>
      <c r="F4" s="132"/>
      <c r="G4" s="6"/>
    </row>
    <row r="5" spans="1:15" ht="32.25" customHeight="1" thickBot="1" x14ac:dyDescent="0.6">
      <c r="C5" s="137" t="s">
        <v>4</v>
      </c>
      <c r="D5" s="138"/>
      <c r="E5" s="117" t="s">
        <v>63</v>
      </c>
      <c r="F5" s="117"/>
      <c r="G5" s="118"/>
      <c r="H5" s="13"/>
    </row>
    <row r="6" spans="1:15" ht="15" customHeight="1" x14ac:dyDescent="0.55000000000000004"/>
    <row r="7" spans="1:15" ht="15" customHeight="1" thickBot="1" x14ac:dyDescent="0.6">
      <c r="B7" s="1" t="s">
        <v>5</v>
      </c>
      <c r="C7" s="132" t="s">
        <v>6</v>
      </c>
      <c r="D7" s="132"/>
      <c r="E7" s="132"/>
      <c r="F7" s="132"/>
    </row>
    <row r="8" spans="1:15" ht="15" customHeight="1" x14ac:dyDescent="0.55000000000000004">
      <c r="C8" s="139" t="s">
        <v>7</v>
      </c>
      <c r="D8" s="20" t="s">
        <v>8</v>
      </c>
      <c r="E8" s="144">
        <v>8095109442.1613102</v>
      </c>
      <c r="F8" s="144"/>
      <c r="G8" s="145"/>
      <c r="H8" s="9"/>
    </row>
    <row r="9" spans="1:15" ht="15" customHeight="1" x14ac:dyDescent="0.55000000000000004">
      <c r="C9" s="140"/>
      <c r="D9" s="18" t="s">
        <v>9</v>
      </c>
      <c r="E9" s="112">
        <v>888386852.838691</v>
      </c>
      <c r="F9" s="112"/>
      <c r="G9" s="113"/>
      <c r="H9" s="9"/>
    </row>
    <row r="10" spans="1:15" ht="15" customHeight="1" x14ac:dyDescent="0.55000000000000004">
      <c r="C10" s="140"/>
      <c r="D10" s="18" t="s">
        <v>10</v>
      </c>
      <c r="E10" s="112">
        <v>660475054</v>
      </c>
      <c r="F10" s="112"/>
      <c r="G10" s="113"/>
      <c r="H10" s="9"/>
    </row>
    <row r="11" spans="1:15" ht="15" customHeight="1" x14ac:dyDescent="0.55000000000000004">
      <c r="C11" s="141"/>
      <c r="D11" s="50" t="s">
        <v>11</v>
      </c>
      <c r="E11" s="146" t="s">
        <v>64</v>
      </c>
      <c r="F11" s="146"/>
      <c r="G11" s="147"/>
      <c r="H11" s="9"/>
    </row>
    <row r="12" spans="1:15" ht="15" customHeight="1" thickBot="1" x14ac:dyDescent="0.6">
      <c r="C12" s="106" t="s">
        <v>48</v>
      </c>
      <c r="D12" s="107"/>
      <c r="E12" s="108">
        <f>SUM(E8:G11)</f>
        <v>9643971349.0000019</v>
      </c>
      <c r="F12" s="109"/>
      <c r="G12" s="110"/>
      <c r="H12" s="9"/>
    </row>
    <row r="13" spans="1:15" x14ac:dyDescent="0.55000000000000004">
      <c r="C13" s="114" t="s">
        <v>12</v>
      </c>
      <c r="D13" s="115"/>
      <c r="E13" s="115"/>
      <c r="F13" s="115"/>
      <c r="G13" s="116"/>
      <c r="H13" s="12"/>
      <c r="N13" s="64"/>
      <c r="O13" s="15"/>
    </row>
    <row r="14" spans="1:15" ht="15" customHeight="1" x14ac:dyDescent="0.55000000000000004">
      <c r="C14" s="111" t="s">
        <v>13</v>
      </c>
      <c r="D14" s="18" t="s">
        <v>14</v>
      </c>
      <c r="E14" s="112">
        <v>2711010300</v>
      </c>
      <c r="F14" s="112"/>
      <c r="G14" s="113"/>
      <c r="H14" s="10"/>
      <c r="N14" s="64"/>
      <c r="O14" s="15"/>
    </row>
    <row r="15" spans="1:15" ht="15" customHeight="1" x14ac:dyDescent="0.55000000000000004">
      <c r="C15" s="111"/>
      <c r="D15" s="19" t="s">
        <v>15</v>
      </c>
      <c r="E15" s="112">
        <v>305893900</v>
      </c>
      <c r="F15" s="112"/>
      <c r="G15" s="113"/>
      <c r="H15" s="10"/>
    </row>
    <row r="16" spans="1:15" ht="15" customHeight="1" x14ac:dyDescent="0.55000000000000004">
      <c r="C16" s="111"/>
      <c r="D16" s="18" t="s">
        <v>16</v>
      </c>
      <c r="E16" s="112">
        <v>219686400</v>
      </c>
      <c r="F16" s="112"/>
      <c r="G16" s="113"/>
      <c r="H16" s="10"/>
    </row>
    <row r="17" spans="2:8" ht="15" customHeight="1" x14ac:dyDescent="0.55000000000000004">
      <c r="C17" s="111"/>
      <c r="D17" s="19" t="s">
        <v>17</v>
      </c>
      <c r="E17" s="112" t="s">
        <v>64</v>
      </c>
      <c r="F17" s="112"/>
      <c r="G17" s="113"/>
      <c r="H17" s="10"/>
    </row>
    <row r="18" spans="2:8" ht="15" customHeight="1" x14ac:dyDescent="0.55000000000000004">
      <c r="C18" s="160" t="s">
        <v>18</v>
      </c>
      <c r="D18" s="161"/>
      <c r="E18" s="146">
        <v>1334209000</v>
      </c>
      <c r="F18" s="146"/>
      <c r="G18" s="147"/>
      <c r="H18" s="10"/>
    </row>
    <row r="19" spans="2:8" ht="15" customHeight="1" thickBot="1" x14ac:dyDescent="0.6">
      <c r="C19" s="106" t="s">
        <v>48</v>
      </c>
      <c r="D19" s="107"/>
      <c r="E19" s="108">
        <f>SUM(E14:G18)</f>
        <v>4570799600</v>
      </c>
      <c r="F19" s="109"/>
      <c r="G19" s="110"/>
      <c r="H19" s="10"/>
    </row>
    <row r="20" spans="2:8" ht="15" customHeight="1" x14ac:dyDescent="0.55000000000000004">
      <c r="C20" s="142" t="s">
        <v>51</v>
      </c>
      <c r="D20" s="143"/>
      <c r="E20" s="158">
        <v>679143</v>
      </c>
      <c r="F20" s="158"/>
      <c r="G20" s="159"/>
      <c r="H20" s="9"/>
    </row>
    <row r="21" spans="2:8" ht="15" customHeight="1" thickBot="1" x14ac:dyDescent="0.6">
      <c r="C21" s="150" t="s">
        <v>19</v>
      </c>
      <c r="D21" s="151"/>
      <c r="E21" s="152">
        <v>75183</v>
      </c>
      <c r="F21" s="152"/>
      <c r="G21" s="153"/>
      <c r="H21" s="9"/>
    </row>
    <row r="22" spans="2:8" ht="15" customHeight="1" x14ac:dyDescent="0.55000000000000004">
      <c r="C22" s="154" t="s">
        <v>20</v>
      </c>
      <c r="D22" s="155"/>
      <c r="E22" s="156">
        <f>(E8+E10)/E20</f>
        <v>12892.107400299068</v>
      </c>
      <c r="F22" s="156"/>
      <c r="G22" s="157"/>
      <c r="H22" s="9"/>
    </row>
    <row r="23" spans="2:8" ht="15" customHeight="1" thickBot="1" x14ac:dyDescent="0.6">
      <c r="C23" s="162" t="s">
        <v>50</v>
      </c>
      <c r="D23" s="163"/>
      <c r="E23" s="148">
        <f>E9/E21</f>
        <v>11816.326201916538</v>
      </c>
      <c r="F23" s="148"/>
      <c r="G23" s="149"/>
      <c r="H23" s="9"/>
    </row>
    <row r="24" spans="2:8" ht="15" customHeight="1" x14ac:dyDescent="0.55000000000000004">
      <c r="C24" s="9" t="s">
        <v>53</v>
      </c>
      <c r="D24" s="9"/>
      <c r="F24" s="9"/>
      <c r="G24" s="9"/>
      <c r="H24" s="9"/>
    </row>
    <row r="25" spans="2:8" ht="15" customHeight="1" x14ac:dyDescent="0.55000000000000004">
      <c r="C25" s="9" t="s">
        <v>54</v>
      </c>
      <c r="D25" s="9"/>
      <c r="E25" s="9"/>
      <c r="F25" s="9"/>
      <c r="G25" s="9"/>
      <c r="H25" s="9"/>
    </row>
    <row r="26" spans="2:8" ht="15" customHeight="1" x14ac:dyDescent="0.55000000000000004"/>
    <row r="27" spans="2:8" ht="15" customHeight="1" x14ac:dyDescent="0.55000000000000004">
      <c r="B27" s="1" t="s">
        <v>22</v>
      </c>
      <c r="C27" s="132" t="s">
        <v>23</v>
      </c>
      <c r="D27" s="132"/>
      <c r="E27" s="132"/>
      <c r="F27" s="132"/>
    </row>
    <row r="28" spans="2:8" ht="12.5" thickBot="1" x14ac:dyDescent="0.6">
      <c r="C28" s="6"/>
      <c r="D28" s="6"/>
      <c r="E28" s="7" t="s">
        <v>24</v>
      </c>
      <c r="F28" s="123" t="s">
        <v>25</v>
      </c>
      <c r="G28" s="123"/>
      <c r="H28" s="7"/>
    </row>
    <row r="29" spans="2:8" ht="15" customHeight="1" x14ac:dyDescent="0.55000000000000004">
      <c r="C29" s="128" t="s">
        <v>26</v>
      </c>
      <c r="D29" s="129"/>
      <c r="E29" s="65">
        <v>44308</v>
      </c>
      <c r="F29" s="119">
        <v>44844</v>
      </c>
      <c r="G29" s="120"/>
      <c r="H29" s="11"/>
    </row>
    <row r="30" spans="2:8" ht="15" customHeight="1" thickBot="1" x14ac:dyDescent="0.6">
      <c r="C30" s="130" t="s">
        <v>27</v>
      </c>
      <c r="D30" s="131"/>
      <c r="E30" s="66">
        <v>44310</v>
      </c>
      <c r="F30" s="121">
        <v>44844</v>
      </c>
      <c r="G30" s="122"/>
      <c r="H30" s="11"/>
    </row>
    <row r="31" spans="2:8" ht="15" customHeight="1" thickBot="1" x14ac:dyDescent="0.6">
      <c r="C31" s="130" t="s">
        <v>55</v>
      </c>
      <c r="D31" s="131"/>
      <c r="E31" s="133">
        <v>362</v>
      </c>
      <c r="F31" s="134"/>
      <c r="G31" s="135"/>
      <c r="H31" s="11"/>
    </row>
    <row r="32" spans="2:8" ht="15" customHeight="1" x14ac:dyDescent="0.55000000000000004">
      <c r="C32" s="16" t="s">
        <v>56</v>
      </c>
      <c r="D32" s="16"/>
      <c r="E32" s="17"/>
      <c r="F32" s="17"/>
      <c r="G32" s="17"/>
      <c r="H32" s="11"/>
    </row>
    <row r="33" spans="2:8" ht="15" customHeight="1" x14ac:dyDescent="0.55000000000000004"/>
    <row r="34" spans="2:8" ht="15" customHeight="1" thickBot="1" x14ac:dyDescent="0.6">
      <c r="B34" s="1" t="s">
        <v>28</v>
      </c>
      <c r="C34" s="132" t="s">
        <v>29</v>
      </c>
      <c r="D34" s="132"/>
      <c r="E34" s="132"/>
      <c r="F34" s="132"/>
    </row>
    <row r="35" spans="2:8" ht="15" customHeight="1" x14ac:dyDescent="0.55000000000000004">
      <c r="C35" s="164" t="s">
        <v>30</v>
      </c>
      <c r="D35" s="4" t="s">
        <v>31</v>
      </c>
      <c r="E35" s="124">
        <f>(SUM(E14:G15))/(SUM(E14:G17))</f>
        <v>0.93212413086783352</v>
      </c>
      <c r="F35" s="124"/>
      <c r="G35" s="125"/>
    </row>
    <row r="36" spans="2:8" ht="15" customHeight="1" thickBot="1" x14ac:dyDescent="0.6">
      <c r="C36" s="165"/>
      <c r="D36" s="5" t="s">
        <v>32</v>
      </c>
      <c r="E36" s="126">
        <f>(SUM(E16:G17))/(SUM(E14:G17))</f>
        <v>6.7875869132166422E-2</v>
      </c>
      <c r="F36" s="126"/>
      <c r="G36" s="127"/>
    </row>
    <row r="37" spans="2:8" ht="15" customHeight="1" x14ac:dyDescent="0.55000000000000004"/>
    <row r="38" spans="2:8" ht="15" customHeight="1" thickBot="1" x14ac:dyDescent="0.6">
      <c r="B38" s="1" t="s">
        <v>33</v>
      </c>
      <c r="C38" s="132" t="s">
        <v>34</v>
      </c>
      <c r="D38" s="132"/>
      <c r="E38" s="132"/>
      <c r="F38" s="132"/>
      <c r="G38" s="132"/>
      <c r="H38" s="132"/>
    </row>
    <row r="39" spans="2:8" ht="70.150000000000006" customHeight="1" thickBot="1" x14ac:dyDescent="0.6">
      <c r="C39" s="3" t="s">
        <v>35</v>
      </c>
      <c r="D39" s="117" t="s">
        <v>69</v>
      </c>
      <c r="E39" s="117"/>
      <c r="F39" s="117"/>
      <c r="G39" s="118"/>
      <c r="H39" s="13"/>
    </row>
  </sheetData>
  <mergeCells count="44">
    <mergeCell ref="C19:D19"/>
    <mergeCell ref="E19:G19"/>
    <mergeCell ref="C18:D18"/>
    <mergeCell ref="C23:D23"/>
    <mergeCell ref="C35:C36"/>
    <mergeCell ref="C8:C11"/>
    <mergeCell ref="C27:F27"/>
    <mergeCell ref="C34:F34"/>
    <mergeCell ref="C20:D20"/>
    <mergeCell ref="E8:G8"/>
    <mergeCell ref="E11:G11"/>
    <mergeCell ref="E14:G14"/>
    <mergeCell ref="E23:G23"/>
    <mergeCell ref="C21:D21"/>
    <mergeCell ref="E21:G21"/>
    <mergeCell ref="C22:D22"/>
    <mergeCell ref="E22:G22"/>
    <mergeCell ref="E18:G18"/>
    <mergeCell ref="E20:G20"/>
    <mergeCell ref="E9:G9"/>
    <mergeCell ref="E10:G10"/>
    <mergeCell ref="A1:H1"/>
    <mergeCell ref="C5:D5"/>
    <mergeCell ref="E5:G5"/>
    <mergeCell ref="C4:F4"/>
    <mergeCell ref="C7:F7"/>
    <mergeCell ref="D39:G39"/>
    <mergeCell ref="F29:G29"/>
    <mergeCell ref="F30:G30"/>
    <mergeCell ref="F28:G28"/>
    <mergeCell ref="E35:G35"/>
    <mergeCell ref="E36:G36"/>
    <mergeCell ref="C29:D29"/>
    <mergeCell ref="C30:D30"/>
    <mergeCell ref="C38:H38"/>
    <mergeCell ref="C31:D31"/>
    <mergeCell ref="E31:G31"/>
    <mergeCell ref="C12:D12"/>
    <mergeCell ref="E12:G12"/>
    <mergeCell ref="C14:C17"/>
    <mergeCell ref="E15:G15"/>
    <mergeCell ref="E17:G17"/>
    <mergeCell ref="E16:G16"/>
    <mergeCell ref="C13:G13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B4C2-E373-4668-B08B-E811A3A40C91}">
  <sheetPr>
    <pageSetUpPr fitToPage="1"/>
  </sheetPr>
  <dimension ref="A1:J88"/>
  <sheetViews>
    <sheetView view="pageBreakPreview" zoomScaleNormal="100" zoomScaleSheetLayoutView="100" workbookViewId="0">
      <selection activeCell="M44" sqref="M44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77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78" t="s">
        <v>8</v>
      </c>
      <c r="E6" s="70">
        <v>347150805.31480211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28876784.685197871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376027590</v>
      </c>
      <c r="F10" s="82"/>
      <c r="G10" s="82"/>
      <c r="H10" s="82"/>
      <c r="I10" s="8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74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110920300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74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9226600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56362000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176508900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23868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80">
        <v>1878</v>
      </c>
      <c r="F70" s="81"/>
      <c r="G70" s="81"/>
      <c r="H70" s="81"/>
      <c r="I70" s="81"/>
    </row>
    <row r="71" spans="2:9" ht="15" customHeight="1" x14ac:dyDescent="0.55000000000000004">
      <c r="C71" s="142" t="s">
        <v>20</v>
      </c>
      <c r="D71" s="143"/>
      <c r="E71" s="79">
        <f>(E6+E8)/E69</f>
        <v>14544.612255522126</v>
      </c>
      <c r="F71" s="81"/>
      <c r="G71" s="81"/>
      <c r="H71" s="81"/>
      <c r="I71" s="81"/>
    </row>
    <row r="72" spans="2:9" ht="15" customHeight="1" thickBot="1" x14ac:dyDescent="0.6">
      <c r="C72" s="162" t="s">
        <v>21</v>
      </c>
      <c r="D72" s="163"/>
      <c r="E72" s="89">
        <f>(E7+E9)/E70</f>
        <v>15376.349672629325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77"/>
      <c r="D77" s="77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12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75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76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A08EA-76CE-4D59-9506-BAF6ED877048}">
  <sheetPr>
    <pageSetUpPr fitToPage="1"/>
  </sheetPr>
  <dimension ref="A1:J88"/>
  <sheetViews>
    <sheetView view="pageBreakPreview" zoomScaleNormal="100" zoomScaleSheetLayoutView="100" workbookViewId="0">
      <selection activeCell="M44" sqref="M44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77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78" t="s">
        <v>8</v>
      </c>
      <c r="E6" s="70">
        <v>78288.776796973514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102711.22320302649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181000</v>
      </c>
      <c r="F10" s="82"/>
      <c r="G10" s="82"/>
      <c r="H10" s="82"/>
      <c r="I10" s="8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74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34300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74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45000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43243000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43322300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9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80">
        <v>9</v>
      </c>
      <c r="F70" s="81"/>
      <c r="G70" s="81"/>
      <c r="H70" s="81"/>
      <c r="I70" s="81"/>
    </row>
    <row r="71" spans="2:9" ht="15" customHeight="1" x14ac:dyDescent="0.55000000000000004">
      <c r="C71" s="142" t="s">
        <v>20</v>
      </c>
      <c r="D71" s="143"/>
      <c r="E71" s="79">
        <f>(E6+E8)/E69</f>
        <v>8698.7529774415016</v>
      </c>
      <c r="F71" s="81"/>
      <c r="G71" s="81"/>
      <c r="H71" s="81"/>
      <c r="I71" s="81"/>
    </row>
    <row r="72" spans="2:9" ht="15" customHeight="1" thickBot="1" x14ac:dyDescent="0.6">
      <c r="C72" s="162" t="s">
        <v>21</v>
      </c>
      <c r="D72" s="163"/>
      <c r="E72" s="89">
        <f>(E7+E9)/E70</f>
        <v>11412.35813366961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77"/>
      <c r="D77" s="77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8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75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76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F41A-D7BB-4269-9595-D1DE53951BF4}">
  <sheetPr>
    <pageSetUpPr fitToPage="1"/>
  </sheetPr>
  <dimension ref="A1:J88"/>
  <sheetViews>
    <sheetView view="pageBreakPreview" zoomScaleNormal="100" zoomScaleSheetLayoutView="100" workbookViewId="0">
      <selection activeCell="K35" sqref="K3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77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78" t="s">
        <v>8</v>
      </c>
      <c r="E6" s="70">
        <v>235302952.56957936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34316098.43042063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269619051</v>
      </c>
      <c r="F10" s="82"/>
      <c r="G10" s="82"/>
      <c r="H10" s="82"/>
      <c r="I10" s="8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74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83170400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74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12129400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22690000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117989800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18876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80">
        <v>2609</v>
      </c>
      <c r="F70" s="81"/>
      <c r="G70" s="81"/>
      <c r="H70" s="81"/>
      <c r="I70" s="81"/>
    </row>
    <row r="71" spans="2:9" ht="15" customHeight="1" x14ac:dyDescent="0.55000000000000004">
      <c r="C71" s="142" t="s">
        <v>20</v>
      </c>
      <c r="D71" s="143"/>
      <c r="E71" s="79">
        <f>(E6+E8)/E69</f>
        <v>12465.721157532282</v>
      </c>
      <c r="F71" s="81"/>
      <c r="G71" s="81"/>
      <c r="H71" s="81"/>
      <c r="I71" s="81"/>
    </row>
    <row r="72" spans="2:9" ht="15" customHeight="1" thickBot="1" x14ac:dyDescent="0.6">
      <c r="C72" s="162" t="s">
        <v>21</v>
      </c>
      <c r="D72" s="163"/>
      <c r="E72" s="89">
        <f>(E7+E9)/E70</f>
        <v>13152.969885174638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77"/>
      <c r="D77" s="77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18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75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76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217C-19AE-4CB5-BC7A-9B9E2E7E39B2}">
  <sheetPr>
    <pageSetUpPr fitToPage="1"/>
  </sheetPr>
  <dimension ref="A1:J88"/>
  <sheetViews>
    <sheetView view="pageBreakPreview" zoomScaleNormal="100" zoomScaleSheetLayoutView="100" workbookViewId="0">
      <selection activeCell="O70" sqref="O70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95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96" t="s">
        <v>8</v>
      </c>
      <c r="E6" s="70">
        <v>439851271.76949143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91412522.693806604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531263794.46329802</v>
      </c>
      <c r="F10" s="102"/>
      <c r="G10" s="102"/>
      <c r="H10" s="102"/>
      <c r="I10" s="10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98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154351300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98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31997000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57295000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243643300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35755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99">
        <v>10474</v>
      </c>
      <c r="F70" s="103"/>
      <c r="G70" s="103"/>
      <c r="H70" s="103"/>
      <c r="I70" s="103"/>
    </row>
    <row r="71" spans="2:9" ht="15" customHeight="1" x14ac:dyDescent="0.55000000000000004">
      <c r="C71" s="142" t="s">
        <v>20</v>
      </c>
      <c r="D71" s="143"/>
      <c r="E71" s="97">
        <f>(E6+E8)/E69</f>
        <v>12301.81154438516</v>
      </c>
      <c r="F71" s="103"/>
      <c r="G71" s="103"/>
      <c r="H71" s="103"/>
      <c r="I71" s="103"/>
    </row>
    <row r="72" spans="2:9" ht="15" customHeight="1" thickBot="1" x14ac:dyDescent="0.6">
      <c r="C72" s="162" t="s">
        <v>21</v>
      </c>
      <c r="D72" s="163"/>
      <c r="E72" s="89">
        <f>(E7+E9)/E70</f>
        <v>8727.5656572280514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95"/>
      <c r="D77" s="95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30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100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101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3DA2-4066-40D4-8F29-DB620A4438BB}">
  <sheetPr>
    <pageSetUpPr fitToPage="1"/>
  </sheetPr>
  <dimension ref="A1:J88"/>
  <sheetViews>
    <sheetView view="pageBreakPreview" zoomScaleNormal="100" zoomScaleSheetLayoutView="100" workbookViewId="0">
      <selection activeCell="N45" sqref="N4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95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96" t="s">
        <v>8</v>
      </c>
      <c r="E6" s="70">
        <v>575374931.41670871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78242017.407210618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653616948.8239193</v>
      </c>
      <c r="F10" s="102"/>
      <c r="G10" s="102"/>
      <c r="H10" s="102"/>
      <c r="I10" s="10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98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206840400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98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28247800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97658000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332746200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48333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99">
        <v>7183</v>
      </c>
      <c r="F70" s="103"/>
      <c r="G70" s="103"/>
      <c r="H70" s="103"/>
      <c r="I70" s="103"/>
    </row>
    <row r="71" spans="2:9" ht="15" customHeight="1" x14ac:dyDescent="0.55000000000000004">
      <c r="C71" s="142" t="s">
        <v>20</v>
      </c>
      <c r="D71" s="143"/>
      <c r="E71" s="97">
        <f>(E6+E8)/E69</f>
        <v>11904.391025111388</v>
      </c>
      <c r="F71" s="103"/>
      <c r="G71" s="103"/>
      <c r="H71" s="103"/>
      <c r="I71" s="103"/>
    </row>
    <row r="72" spans="2:9" ht="15" customHeight="1" thickBot="1" x14ac:dyDescent="0.6">
      <c r="C72" s="162" t="s">
        <v>21</v>
      </c>
      <c r="D72" s="163"/>
      <c r="E72" s="89">
        <f>(E7+E9)/E70</f>
        <v>10892.66565602264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95"/>
      <c r="D77" s="95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31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100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101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19F7-DD7C-436E-83E0-BF5FF31D5DB9}">
  <sheetPr>
    <pageSetUpPr fitToPage="1"/>
  </sheetPr>
  <dimension ref="A1:J88"/>
  <sheetViews>
    <sheetView view="pageBreakPreview" zoomScaleNormal="100" zoomScaleSheetLayoutView="100" workbookViewId="0">
      <selection activeCell="O45" sqref="O4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95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96" t="s">
        <v>8</v>
      </c>
      <c r="E6" s="70">
        <v>688006551.06346917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115106902.41909327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803113453.48256242</v>
      </c>
      <c r="F10" s="102"/>
      <c r="G10" s="102"/>
      <c r="H10" s="102"/>
      <c r="I10" s="10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98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262176400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98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43507000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149726000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455409400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63267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99">
        <v>10036</v>
      </c>
      <c r="F70" s="103"/>
      <c r="G70" s="103"/>
      <c r="H70" s="103"/>
      <c r="I70" s="103"/>
    </row>
    <row r="71" spans="2:9" ht="15" customHeight="1" x14ac:dyDescent="0.55000000000000004">
      <c r="C71" s="142" t="s">
        <v>20</v>
      </c>
      <c r="D71" s="143"/>
      <c r="E71" s="97">
        <f>(E6+E8)/E69</f>
        <v>10874.651098731869</v>
      </c>
      <c r="F71" s="103"/>
      <c r="G71" s="103"/>
      <c r="H71" s="103"/>
      <c r="I71" s="103"/>
    </row>
    <row r="72" spans="2:9" ht="15" customHeight="1" thickBot="1" x14ac:dyDescent="0.6">
      <c r="C72" s="162" t="s">
        <v>21</v>
      </c>
      <c r="D72" s="163"/>
      <c r="E72" s="89">
        <f>(E7+E9)/E70</f>
        <v>11469.400400467643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95"/>
      <c r="D77" s="95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30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100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101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B150-C894-43D7-897A-23A3EF591CC9}">
  <sheetPr>
    <pageSetUpPr fitToPage="1"/>
  </sheetPr>
  <dimension ref="A1:J88"/>
  <sheetViews>
    <sheetView view="pageBreakPreview" zoomScaleNormal="100" zoomScaleSheetLayoutView="100" workbookViewId="0">
      <selection activeCell="L55" sqref="L5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95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96" t="s">
        <v>8</v>
      </c>
      <c r="E6" s="70">
        <v>641778067.90852189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71692853.379104838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37023376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750494297.28762674</v>
      </c>
      <c r="F10" s="102"/>
      <c r="G10" s="102"/>
      <c r="H10" s="102"/>
      <c r="I10" s="10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98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247137300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98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27531200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104" t="s">
        <v>43</v>
      </c>
      <c r="G35" s="83">
        <v>50</v>
      </c>
      <c r="H35" s="84">
        <v>5000</v>
      </c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12590700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129867000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417126200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63976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99">
        <v>6929</v>
      </c>
      <c r="F70" s="103"/>
      <c r="G70" s="103"/>
      <c r="H70" s="103"/>
      <c r="I70" s="103"/>
    </row>
    <row r="71" spans="2:9" ht="15" customHeight="1" x14ac:dyDescent="0.55000000000000004">
      <c r="C71" s="142" t="s">
        <v>20</v>
      </c>
      <c r="D71" s="143"/>
      <c r="E71" s="97">
        <f>(E6+E8)/E69</f>
        <v>10610.251405347661</v>
      </c>
      <c r="F71" s="103"/>
      <c r="G71" s="103"/>
      <c r="H71" s="103"/>
      <c r="I71" s="103"/>
    </row>
    <row r="72" spans="2:9" ht="15" customHeight="1" thickBot="1" x14ac:dyDescent="0.6">
      <c r="C72" s="162" t="s">
        <v>21</v>
      </c>
      <c r="D72" s="163"/>
      <c r="E72" s="89">
        <f>(E7+E9)/E70</f>
        <v>10346.782130048325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95"/>
      <c r="D77" s="95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31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100" t="s">
        <v>31</v>
      </c>
      <c r="E84" s="124">
        <f>(E23+E34)/(E23+E34+E45+E56)</f>
        <v>0.95616955000919035</v>
      </c>
      <c r="F84" s="124"/>
      <c r="G84" s="124"/>
      <c r="H84" s="124"/>
      <c r="I84" s="125"/>
    </row>
    <row r="85" spans="2:9" ht="15" customHeight="1" thickBot="1" x14ac:dyDescent="0.6">
      <c r="C85" s="165"/>
      <c r="D85" s="101" t="s">
        <v>32</v>
      </c>
      <c r="E85" s="126">
        <f>(E45+E56)/(E23+E34+E45+E56)</f>
        <v>4.3830449990809692E-2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B900-5258-4218-AAC4-0E8942A27228}">
  <sheetPr>
    <pageSetUpPr fitToPage="1"/>
  </sheetPr>
  <dimension ref="A1:J88"/>
  <sheetViews>
    <sheetView view="pageBreakPreview" topLeftCell="A44" zoomScaleNormal="100" zoomScaleSheetLayoutView="100" workbookViewId="0">
      <selection activeCell="L35" sqref="L3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95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96" t="s">
        <v>8</v>
      </c>
      <c r="E6" s="70">
        <v>854895971.00247836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96743754.889263079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288736348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1240376073.8917413</v>
      </c>
      <c r="F10" s="102"/>
      <c r="G10" s="102"/>
      <c r="H10" s="102"/>
      <c r="I10" s="10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98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326872900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98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37091900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104" t="s">
        <v>43</v>
      </c>
      <c r="G35" s="83">
        <v>50</v>
      </c>
      <c r="H35" s="84">
        <v>5000</v>
      </c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93409500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205198000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662572300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103206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99">
        <v>9000</v>
      </c>
      <c r="F70" s="103"/>
      <c r="G70" s="103"/>
      <c r="H70" s="103"/>
      <c r="I70" s="103"/>
    </row>
    <row r="71" spans="2:9" ht="15" customHeight="1" x14ac:dyDescent="0.55000000000000004">
      <c r="C71" s="142" t="s">
        <v>20</v>
      </c>
      <c r="D71" s="143"/>
      <c r="E71" s="97">
        <f>(E6+E8)/E69</f>
        <v>11081.064269543227</v>
      </c>
      <c r="F71" s="103"/>
      <c r="G71" s="103"/>
      <c r="H71" s="103"/>
      <c r="I71" s="103"/>
    </row>
    <row r="72" spans="2:9" ht="15" customHeight="1" thickBot="1" x14ac:dyDescent="0.6">
      <c r="C72" s="162" t="s">
        <v>21</v>
      </c>
      <c r="D72" s="163"/>
      <c r="E72" s="89">
        <f>(E7+E9)/E70</f>
        <v>10749.306098807008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95"/>
      <c r="D77" s="95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31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100" t="s">
        <v>31</v>
      </c>
      <c r="E84" s="124">
        <f>(E23+E34)/(E23+E34+E45+E56)</f>
        <v>0.79577011651070029</v>
      </c>
      <c r="F84" s="124"/>
      <c r="G84" s="124"/>
      <c r="H84" s="124"/>
      <c r="I84" s="125"/>
    </row>
    <row r="85" spans="2:9" ht="15" customHeight="1" thickBot="1" x14ac:dyDescent="0.6">
      <c r="C85" s="165"/>
      <c r="D85" s="101" t="s">
        <v>32</v>
      </c>
      <c r="E85" s="126">
        <f>(E45+E56)/(E23+E34+E45+E56)</f>
        <v>0.20422988348929969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6BCF-A3D5-439F-80B0-AB3ED270B401}">
  <sheetPr>
    <pageSetUpPr fitToPage="1"/>
  </sheetPr>
  <dimension ref="A1:J88"/>
  <sheetViews>
    <sheetView view="pageBreakPreview" topLeftCell="A7" zoomScaleNormal="100" zoomScaleSheetLayoutView="100" workbookViewId="0">
      <selection activeCell="N35" sqref="N3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95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96" t="s">
        <v>8</v>
      </c>
      <c r="E6" s="70">
        <v>660035714.40912449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100946699.3661671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256948560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1017930973.7752916</v>
      </c>
      <c r="F10" s="102"/>
      <c r="G10" s="102"/>
      <c r="H10" s="102"/>
      <c r="I10" s="10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98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255810800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98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39528400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104" t="s">
        <v>43</v>
      </c>
      <c r="G35" s="83">
        <v>50</v>
      </c>
      <c r="H35" s="84">
        <v>5000</v>
      </c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89105500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155891000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540335700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85150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99">
        <v>9770</v>
      </c>
      <c r="F70" s="103"/>
      <c r="G70" s="103"/>
      <c r="H70" s="103"/>
      <c r="I70" s="103"/>
    </row>
    <row r="71" spans="2:9" ht="15" customHeight="1" x14ac:dyDescent="0.55000000000000004">
      <c r="C71" s="142" t="s">
        <v>20</v>
      </c>
      <c r="D71" s="143"/>
      <c r="E71" s="97">
        <f>(E6+E8)/E69</f>
        <v>10769.046088187017</v>
      </c>
      <c r="F71" s="103"/>
      <c r="G71" s="103"/>
      <c r="H71" s="103"/>
      <c r="I71" s="103"/>
    </row>
    <row r="72" spans="2:9" ht="15" customHeight="1" thickBot="1" x14ac:dyDescent="0.6">
      <c r="C72" s="162" t="s">
        <v>21</v>
      </c>
      <c r="D72" s="163"/>
      <c r="E72" s="89">
        <f>(E7+E9)/E70</f>
        <v>10332.313138809324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95"/>
      <c r="D77" s="95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30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100" t="s">
        <v>31</v>
      </c>
      <c r="E84" s="124">
        <f>(E23+E34)/(E23+E34+E45+E56)</f>
        <v>0.76822284193279289</v>
      </c>
      <c r="F84" s="124"/>
      <c r="G84" s="124"/>
      <c r="H84" s="124"/>
      <c r="I84" s="125"/>
    </row>
    <row r="85" spans="2:9" ht="15" customHeight="1" thickBot="1" x14ac:dyDescent="0.6">
      <c r="C85" s="165"/>
      <c r="D85" s="101" t="s">
        <v>32</v>
      </c>
      <c r="E85" s="126">
        <f>(E45+E56)/(E23+E34+E45+E56)</f>
        <v>0.23177715806720706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3315-7680-4F73-902D-388BB37B8CA7}">
  <sheetPr>
    <pageSetUpPr fitToPage="1"/>
  </sheetPr>
  <dimension ref="A1:J88"/>
  <sheetViews>
    <sheetView view="pageBreakPreview" zoomScaleNormal="100" zoomScaleSheetLayoutView="100" workbookViewId="0">
      <selection activeCell="M45" sqref="M4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95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96" t="s">
        <v>8</v>
      </c>
      <c r="E6" s="70">
        <v>121805254.32267182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19223650.952888798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77766770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218795675.27556062</v>
      </c>
      <c r="F10" s="102"/>
      <c r="G10" s="102"/>
      <c r="H10" s="102"/>
      <c r="I10" s="10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98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43788300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98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6874200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104" t="s">
        <v>43</v>
      </c>
      <c r="G35" s="83">
        <v>50</v>
      </c>
      <c r="H35" s="84">
        <v>5000</v>
      </c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24580700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115292000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190535200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16275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99">
        <v>1861</v>
      </c>
      <c r="F70" s="103"/>
      <c r="G70" s="103"/>
      <c r="H70" s="103"/>
      <c r="I70" s="103"/>
    </row>
    <row r="71" spans="2:9" ht="15" customHeight="1" x14ac:dyDescent="0.55000000000000004">
      <c r="C71" s="142" t="s">
        <v>20</v>
      </c>
      <c r="D71" s="143"/>
      <c r="E71" s="97">
        <f>(E6+E8)/E69</f>
        <v>12262.489973743277</v>
      </c>
      <c r="F71" s="103"/>
      <c r="G71" s="103"/>
      <c r="H71" s="103"/>
      <c r="I71" s="103"/>
    </row>
    <row r="72" spans="2:9" ht="15" customHeight="1" thickBot="1" x14ac:dyDescent="0.6">
      <c r="C72" s="162" t="s">
        <v>21</v>
      </c>
      <c r="D72" s="163"/>
      <c r="E72" s="89">
        <f>(E7+E9)/E70</f>
        <v>10329.7425861842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95"/>
      <c r="D77" s="95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10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100" t="s">
        <v>31</v>
      </c>
      <c r="E84" s="124">
        <f>(E23+E34)/(E23+E34+E45+E56)</f>
        <v>0.67331665851532096</v>
      </c>
      <c r="F84" s="124"/>
      <c r="G84" s="124"/>
      <c r="H84" s="124"/>
      <c r="I84" s="125"/>
    </row>
    <row r="85" spans="2:9" ht="15" customHeight="1" thickBot="1" x14ac:dyDescent="0.6">
      <c r="C85" s="165"/>
      <c r="D85" s="101" t="s">
        <v>32</v>
      </c>
      <c r="E85" s="126">
        <f>(E45+E56)/(E23+E34+E45+E56)</f>
        <v>0.32668334148467904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8"/>
  <sheetViews>
    <sheetView view="pageBreakPreview" zoomScaleNormal="100" zoomScaleSheetLayoutView="100" workbookViewId="0">
      <selection activeCell="N81" sqref="N81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6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48" t="s">
        <v>8</v>
      </c>
      <c r="E6" s="70">
        <v>22044625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0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22044625</v>
      </c>
      <c r="F10" s="49"/>
      <c r="G10" s="49"/>
      <c r="H10" s="49"/>
      <c r="I10" s="49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68" t="s">
        <v>66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21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21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21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21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21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21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21"/>
      <c r="I20" s="30"/>
    </row>
    <row r="21" spans="3:9" ht="15" hidden="1" customHeight="1" x14ac:dyDescent="0.55000000000000004">
      <c r="C21" s="111"/>
      <c r="D21" s="195"/>
      <c r="E21" s="22"/>
      <c r="F21" s="21"/>
      <c r="G21" s="24"/>
      <c r="H21" s="21"/>
      <c r="I21" s="30"/>
    </row>
    <row r="22" spans="3:9" ht="15" customHeight="1" thickBot="1" x14ac:dyDescent="0.6">
      <c r="C22" s="111"/>
      <c r="D22" s="196"/>
      <c r="E22" s="31"/>
      <c r="F22" s="28"/>
      <c r="G22" s="32"/>
      <c r="H22" s="28"/>
      <c r="I22" s="33"/>
    </row>
    <row r="23" spans="3:9" ht="15" customHeight="1" thickBot="1" x14ac:dyDescent="0.6">
      <c r="C23" s="201"/>
      <c r="D23" s="39" t="s">
        <v>44</v>
      </c>
      <c r="E23" s="86">
        <v>5888600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35"/>
      <c r="G24" s="36"/>
      <c r="H24" s="37"/>
      <c r="I24" s="38"/>
    </row>
    <row r="25" spans="3:9" ht="15" hidden="1" customHeight="1" x14ac:dyDescent="0.55000000000000004">
      <c r="C25" s="111"/>
      <c r="D25" s="195"/>
      <c r="E25" s="22"/>
      <c r="F25" s="21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21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21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21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21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21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21"/>
      <c r="I31" s="30"/>
    </row>
    <row r="32" spans="3:9" ht="15" hidden="1" customHeight="1" x14ac:dyDescent="0.55000000000000004">
      <c r="C32" s="111"/>
      <c r="D32" s="195"/>
      <c r="E32" s="22"/>
      <c r="F32" s="21"/>
      <c r="G32" s="24"/>
      <c r="H32" s="21"/>
      <c r="I32" s="30"/>
    </row>
    <row r="33" spans="3:9" ht="15" customHeight="1" thickBot="1" x14ac:dyDescent="0.6">
      <c r="C33" s="111"/>
      <c r="D33" s="196"/>
      <c r="E33" s="31"/>
      <c r="F33" s="28"/>
      <c r="G33" s="32"/>
      <c r="H33" s="28"/>
      <c r="I33" s="33"/>
    </row>
    <row r="34" spans="3:9" ht="15" customHeight="1" thickBot="1" x14ac:dyDescent="0.6">
      <c r="C34" s="201"/>
      <c r="D34" s="39" t="s">
        <v>44</v>
      </c>
      <c r="E34" s="86">
        <v>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35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21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21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21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21"/>
      <c r="G39" s="26"/>
      <c r="H39" s="21"/>
      <c r="I39" s="30"/>
    </row>
    <row r="40" spans="3:9" ht="15" hidden="1" customHeight="1" x14ac:dyDescent="0.55000000000000004">
      <c r="C40" s="111"/>
      <c r="D40" s="195"/>
      <c r="E40" s="22"/>
      <c r="F40" s="21"/>
      <c r="G40" s="26"/>
      <c r="H40" s="21"/>
      <c r="I40" s="30"/>
    </row>
    <row r="41" spans="3:9" ht="15" hidden="1" customHeight="1" x14ac:dyDescent="0.55000000000000004">
      <c r="C41" s="111"/>
      <c r="D41" s="195"/>
      <c r="E41" s="22"/>
      <c r="F41" s="21"/>
      <c r="G41" s="26"/>
      <c r="H41" s="21"/>
      <c r="I41" s="30"/>
    </row>
    <row r="42" spans="3:9" ht="15" hidden="1" customHeight="1" x14ac:dyDescent="0.55000000000000004">
      <c r="C42" s="111"/>
      <c r="D42" s="195"/>
      <c r="E42" s="22"/>
      <c r="F42" s="21"/>
      <c r="G42" s="24"/>
      <c r="H42" s="21"/>
      <c r="I42" s="30"/>
    </row>
    <row r="43" spans="3:9" ht="15" hidden="1" customHeight="1" x14ac:dyDescent="0.55000000000000004">
      <c r="C43" s="111"/>
      <c r="D43" s="195"/>
      <c r="E43" s="22"/>
      <c r="F43" s="21"/>
      <c r="G43" s="24"/>
      <c r="H43" s="21"/>
      <c r="I43" s="30"/>
    </row>
    <row r="44" spans="3:9" ht="15" customHeight="1" thickBot="1" x14ac:dyDescent="0.6">
      <c r="C44" s="111"/>
      <c r="D44" s="196"/>
      <c r="E44" s="31"/>
      <c r="F44" s="28"/>
      <c r="G44" s="32"/>
      <c r="H44" s="28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35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21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21"/>
      <c r="G48" s="24"/>
      <c r="H48" s="25"/>
      <c r="I48" s="30"/>
    </row>
    <row r="49" spans="3:9" ht="15" hidden="1" customHeight="1" x14ac:dyDescent="0.55000000000000004">
      <c r="C49" s="111"/>
      <c r="D49" s="195"/>
      <c r="E49" s="22"/>
      <c r="F49" s="21"/>
      <c r="G49" s="24"/>
      <c r="H49" s="25"/>
      <c r="I49" s="30"/>
    </row>
    <row r="50" spans="3:9" ht="15" hidden="1" customHeight="1" x14ac:dyDescent="0.55000000000000004">
      <c r="C50" s="111"/>
      <c r="D50" s="195"/>
      <c r="E50" s="22"/>
      <c r="F50" s="21"/>
      <c r="G50" s="26"/>
      <c r="H50" s="21"/>
      <c r="I50" s="30"/>
    </row>
    <row r="51" spans="3:9" ht="15" hidden="1" customHeight="1" x14ac:dyDescent="0.55000000000000004">
      <c r="C51" s="111"/>
      <c r="D51" s="195"/>
      <c r="E51" s="22"/>
      <c r="F51" s="21"/>
      <c r="G51" s="26"/>
      <c r="H51" s="21"/>
      <c r="I51" s="30"/>
    </row>
    <row r="52" spans="3:9" ht="15" hidden="1" customHeight="1" x14ac:dyDescent="0.55000000000000004">
      <c r="C52" s="111"/>
      <c r="D52" s="195"/>
      <c r="E52" s="22"/>
      <c r="F52" s="21"/>
      <c r="G52" s="26"/>
      <c r="H52" s="21"/>
      <c r="I52" s="30"/>
    </row>
    <row r="53" spans="3:9" ht="15" hidden="1" customHeight="1" x14ac:dyDescent="0.55000000000000004">
      <c r="C53" s="111"/>
      <c r="D53" s="195"/>
      <c r="E53" s="22"/>
      <c r="F53" s="21"/>
      <c r="G53" s="24"/>
      <c r="H53" s="21"/>
      <c r="I53" s="30"/>
    </row>
    <row r="54" spans="3:9" ht="15" hidden="1" customHeight="1" x14ac:dyDescent="0.55000000000000004">
      <c r="C54" s="111"/>
      <c r="D54" s="195"/>
      <c r="E54" s="22"/>
      <c r="F54" s="21"/>
      <c r="G54" s="24"/>
      <c r="H54" s="21"/>
      <c r="I54" s="30"/>
    </row>
    <row r="55" spans="3:9" ht="15" customHeight="1" thickBot="1" x14ac:dyDescent="0.6">
      <c r="C55" s="111"/>
      <c r="D55" s="196"/>
      <c r="E55" s="31"/>
      <c r="F55" s="28"/>
      <c r="G55" s="32"/>
      <c r="H55" s="28"/>
      <c r="I55" s="33"/>
    </row>
    <row r="56" spans="3:9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9" ht="15" customHeight="1" x14ac:dyDescent="0.55000000000000004">
      <c r="C57" s="198" t="s">
        <v>47</v>
      </c>
      <c r="D57" s="197" t="s">
        <v>18</v>
      </c>
      <c r="E57" s="34"/>
      <c r="F57" s="35"/>
      <c r="G57" s="36"/>
      <c r="H57" s="37"/>
      <c r="I57" s="38"/>
    </row>
    <row r="58" spans="3:9" ht="15" hidden="1" customHeight="1" x14ac:dyDescent="0.55000000000000004">
      <c r="C58" s="198"/>
      <c r="D58" s="195"/>
      <c r="E58" s="22"/>
      <c r="F58" s="21"/>
      <c r="G58" s="24"/>
      <c r="H58" s="25"/>
      <c r="I58" s="30"/>
    </row>
    <row r="59" spans="3:9" ht="15" hidden="1" customHeight="1" x14ac:dyDescent="0.55000000000000004">
      <c r="C59" s="198"/>
      <c r="D59" s="195"/>
      <c r="E59" s="22"/>
      <c r="F59" s="21"/>
      <c r="G59" s="24"/>
      <c r="H59" s="25"/>
      <c r="I59" s="30"/>
    </row>
    <row r="60" spans="3:9" ht="15" hidden="1" customHeight="1" x14ac:dyDescent="0.55000000000000004">
      <c r="C60" s="198"/>
      <c r="D60" s="195"/>
      <c r="E60" s="22"/>
      <c r="F60" s="21"/>
      <c r="G60" s="26"/>
      <c r="H60" s="21"/>
      <c r="I60" s="30"/>
    </row>
    <row r="61" spans="3:9" ht="15" hidden="1" customHeight="1" x14ac:dyDescent="0.55000000000000004">
      <c r="C61" s="198"/>
      <c r="D61" s="195"/>
      <c r="E61" s="22"/>
      <c r="F61" s="21"/>
      <c r="G61" s="24"/>
      <c r="H61" s="21"/>
      <c r="I61" s="30"/>
    </row>
    <row r="62" spans="3:9" ht="15" hidden="1" customHeight="1" x14ac:dyDescent="0.55000000000000004">
      <c r="C62" s="198"/>
      <c r="D62" s="195"/>
      <c r="E62" s="22"/>
      <c r="F62" s="21"/>
      <c r="G62" s="24"/>
      <c r="H62" s="21"/>
      <c r="I62" s="30"/>
    </row>
    <row r="63" spans="3:9" ht="15" hidden="1" customHeight="1" x14ac:dyDescent="0.55000000000000004">
      <c r="C63" s="198"/>
      <c r="D63" s="195"/>
      <c r="E63" s="22"/>
      <c r="F63" s="21"/>
      <c r="G63" s="24"/>
      <c r="H63" s="21"/>
      <c r="I63" s="30"/>
    </row>
    <row r="64" spans="3:9" ht="15" hidden="1" customHeight="1" x14ac:dyDescent="0.55000000000000004">
      <c r="C64" s="198"/>
      <c r="D64" s="195"/>
      <c r="E64" s="22"/>
      <c r="F64" s="21"/>
      <c r="G64" s="24"/>
      <c r="H64" s="21"/>
      <c r="I64" s="30"/>
    </row>
    <row r="65" spans="2:9" ht="15" hidden="1" customHeight="1" x14ac:dyDescent="0.55000000000000004">
      <c r="C65" s="198"/>
      <c r="D65" s="195"/>
      <c r="E65" s="22"/>
      <c r="F65" s="21"/>
      <c r="G65" s="24"/>
      <c r="H65" s="21"/>
      <c r="I65" s="30"/>
    </row>
    <row r="66" spans="2:9" ht="15" customHeight="1" thickBot="1" x14ac:dyDescent="0.6">
      <c r="C66" s="198"/>
      <c r="D66" s="196"/>
      <c r="E66" s="31"/>
      <c r="F66" s="28"/>
      <c r="G66" s="32"/>
      <c r="H66" s="28"/>
      <c r="I66" s="33"/>
    </row>
    <row r="67" spans="2:9" ht="15" customHeight="1" thickBot="1" x14ac:dyDescent="0.6">
      <c r="C67" s="199"/>
      <c r="D67" s="39" t="s">
        <v>44</v>
      </c>
      <c r="E67" s="86">
        <v>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5888600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1254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69">
        <v>0</v>
      </c>
      <c r="F70" s="14"/>
      <c r="G70" s="14"/>
      <c r="H70" s="14"/>
      <c r="I70" s="14"/>
    </row>
    <row r="71" spans="2:9" ht="15" customHeight="1" x14ac:dyDescent="0.55000000000000004">
      <c r="C71" s="142" t="s">
        <v>20</v>
      </c>
      <c r="D71" s="143"/>
      <c r="E71" s="67">
        <f>(E6+E8)/E69</f>
        <v>17579.44577352472</v>
      </c>
      <c r="F71" s="14"/>
      <c r="G71" s="14"/>
      <c r="H71" s="14"/>
      <c r="I71" s="14"/>
    </row>
    <row r="72" spans="2:9" ht="15" customHeight="1" thickBot="1" x14ac:dyDescent="0.6">
      <c r="C72" s="162" t="s">
        <v>21</v>
      </c>
      <c r="D72" s="163"/>
      <c r="E72" s="89">
        <v>0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6"/>
      <c r="D77" s="6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7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4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5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10:D10"/>
    <mergeCell ref="C6:C9"/>
    <mergeCell ref="F6:I6"/>
    <mergeCell ref="F9:I9"/>
    <mergeCell ref="A1:J1"/>
    <mergeCell ref="C2:G2"/>
    <mergeCell ref="C3:D3"/>
    <mergeCell ref="E3:I3"/>
    <mergeCell ref="C5:G5"/>
    <mergeCell ref="F7:I7"/>
    <mergeCell ref="F8:I8"/>
    <mergeCell ref="C11:E12"/>
    <mergeCell ref="F11:I11"/>
    <mergeCell ref="D13:D22"/>
    <mergeCell ref="D35:D44"/>
    <mergeCell ref="C57:C67"/>
    <mergeCell ref="D57:D66"/>
    <mergeCell ref="D24:D33"/>
    <mergeCell ref="D46:D55"/>
    <mergeCell ref="C13:C56"/>
    <mergeCell ref="D88:I88"/>
    <mergeCell ref="C78:D78"/>
    <mergeCell ref="C80:D80"/>
    <mergeCell ref="C83:G83"/>
    <mergeCell ref="C84:C85"/>
    <mergeCell ref="E84:I84"/>
    <mergeCell ref="C87:I87"/>
    <mergeCell ref="C79:D79"/>
    <mergeCell ref="E85:I85"/>
    <mergeCell ref="E80:I80"/>
    <mergeCell ref="E78:G78"/>
    <mergeCell ref="H78:I78"/>
    <mergeCell ref="H79:I79"/>
    <mergeCell ref="E79:G79"/>
    <mergeCell ref="H77:I77"/>
    <mergeCell ref="E77:G77"/>
    <mergeCell ref="C76:G76"/>
    <mergeCell ref="C68:D68"/>
    <mergeCell ref="C69:D69"/>
    <mergeCell ref="F69:I69"/>
    <mergeCell ref="C72:D72"/>
    <mergeCell ref="F72:I72"/>
    <mergeCell ref="C70:D70"/>
    <mergeCell ref="C71:D71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3159-5881-40B5-9DA2-815902A65216}">
  <sheetPr>
    <pageSetUpPr fitToPage="1"/>
  </sheetPr>
  <dimension ref="A1:J88"/>
  <sheetViews>
    <sheetView view="pageBreakPreview" zoomScaleNormal="100" zoomScaleSheetLayoutView="100" workbookViewId="0">
      <selection activeCell="M84" sqref="M84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56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57" t="s">
        <v>8</v>
      </c>
      <c r="E6" s="70">
        <v>116411127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0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116411127</v>
      </c>
      <c r="F10" s="60"/>
      <c r="G10" s="60"/>
      <c r="H10" s="60"/>
      <c r="I10" s="60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68" t="s">
        <v>66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34621700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52"/>
      <c r="G24" s="36"/>
      <c r="H24" s="37"/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6486000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41107700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7411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69">
        <v>0</v>
      </c>
      <c r="F70" s="61"/>
      <c r="G70" s="61"/>
      <c r="H70" s="61"/>
      <c r="I70" s="61"/>
    </row>
    <row r="71" spans="2:9" ht="15" customHeight="1" x14ac:dyDescent="0.55000000000000004">
      <c r="C71" s="142" t="s">
        <v>20</v>
      </c>
      <c r="D71" s="143"/>
      <c r="E71" s="67">
        <f>(E6+E8)/E69</f>
        <v>15707.883821346646</v>
      </c>
      <c r="F71" s="61"/>
      <c r="G71" s="61"/>
      <c r="H71" s="61"/>
      <c r="I71" s="61"/>
    </row>
    <row r="72" spans="2:9" ht="15" customHeight="1" thickBot="1" x14ac:dyDescent="0.6">
      <c r="C72" s="162" t="s">
        <v>21</v>
      </c>
      <c r="D72" s="163"/>
      <c r="E72" s="89">
        <v>0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56"/>
      <c r="D77" s="56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6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58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59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885C-3E0B-4A54-8ECA-9118B6677D39}">
  <sheetPr>
    <pageSetUpPr fitToPage="1"/>
  </sheetPr>
  <dimension ref="A1:J88"/>
  <sheetViews>
    <sheetView view="pageBreakPreview" zoomScaleNormal="100" zoomScaleSheetLayoutView="100" workbookViewId="0">
      <selection activeCell="N78" sqref="N78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56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57" t="s">
        <v>8</v>
      </c>
      <c r="E6" s="70">
        <v>351833766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0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351833766</v>
      </c>
      <c r="F10" s="60"/>
      <c r="G10" s="60"/>
      <c r="H10" s="60"/>
      <c r="I10" s="60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68" t="s">
        <v>66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111089400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52"/>
      <c r="G24" s="36"/>
      <c r="H24" s="37"/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11849000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122938400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24942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69">
        <v>0</v>
      </c>
      <c r="F70" s="61"/>
      <c r="G70" s="61"/>
      <c r="H70" s="61"/>
      <c r="I70" s="61"/>
    </row>
    <row r="71" spans="2:9" ht="15" customHeight="1" x14ac:dyDescent="0.55000000000000004">
      <c r="C71" s="142" t="s">
        <v>20</v>
      </c>
      <c r="D71" s="143"/>
      <c r="E71" s="67">
        <f>(E6+E8)/E69</f>
        <v>14106.076738032234</v>
      </c>
      <c r="F71" s="61"/>
      <c r="G71" s="61"/>
      <c r="H71" s="61"/>
      <c r="I71" s="61"/>
    </row>
    <row r="72" spans="2:9" ht="15" customHeight="1" thickBot="1" x14ac:dyDescent="0.6">
      <c r="C72" s="162" t="s">
        <v>21</v>
      </c>
      <c r="D72" s="163"/>
      <c r="E72" s="89">
        <v>0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56"/>
      <c r="D77" s="56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27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58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59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2A698-E608-47F9-84C7-D974C957DF34}">
  <sheetPr>
    <pageSetUpPr fitToPage="1"/>
  </sheetPr>
  <dimension ref="A1:J88"/>
  <sheetViews>
    <sheetView view="pageBreakPreview" zoomScaleNormal="100" zoomScaleSheetLayoutView="100" workbookViewId="0">
      <selection activeCell="N81" sqref="N81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56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57" t="s">
        <v>8</v>
      </c>
      <c r="E6" s="70">
        <v>307998995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0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307998995</v>
      </c>
      <c r="F10" s="60"/>
      <c r="G10" s="60"/>
      <c r="H10" s="60"/>
      <c r="I10" s="60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68" t="s">
        <v>66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104904600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52"/>
      <c r="G24" s="36"/>
      <c r="H24" s="37"/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27123000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132027600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23098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69">
        <v>0</v>
      </c>
      <c r="F70" s="61"/>
      <c r="G70" s="61"/>
      <c r="H70" s="61"/>
      <c r="I70" s="61"/>
    </row>
    <row r="71" spans="2:9" ht="15" customHeight="1" x14ac:dyDescent="0.55000000000000004">
      <c r="C71" s="142" t="s">
        <v>20</v>
      </c>
      <c r="D71" s="143"/>
      <c r="E71" s="67">
        <f>(E6+E8)/E69</f>
        <v>13334.444324183913</v>
      </c>
      <c r="F71" s="61"/>
      <c r="G71" s="61"/>
      <c r="H71" s="61"/>
      <c r="I71" s="61"/>
    </row>
    <row r="72" spans="2:9" ht="15" customHeight="1" thickBot="1" x14ac:dyDescent="0.6">
      <c r="C72" s="162" t="s">
        <v>21</v>
      </c>
      <c r="D72" s="163"/>
      <c r="E72" s="89">
        <v>0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56"/>
      <c r="D77" s="56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5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58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59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F546-C1EB-4FD9-9F7D-FE0B93EA3B01}">
  <sheetPr>
    <pageSetUpPr fitToPage="1"/>
  </sheetPr>
  <dimension ref="A1:J88"/>
  <sheetViews>
    <sheetView view="pageBreakPreview" zoomScaleNormal="100" zoomScaleSheetLayoutView="100" workbookViewId="0">
      <selection activeCell="M79" sqref="M79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56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57" t="s">
        <v>8</v>
      </c>
      <c r="E6" s="70">
        <v>0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0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0</v>
      </c>
      <c r="F10" s="60"/>
      <c r="G10" s="60"/>
      <c r="H10" s="60"/>
      <c r="I10" s="60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68"/>
      <c r="G13" s="83"/>
      <c r="H13" s="84"/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52"/>
      <c r="G24" s="36"/>
      <c r="H24" s="37"/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9610000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9610000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0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69">
        <v>0</v>
      </c>
      <c r="F70" s="61"/>
      <c r="G70" s="61"/>
      <c r="H70" s="61"/>
      <c r="I70" s="61"/>
    </row>
    <row r="71" spans="2:9" ht="15" customHeight="1" x14ac:dyDescent="0.55000000000000004">
      <c r="C71" s="142" t="s">
        <v>20</v>
      </c>
      <c r="D71" s="143"/>
      <c r="E71" s="67">
        <v>0</v>
      </c>
      <c r="F71" s="61"/>
      <c r="G71" s="61"/>
      <c r="H71" s="61"/>
      <c r="I71" s="61"/>
    </row>
    <row r="72" spans="2:9" ht="15" customHeight="1" thickBot="1" x14ac:dyDescent="0.6">
      <c r="C72" s="162" t="s">
        <v>21</v>
      </c>
      <c r="D72" s="163"/>
      <c r="E72" s="89">
        <v>0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56"/>
      <c r="D77" s="56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0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58" t="s">
        <v>31</v>
      </c>
      <c r="E84" s="124" t="s">
        <v>68</v>
      </c>
      <c r="F84" s="124"/>
      <c r="G84" s="124"/>
      <c r="H84" s="124"/>
      <c r="I84" s="125"/>
    </row>
    <row r="85" spans="2:9" ht="15" customHeight="1" thickBot="1" x14ac:dyDescent="0.6">
      <c r="C85" s="165"/>
      <c r="D85" s="59" t="s">
        <v>32</v>
      </c>
      <c r="E85" s="126" t="s">
        <v>68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87:I87"/>
    <mergeCell ref="D88:I88"/>
    <mergeCell ref="C80:D80"/>
    <mergeCell ref="E80:I80"/>
    <mergeCell ref="C83:G83"/>
    <mergeCell ref="C84:C85"/>
    <mergeCell ref="E84:I84"/>
    <mergeCell ref="E85:I85"/>
    <mergeCell ref="C78:D78"/>
    <mergeCell ref="E78:G78"/>
    <mergeCell ref="H78:I78"/>
    <mergeCell ref="C79:D79"/>
    <mergeCell ref="E79:G79"/>
    <mergeCell ref="H79:I79"/>
    <mergeCell ref="C71:D71"/>
    <mergeCell ref="C72:D72"/>
    <mergeCell ref="F72:I72"/>
    <mergeCell ref="C76:G76"/>
    <mergeCell ref="E77:G77"/>
    <mergeCell ref="H77:I77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EDFB-B7E7-4A42-8EEF-047FB24CFE93}">
  <sheetPr>
    <pageSetUpPr fitToPage="1"/>
  </sheetPr>
  <dimension ref="A1:J88"/>
  <sheetViews>
    <sheetView view="pageBreakPreview" zoomScaleNormal="100" zoomScaleSheetLayoutView="100" workbookViewId="0">
      <selection activeCell="L35" sqref="L3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77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78" t="s">
        <v>8</v>
      </c>
      <c r="E6" s="70">
        <v>419982398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2942055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422924453</v>
      </c>
      <c r="F10" s="82"/>
      <c r="G10" s="82"/>
      <c r="H10" s="82"/>
      <c r="I10" s="8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74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126763200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74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888000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17245000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144896200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27609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80">
        <v>192</v>
      </c>
      <c r="F70" s="81"/>
      <c r="G70" s="81"/>
      <c r="H70" s="81"/>
      <c r="I70" s="81"/>
    </row>
    <row r="71" spans="2:9" ht="15" customHeight="1" x14ac:dyDescent="0.55000000000000004">
      <c r="C71" s="142" t="s">
        <v>20</v>
      </c>
      <c r="D71" s="143"/>
      <c r="E71" s="79">
        <f>(E6+E8)/E69</f>
        <v>15211.793183382231</v>
      </c>
      <c r="F71" s="81"/>
      <c r="G71" s="81"/>
      <c r="H71" s="81"/>
      <c r="I71" s="81"/>
    </row>
    <row r="72" spans="2:9" ht="15" customHeight="1" thickBot="1" x14ac:dyDescent="0.6">
      <c r="C72" s="162" t="s">
        <v>21</v>
      </c>
      <c r="D72" s="163"/>
      <c r="E72" s="89">
        <f>(E7+E9)/E70</f>
        <v>15323.203125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77"/>
      <c r="D77" s="77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25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75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76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B7EB-9D8E-4B02-80CD-6DF7EC17DFFC}">
  <sheetPr>
    <pageSetUpPr fitToPage="1"/>
  </sheetPr>
  <dimension ref="A1:J88"/>
  <sheetViews>
    <sheetView view="pageBreakPreview" zoomScaleNormal="100" zoomScaleSheetLayoutView="100" workbookViewId="0">
      <selection activeCell="N44" sqref="N44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77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78" t="s">
        <v>8</v>
      </c>
      <c r="E6" s="70">
        <v>1128350290.9768498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114665344.02315021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1243015635</v>
      </c>
      <c r="F10" s="82"/>
      <c r="G10" s="82"/>
      <c r="H10" s="82"/>
      <c r="I10" s="8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74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281502700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74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28606900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52981000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363090600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60351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80">
        <v>6989</v>
      </c>
      <c r="F70" s="81"/>
      <c r="G70" s="81"/>
      <c r="H70" s="81"/>
      <c r="I70" s="81"/>
    </row>
    <row r="71" spans="2:9" ht="15" customHeight="1" x14ac:dyDescent="0.55000000000000004">
      <c r="C71" s="142" t="s">
        <v>20</v>
      </c>
      <c r="D71" s="143"/>
      <c r="E71" s="79">
        <f>(E6+E8)/E69</f>
        <v>18696.463869312021</v>
      </c>
      <c r="F71" s="81"/>
      <c r="G71" s="81"/>
      <c r="H71" s="81"/>
      <c r="I71" s="81"/>
    </row>
    <row r="72" spans="2:9" ht="15" customHeight="1" thickBot="1" x14ac:dyDescent="0.6">
      <c r="C72" s="162" t="s">
        <v>21</v>
      </c>
      <c r="D72" s="163"/>
      <c r="E72" s="89">
        <f>(E7+E9)/E70</f>
        <v>16406.545145678952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77"/>
      <c r="D77" s="77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30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75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76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EEAE-96DF-4BB6-A05F-5237E5E69A91}">
  <sheetPr>
    <pageSetUpPr fitToPage="1"/>
  </sheetPr>
  <dimension ref="A1:J88"/>
  <sheetViews>
    <sheetView view="pageBreakPreview" zoomScaleNormal="100" zoomScaleSheetLayoutView="100" workbookViewId="0">
      <selection activeCell="L33" sqref="L3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36" t="s">
        <v>59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" customHeight="1" thickBot="1" x14ac:dyDescent="0.6">
      <c r="B2" s="1" t="s">
        <v>2</v>
      </c>
      <c r="C2" s="132" t="s">
        <v>3</v>
      </c>
      <c r="D2" s="132"/>
      <c r="E2" s="132"/>
      <c r="F2" s="132"/>
      <c r="G2" s="132"/>
      <c r="H2" s="77"/>
      <c r="I2" s="55"/>
    </row>
    <row r="3" spans="1:10" ht="19.5" customHeight="1" thickBot="1" x14ac:dyDescent="0.6">
      <c r="C3" s="137" t="s">
        <v>49</v>
      </c>
      <c r="D3" s="138"/>
      <c r="E3" s="204" t="s">
        <v>65</v>
      </c>
      <c r="F3" s="205"/>
      <c r="G3" s="205"/>
      <c r="H3" s="205"/>
      <c r="I3" s="206"/>
    </row>
    <row r="4" spans="1:10" ht="15" customHeight="1" x14ac:dyDescent="0.55000000000000004"/>
    <row r="5" spans="1:10" ht="15" customHeight="1" thickBot="1" x14ac:dyDescent="0.6">
      <c r="B5" s="1" t="s">
        <v>5</v>
      </c>
      <c r="C5" s="132" t="s">
        <v>6</v>
      </c>
      <c r="D5" s="132"/>
      <c r="E5" s="132"/>
      <c r="F5" s="132"/>
      <c r="G5" s="132"/>
    </row>
    <row r="6" spans="1:10" ht="15" customHeight="1" x14ac:dyDescent="0.55000000000000004">
      <c r="C6" s="139" t="s">
        <v>7</v>
      </c>
      <c r="D6" s="78" t="s">
        <v>8</v>
      </c>
      <c r="E6" s="70">
        <v>1184208432.1247239</v>
      </c>
      <c r="F6" s="170"/>
      <c r="G6" s="170"/>
      <c r="H6" s="170"/>
      <c r="I6" s="170"/>
    </row>
    <row r="7" spans="1:10" ht="15" customHeight="1" x14ac:dyDescent="0.55000000000000004">
      <c r="C7" s="140"/>
      <c r="D7" s="18" t="s">
        <v>36</v>
      </c>
      <c r="E7" s="71">
        <v>134115457.87527613</v>
      </c>
      <c r="F7" s="170"/>
      <c r="G7" s="170"/>
      <c r="H7" s="170"/>
      <c r="I7" s="170"/>
    </row>
    <row r="8" spans="1:10" ht="15" customHeight="1" x14ac:dyDescent="0.55000000000000004">
      <c r="C8" s="140"/>
      <c r="D8" s="18" t="s">
        <v>10</v>
      </c>
      <c r="E8" s="71">
        <v>0</v>
      </c>
      <c r="F8" s="170"/>
      <c r="G8" s="170"/>
      <c r="H8" s="170"/>
      <c r="I8" s="170"/>
    </row>
    <row r="9" spans="1:10" ht="15" customHeight="1" x14ac:dyDescent="0.55000000000000004">
      <c r="C9" s="202"/>
      <c r="D9" s="51" t="s">
        <v>37</v>
      </c>
      <c r="E9" s="72">
        <v>0</v>
      </c>
      <c r="F9" s="203"/>
      <c r="G9" s="203"/>
      <c r="H9" s="203"/>
      <c r="I9" s="203"/>
    </row>
    <row r="10" spans="1:10" ht="15" customHeight="1" thickBot="1" x14ac:dyDescent="0.6">
      <c r="C10" s="106" t="s">
        <v>48</v>
      </c>
      <c r="D10" s="107"/>
      <c r="E10" s="73">
        <f>SUM(E6:E9)</f>
        <v>1318323890</v>
      </c>
      <c r="F10" s="82"/>
      <c r="G10" s="82"/>
      <c r="H10" s="82"/>
      <c r="I10" s="82"/>
    </row>
    <row r="11" spans="1:10" ht="21" customHeight="1" x14ac:dyDescent="0.55000000000000004">
      <c r="C11" s="188" t="s">
        <v>12</v>
      </c>
      <c r="D11" s="189"/>
      <c r="E11" s="189"/>
      <c r="F11" s="192" t="s">
        <v>60</v>
      </c>
      <c r="G11" s="192"/>
      <c r="H11" s="192"/>
      <c r="I11" s="193"/>
    </row>
    <row r="12" spans="1:10" ht="22.15" customHeight="1" x14ac:dyDescent="0.55000000000000004">
      <c r="C12" s="190"/>
      <c r="D12" s="191"/>
      <c r="E12" s="191"/>
      <c r="F12" s="23" t="s">
        <v>38</v>
      </c>
      <c r="G12" s="23" t="s">
        <v>39</v>
      </c>
      <c r="H12" s="23" t="s">
        <v>40</v>
      </c>
      <c r="I12" s="29" t="s">
        <v>41</v>
      </c>
    </row>
    <row r="13" spans="1:10" ht="15" customHeight="1" x14ac:dyDescent="0.55000000000000004">
      <c r="C13" s="111" t="s">
        <v>42</v>
      </c>
      <c r="D13" s="194" t="s">
        <v>14</v>
      </c>
      <c r="E13" s="22"/>
      <c r="F13" s="74" t="s">
        <v>43</v>
      </c>
      <c r="G13" s="83">
        <v>50</v>
      </c>
      <c r="H13" s="84">
        <v>5000</v>
      </c>
      <c r="I13" s="85"/>
    </row>
    <row r="14" spans="1:10" ht="15" hidden="1" customHeight="1" x14ac:dyDescent="0.55000000000000004">
      <c r="C14" s="111"/>
      <c r="D14" s="195"/>
      <c r="E14" s="22"/>
      <c r="F14" s="53"/>
      <c r="G14" s="24"/>
      <c r="H14" s="25"/>
      <c r="I14" s="30"/>
    </row>
    <row r="15" spans="1:10" ht="15" hidden="1" customHeight="1" x14ac:dyDescent="0.55000000000000004">
      <c r="C15" s="111"/>
      <c r="D15" s="195"/>
      <c r="E15" s="22"/>
      <c r="F15" s="53"/>
      <c r="G15" s="24"/>
      <c r="H15" s="25"/>
      <c r="I15" s="30"/>
    </row>
    <row r="16" spans="1:10" ht="15" hidden="1" customHeight="1" x14ac:dyDescent="0.55000000000000004">
      <c r="C16" s="111"/>
      <c r="D16" s="195"/>
      <c r="E16" s="22"/>
      <c r="F16" s="53"/>
      <c r="G16" s="24"/>
      <c r="H16" s="25"/>
      <c r="I16" s="30"/>
    </row>
    <row r="17" spans="3:9" ht="15" hidden="1" customHeight="1" x14ac:dyDescent="0.55000000000000004">
      <c r="C17" s="111"/>
      <c r="D17" s="195"/>
      <c r="E17" s="22"/>
      <c r="F17" s="25"/>
      <c r="G17" s="26"/>
      <c r="H17" s="53"/>
      <c r="I17" s="30"/>
    </row>
    <row r="18" spans="3:9" ht="15" hidden="1" customHeight="1" x14ac:dyDescent="0.55000000000000004">
      <c r="C18" s="111"/>
      <c r="D18" s="195"/>
      <c r="E18" s="22"/>
      <c r="F18" s="25"/>
      <c r="G18" s="26"/>
      <c r="H18" s="53"/>
      <c r="I18" s="30"/>
    </row>
    <row r="19" spans="3:9" ht="15" hidden="1" customHeight="1" x14ac:dyDescent="0.55000000000000004">
      <c r="C19" s="111"/>
      <c r="D19" s="195"/>
      <c r="E19" s="22"/>
      <c r="F19" s="25"/>
      <c r="G19" s="26"/>
      <c r="H19" s="53"/>
      <c r="I19" s="30"/>
    </row>
    <row r="20" spans="3:9" ht="15" hidden="1" customHeight="1" x14ac:dyDescent="0.55000000000000004">
      <c r="C20" s="111"/>
      <c r="D20" s="195"/>
      <c r="E20" s="22"/>
      <c r="F20" s="25"/>
      <c r="G20" s="27"/>
      <c r="H20" s="53"/>
      <c r="I20" s="30"/>
    </row>
    <row r="21" spans="3:9" ht="15" hidden="1" customHeight="1" x14ac:dyDescent="0.55000000000000004">
      <c r="C21" s="111"/>
      <c r="D21" s="195"/>
      <c r="E21" s="22"/>
      <c r="F21" s="53"/>
      <c r="G21" s="24"/>
      <c r="H21" s="53"/>
      <c r="I21" s="30"/>
    </row>
    <row r="22" spans="3:9" ht="15" customHeight="1" thickBot="1" x14ac:dyDescent="0.6">
      <c r="C22" s="111"/>
      <c r="D22" s="196"/>
      <c r="E22" s="31"/>
      <c r="F22" s="54"/>
      <c r="G22" s="32"/>
      <c r="H22" s="54"/>
      <c r="I22" s="33"/>
    </row>
    <row r="23" spans="3:9" ht="15" customHeight="1" thickBot="1" x14ac:dyDescent="0.6">
      <c r="C23" s="201"/>
      <c r="D23" s="39" t="s">
        <v>44</v>
      </c>
      <c r="E23" s="86">
        <v>355137700</v>
      </c>
      <c r="F23" s="40"/>
      <c r="G23" s="41"/>
      <c r="H23" s="40"/>
      <c r="I23" s="42"/>
    </row>
    <row r="24" spans="3:9" ht="15" customHeight="1" x14ac:dyDescent="0.55000000000000004">
      <c r="C24" s="111"/>
      <c r="D24" s="200" t="s">
        <v>45</v>
      </c>
      <c r="E24" s="34"/>
      <c r="F24" s="74" t="s">
        <v>43</v>
      </c>
      <c r="G24" s="83">
        <v>50</v>
      </c>
      <c r="H24" s="84">
        <v>5000</v>
      </c>
      <c r="I24" s="38"/>
    </row>
    <row r="25" spans="3:9" ht="15" hidden="1" customHeight="1" x14ac:dyDescent="0.55000000000000004">
      <c r="C25" s="111"/>
      <c r="D25" s="195"/>
      <c r="E25" s="22"/>
      <c r="F25" s="53"/>
      <c r="G25" s="24"/>
      <c r="H25" s="25"/>
      <c r="I25" s="30"/>
    </row>
    <row r="26" spans="3:9" ht="15" hidden="1" customHeight="1" x14ac:dyDescent="0.55000000000000004">
      <c r="C26" s="111"/>
      <c r="D26" s="195"/>
      <c r="E26" s="22"/>
      <c r="F26" s="53"/>
      <c r="G26" s="24"/>
      <c r="H26" s="25"/>
      <c r="I26" s="30"/>
    </row>
    <row r="27" spans="3:9" ht="15" hidden="1" customHeight="1" x14ac:dyDescent="0.55000000000000004">
      <c r="C27" s="111"/>
      <c r="D27" s="195"/>
      <c r="E27" s="22"/>
      <c r="F27" s="53"/>
      <c r="G27" s="24"/>
      <c r="H27" s="25"/>
      <c r="I27" s="30"/>
    </row>
    <row r="28" spans="3:9" ht="15" hidden="1" customHeight="1" x14ac:dyDescent="0.55000000000000004">
      <c r="C28" s="111"/>
      <c r="D28" s="195"/>
      <c r="E28" s="22"/>
      <c r="F28" s="25"/>
      <c r="G28" s="26"/>
      <c r="H28" s="53"/>
      <c r="I28" s="30"/>
    </row>
    <row r="29" spans="3:9" ht="15" hidden="1" customHeight="1" x14ac:dyDescent="0.55000000000000004">
      <c r="C29" s="111"/>
      <c r="D29" s="195"/>
      <c r="E29" s="22"/>
      <c r="F29" s="25"/>
      <c r="G29" s="26"/>
      <c r="H29" s="53"/>
      <c r="I29" s="30"/>
    </row>
    <row r="30" spans="3:9" ht="15" hidden="1" customHeight="1" x14ac:dyDescent="0.55000000000000004">
      <c r="C30" s="111"/>
      <c r="D30" s="195"/>
      <c r="E30" s="22"/>
      <c r="F30" s="25"/>
      <c r="G30" s="26"/>
      <c r="H30" s="53"/>
      <c r="I30" s="30"/>
    </row>
    <row r="31" spans="3:9" ht="15" hidden="1" customHeight="1" x14ac:dyDescent="0.55000000000000004">
      <c r="C31" s="111"/>
      <c r="D31" s="195"/>
      <c r="E31" s="22"/>
      <c r="F31" s="25"/>
      <c r="G31" s="27"/>
      <c r="H31" s="53"/>
      <c r="I31" s="30"/>
    </row>
    <row r="32" spans="3:9" ht="15" hidden="1" customHeight="1" x14ac:dyDescent="0.55000000000000004">
      <c r="C32" s="111"/>
      <c r="D32" s="195"/>
      <c r="E32" s="22"/>
      <c r="F32" s="53"/>
      <c r="G32" s="24"/>
      <c r="H32" s="53"/>
      <c r="I32" s="30"/>
    </row>
    <row r="33" spans="3:9" ht="15" customHeight="1" thickBot="1" x14ac:dyDescent="0.6">
      <c r="C33" s="111"/>
      <c r="D33" s="196"/>
      <c r="E33" s="31"/>
      <c r="F33" s="54"/>
      <c r="G33" s="32"/>
      <c r="H33" s="54"/>
      <c r="I33" s="33"/>
    </row>
    <row r="34" spans="3:9" ht="15" customHeight="1" thickBot="1" x14ac:dyDescent="0.6">
      <c r="C34" s="201"/>
      <c r="D34" s="39" t="s">
        <v>44</v>
      </c>
      <c r="E34" s="86">
        <v>40220500</v>
      </c>
      <c r="F34" s="40"/>
      <c r="G34" s="41"/>
      <c r="H34" s="40"/>
      <c r="I34" s="42"/>
    </row>
    <row r="35" spans="3:9" ht="15" customHeight="1" x14ac:dyDescent="0.55000000000000004">
      <c r="C35" s="111"/>
      <c r="D35" s="197" t="s">
        <v>16</v>
      </c>
      <c r="E35" s="34"/>
      <c r="F35" s="52"/>
      <c r="G35" s="36"/>
      <c r="H35" s="37"/>
      <c r="I35" s="38"/>
    </row>
    <row r="36" spans="3:9" ht="15" hidden="1" customHeight="1" x14ac:dyDescent="0.55000000000000004">
      <c r="C36" s="111"/>
      <c r="D36" s="195"/>
      <c r="E36" s="22"/>
      <c r="F36" s="53"/>
      <c r="G36" s="24"/>
      <c r="H36" s="25"/>
      <c r="I36" s="30"/>
    </row>
    <row r="37" spans="3:9" ht="15" hidden="1" customHeight="1" x14ac:dyDescent="0.55000000000000004">
      <c r="C37" s="111"/>
      <c r="D37" s="195"/>
      <c r="E37" s="22"/>
      <c r="F37" s="53"/>
      <c r="G37" s="24"/>
      <c r="H37" s="25"/>
      <c r="I37" s="30"/>
    </row>
    <row r="38" spans="3:9" ht="15" hidden="1" customHeight="1" x14ac:dyDescent="0.55000000000000004">
      <c r="C38" s="111"/>
      <c r="D38" s="195"/>
      <c r="E38" s="22"/>
      <c r="F38" s="53"/>
      <c r="G38" s="24"/>
      <c r="H38" s="25"/>
      <c r="I38" s="30"/>
    </row>
    <row r="39" spans="3:9" ht="15" hidden="1" customHeight="1" x14ac:dyDescent="0.55000000000000004">
      <c r="C39" s="111"/>
      <c r="D39" s="195"/>
      <c r="E39" s="22"/>
      <c r="F39" s="53"/>
      <c r="G39" s="26"/>
      <c r="H39" s="53"/>
      <c r="I39" s="30"/>
    </row>
    <row r="40" spans="3:9" ht="15" hidden="1" customHeight="1" x14ac:dyDescent="0.55000000000000004">
      <c r="C40" s="111"/>
      <c r="D40" s="195"/>
      <c r="E40" s="22"/>
      <c r="F40" s="53"/>
      <c r="G40" s="26"/>
      <c r="H40" s="53"/>
      <c r="I40" s="30"/>
    </row>
    <row r="41" spans="3:9" ht="15" hidden="1" customHeight="1" x14ac:dyDescent="0.55000000000000004">
      <c r="C41" s="111"/>
      <c r="D41" s="195"/>
      <c r="E41" s="22"/>
      <c r="F41" s="53"/>
      <c r="G41" s="26"/>
      <c r="H41" s="53"/>
      <c r="I41" s="30"/>
    </row>
    <row r="42" spans="3:9" ht="15" hidden="1" customHeight="1" x14ac:dyDescent="0.55000000000000004">
      <c r="C42" s="111"/>
      <c r="D42" s="195"/>
      <c r="E42" s="22"/>
      <c r="F42" s="53"/>
      <c r="G42" s="24"/>
      <c r="H42" s="53"/>
      <c r="I42" s="30"/>
    </row>
    <row r="43" spans="3:9" ht="15" hidden="1" customHeight="1" x14ac:dyDescent="0.55000000000000004">
      <c r="C43" s="111"/>
      <c r="D43" s="195"/>
      <c r="E43" s="22"/>
      <c r="F43" s="53"/>
      <c r="G43" s="24"/>
      <c r="H43" s="53"/>
      <c r="I43" s="30"/>
    </row>
    <row r="44" spans="3:9" ht="15" customHeight="1" thickBot="1" x14ac:dyDescent="0.6">
      <c r="C44" s="111"/>
      <c r="D44" s="196"/>
      <c r="E44" s="31"/>
      <c r="F44" s="54"/>
      <c r="G44" s="32"/>
      <c r="H44" s="54"/>
      <c r="I44" s="33"/>
    </row>
    <row r="45" spans="3:9" ht="15" customHeight="1" thickBot="1" x14ac:dyDescent="0.6">
      <c r="C45" s="201"/>
      <c r="D45" s="39" t="s">
        <v>44</v>
      </c>
      <c r="E45" s="86">
        <v>0</v>
      </c>
      <c r="F45" s="40"/>
      <c r="G45" s="41"/>
      <c r="H45" s="40"/>
      <c r="I45" s="42"/>
    </row>
    <row r="46" spans="3:9" ht="15" customHeight="1" x14ac:dyDescent="0.55000000000000004">
      <c r="C46" s="111"/>
      <c r="D46" s="197" t="s">
        <v>46</v>
      </c>
      <c r="E46" s="34"/>
      <c r="F46" s="52"/>
      <c r="G46" s="36"/>
      <c r="H46" s="37"/>
      <c r="I46" s="38"/>
    </row>
    <row r="47" spans="3:9" ht="15" hidden="1" customHeight="1" x14ac:dyDescent="0.55000000000000004">
      <c r="C47" s="111"/>
      <c r="D47" s="195"/>
      <c r="E47" s="22"/>
      <c r="F47" s="53"/>
      <c r="G47" s="24"/>
      <c r="H47" s="25"/>
      <c r="I47" s="30"/>
    </row>
    <row r="48" spans="3:9" ht="15" hidden="1" customHeight="1" x14ac:dyDescent="0.55000000000000004">
      <c r="C48" s="111"/>
      <c r="D48" s="195"/>
      <c r="E48" s="22"/>
      <c r="F48" s="53"/>
      <c r="G48" s="24"/>
      <c r="H48" s="25"/>
      <c r="I48" s="30"/>
    </row>
    <row r="49" spans="3:10" ht="15" hidden="1" customHeight="1" x14ac:dyDescent="0.55000000000000004">
      <c r="C49" s="111"/>
      <c r="D49" s="195"/>
      <c r="E49" s="22"/>
      <c r="F49" s="53"/>
      <c r="G49" s="24"/>
      <c r="H49" s="25"/>
      <c r="I49" s="30"/>
    </row>
    <row r="50" spans="3:10" ht="15" hidden="1" customHeight="1" x14ac:dyDescent="0.55000000000000004">
      <c r="C50" s="111"/>
      <c r="D50" s="195"/>
      <c r="E50" s="22"/>
      <c r="F50" s="53"/>
      <c r="G50" s="26"/>
      <c r="H50" s="53"/>
      <c r="I50" s="30"/>
    </row>
    <row r="51" spans="3:10" ht="15" hidden="1" customHeight="1" x14ac:dyDescent="0.55000000000000004">
      <c r="C51" s="111"/>
      <c r="D51" s="195"/>
      <c r="E51" s="22"/>
      <c r="F51" s="53"/>
      <c r="G51" s="26"/>
      <c r="H51" s="53"/>
      <c r="I51" s="30"/>
    </row>
    <row r="52" spans="3:10" ht="15" hidden="1" customHeight="1" x14ac:dyDescent="0.55000000000000004">
      <c r="C52" s="111"/>
      <c r="D52" s="195"/>
      <c r="E52" s="22"/>
      <c r="F52" s="53"/>
      <c r="G52" s="26"/>
      <c r="H52" s="53"/>
      <c r="I52" s="30"/>
    </row>
    <row r="53" spans="3:10" ht="15" hidden="1" customHeight="1" x14ac:dyDescent="0.55000000000000004">
      <c r="C53" s="111"/>
      <c r="D53" s="195"/>
      <c r="E53" s="22"/>
      <c r="F53" s="53"/>
      <c r="G53" s="24"/>
      <c r="H53" s="53"/>
      <c r="I53" s="30"/>
    </row>
    <row r="54" spans="3:10" ht="15" hidden="1" customHeight="1" x14ac:dyDescent="0.55000000000000004">
      <c r="C54" s="111"/>
      <c r="D54" s="195"/>
      <c r="E54" s="22"/>
      <c r="F54" s="53"/>
      <c r="G54" s="24"/>
      <c r="H54" s="53"/>
      <c r="I54" s="30"/>
    </row>
    <row r="55" spans="3:10" ht="15" customHeight="1" thickBot="1" x14ac:dyDescent="0.6">
      <c r="C55" s="111"/>
      <c r="D55" s="196"/>
      <c r="E55" s="31"/>
      <c r="F55" s="54"/>
      <c r="G55" s="32"/>
      <c r="H55" s="54"/>
      <c r="I55" s="33"/>
    </row>
    <row r="56" spans="3:10" ht="15" customHeight="1" thickBot="1" x14ac:dyDescent="0.6">
      <c r="C56" s="201"/>
      <c r="D56" s="39" t="s">
        <v>44</v>
      </c>
      <c r="E56" s="86">
        <v>0</v>
      </c>
      <c r="F56" s="40"/>
      <c r="G56" s="41"/>
      <c r="H56" s="40"/>
      <c r="I56" s="42"/>
    </row>
    <row r="57" spans="3:10" ht="15" customHeight="1" x14ac:dyDescent="0.55000000000000004">
      <c r="C57" s="198" t="s">
        <v>47</v>
      </c>
      <c r="D57" s="197" t="s">
        <v>18</v>
      </c>
      <c r="E57" s="34"/>
      <c r="F57" s="90">
        <v>2000</v>
      </c>
      <c r="G57" s="91" t="s">
        <v>43</v>
      </c>
      <c r="H57" s="92" t="s">
        <v>43</v>
      </c>
      <c r="I57" s="93" t="s">
        <v>67</v>
      </c>
      <c r="J57" s="94"/>
    </row>
    <row r="58" spans="3:10" ht="15" hidden="1" customHeight="1" x14ac:dyDescent="0.55000000000000004">
      <c r="C58" s="198"/>
      <c r="D58" s="195"/>
      <c r="E58" s="22"/>
      <c r="F58" s="53"/>
      <c r="G58" s="24"/>
      <c r="H58" s="25"/>
      <c r="I58" s="30"/>
    </row>
    <row r="59" spans="3:10" ht="15" hidden="1" customHeight="1" x14ac:dyDescent="0.55000000000000004">
      <c r="C59" s="198"/>
      <c r="D59" s="195"/>
      <c r="E59" s="22"/>
      <c r="F59" s="53"/>
      <c r="G59" s="24"/>
      <c r="H59" s="25"/>
      <c r="I59" s="30"/>
    </row>
    <row r="60" spans="3:10" ht="15" hidden="1" customHeight="1" x14ac:dyDescent="0.55000000000000004">
      <c r="C60" s="198"/>
      <c r="D60" s="195"/>
      <c r="E60" s="22"/>
      <c r="F60" s="53"/>
      <c r="G60" s="26"/>
      <c r="H60" s="53"/>
      <c r="I60" s="30"/>
    </row>
    <row r="61" spans="3:10" ht="15" hidden="1" customHeight="1" x14ac:dyDescent="0.55000000000000004">
      <c r="C61" s="198"/>
      <c r="D61" s="195"/>
      <c r="E61" s="22"/>
      <c r="F61" s="53"/>
      <c r="G61" s="24"/>
      <c r="H61" s="53"/>
      <c r="I61" s="30"/>
    </row>
    <row r="62" spans="3:10" ht="15" hidden="1" customHeight="1" x14ac:dyDescent="0.55000000000000004">
      <c r="C62" s="198"/>
      <c r="D62" s="195"/>
      <c r="E62" s="22"/>
      <c r="F62" s="53"/>
      <c r="G62" s="24"/>
      <c r="H62" s="53"/>
      <c r="I62" s="30"/>
    </row>
    <row r="63" spans="3:10" ht="15" hidden="1" customHeight="1" x14ac:dyDescent="0.55000000000000004">
      <c r="C63" s="198"/>
      <c r="D63" s="195"/>
      <c r="E63" s="22"/>
      <c r="F63" s="53"/>
      <c r="G63" s="24"/>
      <c r="H63" s="53"/>
      <c r="I63" s="30"/>
    </row>
    <row r="64" spans="3:10" ht="15" hidden="1" customHeight="1" x14ac:dyDescent="0.55000000000000004">
      <c r="C64" s="198"/>
      <c r="D64" s="195"/>
      <c r="E64" s="22"/>
      <c r="F64" s="53"/>
      <c r="G64" s="24"/>
      <c r="H64" s="53"/>
      <c r="I64" s="30"/>
    </row>
    <row r="65" spans="2:9" ht="15" hidden="1" customHeight="1" x14ac:dyDescent="0.55000000000000004">
      <c r="C65" s="198"/>
      <c r="D65" s="195"/>
      <c r="E65" s="22"/>
      <c r="F65" s="53"/>
      <c r="G65" s="24"/>
      <c r="H65" s="53"/>
      <c r="I65" s="30"/>
    </row>
    <row r="66" spans="2:9" ht="15" customHeight="1" thickBot="1" x14ac:dyDescent="0.6">
      <c r="C66" s="198"/>
      <c r="D66" s="196"/>
      <c r="E66" s="31"/>
      <c r="F66" s="54"/>
      <c r="G66" s="32"/>
      <c r="H66" s="54"/>
      <c r="I66" s="33"/>
    </row>
    <row r="67" spans="2:9" ht="15" customHeight="1" thickBot="1" x14ac:dyDescent="0.6">
      <c r="C67" s="199"/>
      <c r="D67" s="39" t="s">
        <v>44</v>
      </c>
      <c r="E67" s="86">
        <v>175693000</v>
      </c>
      <c r="F67" s="40"/>
      <c r="G67" s="41"/>
      <c r="H67" s="47"/>
      <c r="I67" s="42"/>
    </row>
    <row r="68" spans="2:9" ht="15" customHeight="1" thickBot="1" x14ac:dyDescent="0.6">
      <c r="C68" s="167" t="s">
        <v>48</v>
      </c>
      <c r="D68" s="168"/>
      <c r="E68" s="87">
        <f>E23+E34+E45+E56+E67</f>
        <v>571051200</v>
      </c>
      <c r="F68" s="43"/>
      <c r="G68" s="44"/>
      <c r="H68" s="45"/>
      <c r="I68" s="46"/>
    </row>
    <row r="69" spans="2:9" ht="15" customHeight="1" x14ac:dyDescent="0.55000000000000004">
      <c r="C69" s="154" t="s">
        <v>51</v>
      </c>
      <c r="D69" s="155"/>
      <c r="E69" s="88">
        <v>75763</v>
      </c>
      <c r="F69" s="169"/>
      <c r="G69" s="169"/>
      <c r="H69" s="169"/>
      <c r="I69" s="169"/>
    </row>
    <row r="70" spans="2:9" ht="15" customHeight="1" thickBot="1" x14ac:dyDescent="0.6">
      <c r="C70" s="162" t="s">
        <v>52</v>
      </c>
      <c r="D70" s="163"/>
      <c r="E70" s="80">
        <v>8253</v>
      </c>
      <c r="F70" s="81"/>
      <c r="G70" s="81"/>
      <c r="H70" s="81"/>
      <c r="I70" s="81"/>
    </row>
    <row r="71" spans="2:9" ht="15" customHeight="1" x14ac:dyDescent="0.55000000000000004">
      <c r="C71" s="142" t="s">
        <v>20</v>
      </c>
      <c r="D71" s="143"/>
      <c r="E71" s="79">
        <f>(E6+E8)/E69</f>
        <v>15630.432165103335</v>
      </c>
      <c r="F71" s="81"/>
      <c r="G71" s="81"/>
      <c r="H71" s="81"/>
      <c r="I71" s="81"/>
    </row>
    <row r="72" spans="2:9" ht="15" customHeight="1" thickBot="1" x14ac:dyDescent="0.6">
      <c r="C72" s="162" t="s">
        <v>21</v>
      </c>
      <c r="D72" s="163"/>
      <c r="E72" s="89">
        <f>(E7+E9)/E70</f>
        <v>16250.509860084348</v>
      </c>
      <c r="F72" s="170"/>
      <c r="G72" s="170"/>
      <c r="H72" s="170"/>
      <c r="I72" s="170"/>
    </row>
    <row r="73" spans="2:9" ht="15" customHeight="1" x14ac:dyDescent="0.55000000000000004">
      <c r="C73" s="9" t="s">
        <v>53</v>
      </c>
      <c r="D73" s="9"/>
      <c r="E73" s="9"/>
      <c r="F73" s="9"/>
      <c r="G73" s="9"/>
      <c r="H73" s="9"/>
      <c r="I73" s="9"/>
    </row>
    <row r="74" spans="2:9" ht="15" customHeight="1" x14ac:dyDescent="0.55000000000000004">
      <c r="C74" s="9" t="s">
        <v>57</v>
      </c>
      <c r="D74" s="9"/>
      <c r="E74" s="9"/>
      <c r="F74" s="9"/>
      <c r="G74" s="9"/>
      <c r="H74" s="9"/>
      <c r="I74" s="9"/>
    </row>
    <row r="75" spans="2:9" ht="15" customHeight="1" x14ac:dyDescent="0.55000000000000004"/>
    <row r="76" spans="2:9" ht="15" customHeight="1" x14ac:dyDescent="0.55000000000000004">
      <c r="B76" s="1" t="s">
        <v>22</v>
      </c>
      <c r="C76" s="132" t="s">
        <v>23</v>
      </c>
      <c r="D76" s="132"/>
      <c r="E76" s="132"/>
      <c r="F76" s="132"/>
      <c r="G76" s="132"/>
    </row>
    <row r="77" spans="2:9" ht="12.5" thickBot="1" x14ac:dyDescent="0.6">
      <c r="C77" s="77"/>
      <c r="D77" s="77"/>
      <c r="E77" s="166" t="s">
        <v>24</v>
      </c>
      <c r="F77" s="166"/>
      <c r="G77" s="166"/>
      <c r="H77" s="166" t="s">
        <v>25</v>
      </c>
      <c r="I77" s="166"/>
    </row>
    <row r="78" spans="2:9" ht="15" customHeight="1" x14ac:dyDescent="0.55000000000000004">
      <c r="C78" s="128" t="s">
        <v>26</v>
      </c>
      <c r="D78" s="129"/>
      <c r="E78" s="180"/>
      <c r="F78" s="181"/>
      <c r="G78" s="182"/>
      <c r="H78" s="180"/>
      <c r="I78" s="183"/>
    </row>
    <row r="79" spans="2:9" ht="15" customHeight="1" thickBot="1" x14ac:dyDescent="0.6">
      <c r="C79" s="176" t="s">
        <v>27</v>
      </c>
      <c r="D79" s="177"/>
      <c r="E79" s="186"/>
      <c r="F79" s="184"/>
      <c r="G79" s="187"/>
      <c r="H79" s="184"/>
      <c r="I79" s="185"/>
    </row>
    <row r="80" spans="2:9" ht="15" customHeight="1" thickBot="1" x14ac:dyDescent="0.6">
      <c r="C80" s="174" t="s">
        <v>55</v>
      </c>
      <c r="D80" s="175"/>
      <c r="E80" s="133">
        <v>31</v>
      </c>
      <c r="F80" s="134"/>
      <c r="G80" s="134"/>
      <c r="H80" s="134"/>
      <c r="I80" s="135"/>
    </row>
    <row r="81" spans="2:9" ht="15" customHeight="1" x14ac:dyDescent="0.55000000000000004">
      <c r="C81" s="16" t="s">
        <v>61</v>
      </c>
      <c r="D81" s="16"/>
      <c r="E81" s="17"/>
      <c r="F81" s="17"/>
      <c r="G81" s="17"/>
      <c r="H81" s="17"/>
      <c r="I81" s="17"/>
    </row>
    <row r="82" spans="2:9" ht="15" customHeight="1" x14ac:dyDescent="0.55000000000000004"/>
    <row r="83" spans="2:9" ht="15" customHeight="1" thickBot="1" x14ac:dyDescent="0.6">
      <c r="B83" s="1" t="s">
        <v>28</v>
      </c>
      <c r="C83" s="132" t="s">
        <v>29</v>
      </c>
      <c r="D83" s="132"/>
      <c r="E83" s="132"/>
      <c r="F83" s="132"/>
      <c r="G83" s="132"/>
    </row>
    <row r="84" spans="2:9" ht="15" customHeight="1" x14ac:dyDescent="0.55000000000000004">
      <c r="C84" s="164" t="s">
        <v>30</v>
      </c>
      <c r="D84" s="75" t="s">
        <v>31</v>
      </c>
      <c r="E84" s="124">
        <f>(E23+E34)/(E23+E34+E45+E56)</f>
        <v>1</v>
      </c>
      <c r="F84" s="124"/>
      <c r="G84" s="124"/>
      <c r="H84" s="124"/>
      <c r="I84" s="125"/>
    </row>
    <row r="85" spans="2:9" ht="15" customHeight="1" thickBot="1" x14ac:dyDescent="0.6">
      <c r="C85" s="165"/>
      <c r="D85" s="76" t="s">
        <v>32</v>
      </c>
      <c r="E85" s="126">
        <f>(E45+E56)/(E23+E34+E45+E56)</f>
        <v>0</v>
      </c>
      <c r="F85" s="178"/>
      <c r="G85" s="178"/>
      <c r="H85" s="178"/>
      <c r="I85" s="179"/>
    </row>
    <row r="86" spans="2:9" ht="15" customHeight="1" x14ac:dyDescent="0.55000000000000004"/>
    <row r="87" spans="2:9" ht="15" customHeight="1" thickBot="1" x14ac:dyDescent="0.6">
      <c r="B87" s="1" t="s">
        <v>33</v>
      </c>
      <c r="C87" s="132" t="s">
        <v>34</v>
      </c>
      <c r="D87" s="132"/>
      <c r="E87" s="132"/>
      <c r="F87" s="132"/>
      <c r="G87" s="132"/>
      <c r="H87" s="132"/>
      <c r="I87" s="132"/>
    </row>
    <row r="88" spans="2:9" ht="70.150000000000006" customHeight="1" thickBot="1" x14ac:dyDescent="0.6">
      <c r="C88" s="3" t="s">
        <v>35</v>
      </c>
      <c r="D88" s="171"/>
      <c r="E88" s="172"/>
      <c r="F88" s="172"/>
      <c r="G88" s="172"/>
      <c r="H88" s="172"/>
      <c r="I88" s="173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6:G76"/>
    <mergeCell ref="E77:G77"/>
    <mergeCell ref="H77:I77"/>
    <mergeCell ref="C78:D78"/>
    <mergeCell ref="E78:G78"/>
    <mergeCell ref="H78:I78"/>
    <mergeCell ref="C79:D79"/>
    <mergeCell ref="E79:G79"/>
    <mergeCell ref="H79:I79"/>
    <mergeCell ref="C87:I87"/>
    <mergeCell ref="D88:I88"/>
    <mergeCell ref="C80:D80"/>
    <mergeCell ref="E80:I80"/>
    <mergeCell ref="C83:G83"/>
    <mergeCell ref="C84:C85"/>
    <mergeCell ref="E84:I84"/>
    <mergeCell ref="E85:I85"/>
  </mergeCells>
  <phoneticPr fontId="1"/>
  <pageMargins left="0.51181102362204722" right="0.11811023622047245" top="0.55118110236220474" bottom="0.19685039370078741" header="0.31496062992125984" footer="0.11811023622047245"/>
  <pageSetup paperSize="9" scale="94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効果検証様式（集計値）</vt:lpstr>
      <vt:lpstr>R3.4</vt:lpstr>
      <vt:lpstr>R3.5</vt:lpstr>
      <vt:lpstr>R3.7</vt:lpstr>
      <vt:lpstr>R3.8</vt:lpstr>
      <vt:lpstr>R3.9</vt:lpstr>
      <vt:lpstr>R3.10</vt:lpstr>
      <vt:lpstr>R3.11</vt:lpstr>
      <vt:lpstr>R3.12</vt:lpstr>
      <vt:lpstr>R4.1</vt:lpstr>
      <vt:lpstr>R4.2</vt:lpstr>
      <vt:lpstr>R4.3</vt:lpstr>
      <vt:lpstr>R4.4</vt:lpstr>
      <vt:lpstr>R4.5</vt:lpstr>
      <vt:lpstr>R4.6</vt:lpstr>
      <vt:lpstr>R4.7</vt:lpstr>
      <vt:lpstr>R4.8</vt:lpstr>
      <vt:lpstr>R4.9</vt:lpstr>
      <vt:lpstr>R4.10</vt:lpstr>
      <vt:lpstr>R3.10!Print_Area</vt:lpstr>
      <vt:lpstr>R3.11!Print_Area</vt:lpstr>
      <vt:lpstr>R3.12!Print_Area</vt:lpstr>
      <vt:lpstr>R3.4!Print_Area</vt:lpstr>
      <vt:lpstr>R3.5!Print_Area</vt:lpstr>
      <vt:lpstr>R3.7!Print_Area</vt:lpstr>
      <vt:lpstr>R3.8!Print_Area</vt:lpstr>
      <vt:lpstr>R3.9!Print_Area</vt:lpstr>
      <vt:lpstr>R4.1!Print_Area</vt:lpstr>
      <vt:lpstr>R4.10!Print_Area</vt:lpstr>
      <vt:lpstr>R4.2!Print_Area</vt:lpstr>
      <vt:lpstr>R4.3!Print_Area</vt:lpstr>
      <vt:lpstr>R4.4!Print_Area</vt:lpstr>
      <vt:lpstr>R4.5!Print_Area</vt:lpstr>
      <vt:lpstr>R4.6!Print_Area</vt:lpstr>
      <vt:lpstr>R4.7!Print_Area</vt:lpstr>
      <vt:lpstr>R4.8!Print_Area</vt:lpstr>
      <vt:lpstr>R4.9!Print_Area</vt:lpstr>
      <vt:lpstr>'効果検証様式（集計値）'!Print_Area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2024-12-09T04:36:07Z</dcterms:modified>
  <cp:category/>
  <cp:contentStatus/>
</cp:coreProperties>
</file>