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1.21\産業立地課\産業立地課\09 産業支援係\!!!事業別フォルダ【整理済み】\02-01 海外取引支援事業\製造業海外取引支援事業\30年度\02 海外商談会出展補助金\02 鹿児島製茶\04 実績報告\"/>
    </mc:Choice>
  </mc:AlternateContent>
  <bookViews>
    <workbookView xWindow="0" yWindow="0" windowWidth="20490" windowHeight="7785"/>
  </bookViews>
  <sheets>
    <sheet name="整理表" sheetId="9" r:id="rId1"/>
    <sheet name="記載例" sheetId="8" r:id="rId2"/>
  </sheets>
  <definedNames>
    <definedName name="_xlnm.Print_Area" localSheetId="1">記載例!$B$1:$N$81</definedName>
    <definedName name="_xlnm.Print_Area" localSheetId="0">整理表!$B$1:$N$62</definedName>
  </definedNames>
  <calcPr calcId="162913"/>
</workbook>
</file>

<file path=xl/calcChain.xml><?xml version="1.0" encoding="utf-8"?>
<calcChain xmlns="http://schemas.openxmlformats.org/spreadsheetml/2006/main">
  <c r="J43" i="9" l="1"/>
  <c r="K60" i="9"/>
  <c r="J60" i="9"/>
  <c r="L59" i="9"/>
  <c r="L60" i="9" s="1"/>
  <c r="K56" i="9"/>
  <c r="J56" i="9"/>
  <c r="L55" i="9"/>
  <c r="L56" i="9" s="1"/>
  <c r="K52" i="9"/>
  <c r="J52" i="9"/>
  <c r="L51" i="9"/>
  <c r="M51" i="9" s="1"/>
  <c r="N51" i="9" s="1"/>
  <c r="L50" i="9"/>
  <c r="M50" i="9" s="1"/>
  <c r="N50" i="9" s="1"/>
  <c r="L49" i="9"/>
  <c r="M49" i="9" s="1"/>
  <c r="N49" i="9" s="1"/>
  <c r="M48" i="9"/>
  <c r="N48" i="9" s="1"/>
  <c r="L48" i="9"/>
  <c r="L47" i="9"/>
  <c r="M47" i="9" s="1"/>
  <c r="N47" i="9" s="1"/>
  <c r="L46" i="9"/>
  <c r="M46" i="9" s="1"/>
  <c r="K43" i="9"/>
  <c r="L42" i="9"/>
  <c r="M42" i="9" s="1"/>
  <c r="N42" i="9" s="1"/>
  <c r="L41" i="9"/>
  <c r="M41" i="9" s="1"/>
  <c r="N41" i="9" s="1"/>
  <c r="L40" i="9"/>
  <c r="M40" i="9" s="1"/>
  <c r="N40" i="9" s="1"/>
  <c r="L39" i="9"/>
  <c r="M39" i="9" s="1"/>
  <c r="N39" i="9" s="1"/>
  <c r="M38" i="9"/>
  <c r="N38" i="9" s="1"/>
  <c r="L38" i="9"/>
  <c r="L37" i="9"/>
  <c r="M37" i="9" s="1"/>
  <c r="N37" i="9" s="1"/>
  <c r="L36" i="9"/>
  <c r="M36" i="9" s="1"/>
  <c r="N36" i="9" s="1"/>
  <c r="N35" i="9"/>
  <c r="N34" i="9"/>
  <c r="N33" i="9"/>
  <c r="K30" i="9"/>
  <c r="J30" i="9"/>
  <c r="L29" i="9"/>
  <c r="M29" i="9" s="1"/>
  <c r="N29" i="9" s="1"/>
  <c r="L28" i="9"/>
  <c r="M28" i="9" s="1"/>
  <c r="N28" i="9" s="1"/>
  <c r="L27" i="9"/>
  <c r="M27" i="9" s="1"/>
  <c r="N27" i="9" s="1"/>
  <c r="M26" i="9"/>
  <c r="L23" i="9"/>
  <c r="M23" i="9" s="1"/>
  <c r="K22" i="9"/>
  <c r="J22" i="9"/>
  <c r="L21" i="9"/>
  <c r="M21" i="9" s="1"/>
  <c r="N21" i="9" s="1"/>
  <c r="L20" i="9"/>
  <c r="M20" i="9" s="1"/>
  <c r="L17" i="9"/>
  <c r="M17" i="9" s="1"/>
  <c r="K16" i="9"/>
  <c r="J16" i="9"/>
  <c r="N15" i="9"/>
  <c r="L14" i="9"/>
  <c r="L16" i="9" s="1"/>
  <c r="L11" i="9"/>
  <c r="K10" i="9"/>
  <c r="J10" i="9"/>
  <c r="L9" i="9"/>
  <c r="L10" i="9" s="1"/>
  <c r="L6" i="9"/>
  <c r="M6" i="9" s="1"/>
  <c r="M30" i="9" l="1"/>
  <c r="N26" i="9"/>
  <c r="N30" i="9" s="1"/>
  <c r="L52" i="9"/>
  <c r="L43" i="9"/>
  <c r="M14" i="9"/>
  <c r="M16" i="9" s="1"/>
  <c r="M52" i="9"/>
  <c r="M22" i="9"/>
  <c r="N20" i="9"/>
  <c r="N22" i="9" s="1"/>
  <c r="L30" i="9"/>
  <c r="N43" i="9"/>
  <c r="N46" i="9"/>
  <c r="N52" i="9" s="1"/>
  <c r="L22" i="9"/>
  <c r="M9" i="9"/>
  <c r="M55" i="9"/>
  <c r="M59" i="9"/>
  <c r="N54" i="8"/>
  <c r="N53" i="8"/>
  <c r="L36" i="8"/>
  <c r="M36" i="8" s="1"/>
  <c r="L35" i="8"/>
  <c r="M35" i="8" s="1"/>
  <c r="N14" i="9" l="1"/>
  <c r="N16" i="9" s="1"/>
  <c r="N55" i="9"/>
  <c r="N56" i="9" s="1"/>
  <c r="M56" i="9"/>
  <c r="M10" i="9"/>
  <c r="N9" i="9"/>
  <c r="N10" i="9" s="1"/>
  <c r="M60" i="9"/>
  <c r="N59" i="9"/>
  <c r="N60" i="9" s="1"/>
  <c r="M43" i="9"/>
  <c r="N44" i="8"/>
  <c r="N43" i="8"/>
  <c r="N40" i="8"/>
  <c r="N41" i="8"/>
  <c r="N42" i="8"/>
  <c r="N38" i="8"/>
  <c r="N39" i="8"/>
  <c r="N33" i="8"/>
  <c r="N34" i="8"/>
  <c r="N35" i="8"/>
  <c r="N36" i="8"/>
  <c r="N37" i="8"/>
  <c r="L45" i="8"/>
  <c r="M45" i="8" s="1"/>
  <c r="N45" i="8" s="1"/>
  <c r="L46" i="8"/>
  <c r="M46" i="8" s="1"/>
  <c r="N46" i="8" s="1"/>
  <c r="L47" i="8"/>
  <c r="M47" i="8" s="1"/>
  <c r="N47" i="8" s="1"/>
  <c r="L48" i="8"/>
  <c r="M48" i="8" s="1"/>
  <c r="N48" i="8" s="1"/>
  <c r="L49" i="8"/>
  <c r="M49" i="8" s="1"/>
  <c r="N49" i="8" s="1"/>
  <c r="L50" i="8"/>
  <c r="M50" i="8" s="1"/>
  <c r="N50" i="8" s="1"/>
  <c r="L51" i="8"/>
  <c r="M51" i="8" s="1"/>
  <c r="N51" i="8" s="1"/>
  <c r="L52" i="8"/>
  <c r="M52" i="8" s="1"/>
  <c r="N52" i="8" s="1"/>
  <c r="L55" i="8"/>
  <c r="M55" i="8" s="1"/>
  <c r="N55" i="8" s="1"/>
  <c r="L56" i="8"/>
  <c r="M56" i="8" s="1"/>
  <c r="N56" i="8" s="1"/>
  <c r="L57" i="8"/>
  <c r="M57" i="8" s="1"/>
  <c r="N57" i="8" s="1"/>
  <c r="L58" i="8"/>
  <c r="M58" i="8" s="1"/>
  <c r="N58" i="8" s="1"/>
  <c r="L59" i="8"/>
  <c r="M59" i="8" s="1"/>
  <c r="N59" i="8" s="1"/>
  <c r="L60" i="8"/>
  <c r="M60" i="8" s="1"/>
  <c r="N60" i="8" s="1"/>
  <c r="L61" i="8"/>
  <c r="M61" i="8" s="1"/>
  <c r="N61" i="8" s="1"/>
  <c r="K75" i="8"/>
  <c r="J75" i="8"/>
  <c r="L74" i="8"/>
  <c r="L75" i="8" s="1"/>
  <c r="L78" i="8"/>
  <c r="M78" i="8" s="1"/>
  <c r="J79" i="8"/>
  <c r="K79" i="8"/>
  <c r="N15" i="8"/>
  <c r="L28" i="8"/>
  <c r="M28" i="8" s="1"/>
  <c r="N28" i="8" s="1"/>
  <c r="L70" i="8"/>
  <c r="M70" i="8" s="1"/>
  <c r="N70" i="8" s="1"/>
  <c r="J71" i="8"/>
  <c r="L69" i="8"/>
  <c r="M69" i="8" s="1"/>
  <c r="N69" i="8" s="1"/>
  <c r="L68" i="8"/>
  <c r="M68" i="8" s="1"/>
  <c r="N68" i="8" s="1"/>
  <c r="L67" i="8"/>
  <c r="M67" i="8" s="1"/>
  <c r="N67" i="8" s="1"/>
  <c r="L14" i="8"/>
  <c r="M14" i="8" s="1"/>
  <c r="N14" i="8" s="1"/>
  <c r="K71" i="8"/>
  <c r="L66" i="8"/>
  <c r="M66" i="8" s="1"/>
  <c r="N66" i="8" s="1"/>
  <c r="L65" i="8"/>
  <c r="K62" i="8"/>
  <c r="J62" i="8"/>
  <c r="N61" i="9" l="1"/>
  <c r="N62" i="9" s="1"/>
  <c r="M74" i="8"/>
  <c r="N74" i="8" s="1"/>
  <c r="N75" i="8" s="1"/>
  <c r="N78" i="8"/>
  <c r="N79" i="8" s="1"/>
  <c r="M79" i="8"/>
  <c r="L79" i="8"/>
  <c r="L62" i="8"/>
  <c r="N62" i="8"/>
  <c r="L71" i="8"/>
  <c r="M65" i="8"/>
  <c r="M71" i="8" s="1"/>
  <c r="L27" i="8"/>
  <c r="M27" i="8" s="1"/>
  <c r="N27" i="8" s="1"/>
  <c r="K30" i="8"/>
  <c r="J30" i="8"/>
  <c r="L29" i="8"/>
  <c r="M29" i="8" s="1"/>
  <c r="N29" i="8" s="1"/>
  <c r="M26" i="8"/>
  <c r="J22" i="8"/>
  <c r="K22" i="8"/>
  <c r="L21" i="8"/>
  <c r="M21" i="8" s="1"/>
  <c r="N21" i="8" s="1"/>
  <c r="L23" i="8"/>
  <c r="M23" i="8" s="1"/>
  <c r="L20" i="8"/>
  <c r="M20" i="8" s="1"/>
  <c r="L17" i="8"/>
  <c r="M17" i="8" s="1"/>
  <c r="K16" i="8"/>
  <c r="J16" i="8"/>
  <c r="L11" i="8"/>
  <c r="K10" i="8"/>
  <c r="J10" i="8"/>
  <c r="L9" i="8"/>
  <c r="L10" i="8" s="1"/>
  <c r="L6" i="8"/>
  <c r="M6" i="8" s="1"/>
  <c r="M62" i="8" l="1"/>
  <c r="M75" i="8"/>
  <c r="N65" i="8"/>
  <c r="N71" i="8" s="1"/>
  <c r="N26" i="8"/>
  <c r="N30" i="8" s="1"/>
  <c r="M30" i="8"/>
  <c r="L30" i="8"/>
  <c r="M22" i="8"/>
  <c r="L22" i="8"/>
  <c r="L16" i="8"/>
  <c r="N16" i="8"/>
  <c r="N20" i="8"/>
  <c r="N22" i="8" s="1"/>
  <c r="M9" i="8"/>
  <c r="M16" i="8" l="1"/>
  <c r="M10" i="8"/>
  <c r="N9" i="8"/>
  <c r="N10" i="8" s="1"/>
  <c r="N80" i="8" s="1"/>
  <c r="N81" i="8" s="1"/>
</calcChain>
</file>

<file path=xl/sharedStrings.xml><?xml version="1.0" encoding="utf-8"?>
<sst xmlns="http://schemas.openxmlformats.org/spreadsheetml/2006/main" count="262" uniqueCount="101">
  <si>
    <t>③</t>
    <phoneticPr fontId="1"/>
  </si>
  <si>
    <t>消費税</t>
    <rPh sb="0" eb="3">
      <t>ショウヒゼイ</t>
    </rPh>
    <phoneticPr fontId="1"/>
  </si>
  <si>
    <t>項目</t>
    <rPh sb="0" eb="2">
      <t>コウモク</t>
    </rPh>
    <phoneticPr fontId="1"/>
  </si>
  <si>
    <t>番号</t>
    <rPh sb="0" eb="2">
      <t>バンゴウ</t>
    </rPh>
    <phoneticPr fontId="1"/>
  </si>
  <si>
    <t>事業費</t>
    <rPh sb="0" eb="3">
      <t>ジギョウヒ</t>
    </rPh>
    <phoneticPr fontId="1"/>
  </si>
  <si>
    <t>旅費</t>
    <rPh sb="0" eb="2">
      <t>リョヒ</t>
    </rPh>
    <phoneticPr fontId="1"/>
  </si>
  <si>
    <t>古田氏</t>
    <rPh sb="0" eb="2">
      <t>フルタ</t>
    </rPh>
    <rPh sb="2" eb="3">
      <t>シ</t>
    </rPh>
    <phoneticPr fontId="1"/>
  </si>
  <si>
    <t>増永社長</t>
    <rPh sb="0" eb="2">
      <t>マスナガ</t>
    </rPh>
    <rPh sb="2" eb="4">
      <t>シャチョウ</t>
    </rPh>
    <phoneticPr fontId="1"/>
  </si>
  <si>
    <t>費目</t>
    <rPh sb="0" eb="2">
      <t>ヒモク</t>
    </rPh>
    <phoneticPr fontId="1"/>
  </si>
  <si>
    <t>内訳</t>
    <rPh sb="0" eb="2">
      <t>ウチワケ</t>
    </rPh>
    <phoneticPr fontId="1"/>
  </si>
  <si>
    <t>課税分</t>
    <rPh sb="0" eb="2">
      <t>カゼイ</t>
    </rPh>
    <rPh sb="2" eb="3">
      <t>ブン</t>
    </rPh>
    <phoneticPr fontId="1"/>
  </si>
  <si>
    <t>税込</t>
    <rPh sb="0" eb="2">
      <t>ゼイコ</t>
    </rPh>
    <phoneticPr fontId="1"/>
  </si>
  <si>
    <t>支払日</t>
    <rPh sb="0" eb="2">
      <t>シハラ</t>
    </rPh>
    <rPh sb="2" eb="3">
      <t>ニチ</t>
    </rPh>
    <phoneticPr fontId="1"/>
  </si>
  <si>
    <t>補助対象事業費　合計</t>
    <rPh sb="0" eb="2">
      <t>ホジョ</t>
    </rPh>
    <rPh sb="2" eb="4">
      <t>タイショウ</t>
    </rPh>
    <rPh sb="4" eb="7">
      <t>ジギョウヒ</t>
    </rPh>
    <rPh sb="8" eb="10">
      <t>ゴウケイ</t>
    </rPh>
    <phoneticPr fontId="1"/>
  </si>
  <si>
    <t>補助金額　合計</t>
    <rPh sb="0" eb="3">
      <t>ホジョキン</t>
    </rPh>
    <rPh sb="3" eb="4">
      <t>ガク</t>
    </rPh>
    <rPh sb="5" eb="7">
      <t>ゴウケイ</t>
    </rPh>
    <phoneticPr fontId="1"/>
  </si>
  <si>
    <t>分類</t>
    <rPh sb="0" eb="2">
      <t>ブンルイ</t>
    </rPh>
    <phoneticPr fontId="1"/>
  </si>
  <si>
    <t>①</t>
  </si>
  <si>
    <t>①</t>
    <phoneticPr fontId="1"/>
  </si>
  <si>
    <t>②</t>
  </si>
  <si>
    <t>④</t>
    <phoneticPr fontId="1"/>
  </si>
  <si>
    <t>⑤</t>
    <phoneticPr fontId="1"/>
  </si>
  <si>
    <t>⑥</t>
    <phoneticPr fontId="1"/>
  </si>
  <si>
    <t>非課税分【A】</t>
    <rPh sb="0" eb="3">
      <t>ヒカゼイ</t>
    </rPh>
    <rPh sb="3" eb="4">
      <t>ブン</t>
    </rPh>
    <phoneticPr fontId="1"/>
  </si>
  <si>
    <t>税抜【B】</t>
    <rPh sb="0" eb="1">
      <t>ゼイ</t>
    </rPh>
    <rPh sb="1" eb="2">
      <t>ヌ</t>
    </rPh>
    <phoneticPr fontId="1"/>
  </si>
  <si>
    <t>補助対象合計
【A】＋【B】</t>
    <rPh sb="0" eb="2">
      <t>ホジョ</t>
    </rPh>
    <rPh sb="2" eb="4">
      <t>タイショウ</t>
    </rPh>
    <rPh sb="4" eb="6">
      <t>ゴウケイ</t>
    </rPh>
    <phoneticPr fontId="1"/>
  </si>
  <si>
    <t xml:space="preserve">１
</t>
    <phoneticPr fontId="1"/>
  </si>
  <si>
    <t>出展料</t>
    <rPh sb="0" eb="3">
      <t>シュッテンリョウ</t>
    </rPh>
    <phoneticPr fontId="1"/>
  </si>
  <si>
    <t>展示会出展料</t>
    <rPh sb="0" eb="3">
      <t>テンジカイ</t>
    </rPh>
    <rPh sb="3" eb="6">
      <t>シュッテンリョウ</t>
    </rPh>
    <phoneticPr fontId="1"/>
  </si>
  <si>
    <t>１　出展料</t>
    <rPh sb="2" eb="5">
      <t>シュッテンリョウ</t>
    </rPh>
    <phoneticPr fontId="1"/>
  </si>
  <si>
    <t>２　装飾費</t>
    <rPh sb="2" eb="4">
      <t>ソウショク</t>
    </rPh>
    <rPh sb="4" eb="5">
      <t>ヒ</t>
    </rPh>
    <phoneticPr fontId="1"/>
  </si>
  <si>
    <t>３　使用料（商談会場の電気料金，水道料金）</t>
    <rPh sb="2" eb="5">
      <t>シヨウリョウ</t>
    </rPh>
    <rPh sb="6" eb="8">
      <t>ショウダン</t>
    </rPh>
    <rPh sb="8" eb="10">
      <t>カイジョウ</t>
    </rPh>
    <rPh sb="11" eb="13">
      <t>デンキ</t>
    </rPh>
    <rPh sb="13" eb="15">
      <t>リョウキン</t>
    </rPh>
    <rPh sb="16" eb="18">
      <t>スイドウ</t>
    </rPh>
    <rPh sb="18" eb="20">
      <t>リョウキン</t>
    </rPh>
    <phoneticPr fontId="1"/>
  </si>
  <si>
    <t>使用料</t>
    <rPh sb="0" eb="3">
      <t>シヨウリョウ</t>
    </rPh>
    <phoneticPr fontId="1"/>
  </si>
  <si>
    <t>展示会場のバーコード使用料</t>
    <rPh sb="0" eb="3">
      <t>テンジカイ</t>
    </rPh>
    <rPh sb="3" eb="4">
      <t>ジョウ</t>
    </rPh>
    <rPh sb="10" eb="13">
      <t>シヨウリョウ</t>
    </rPh>
    <phoneticPr fontId="1"/>
  </si>
  <si>
    <t>展示会場の電気料</t>
    <rPh sb="0" eb="2">
      <t>テンジ</t>
    </rPh>
    <rPh sb="2" eb="4">
      <t>カイジョウ</t>
    </rPh>
    <rPh sb="5" eb="7">
      <t>デンキ</t>
    </rPh>
    <rPh sb="7" eb="8">
      <t>リョウ</t>
    </rPh>
    <phoneticPr fontId="1"/>
  </si>
  <si>
    <t>４　輸送費（製品，パンフレット等展示物のこん包，輸送に係る経費）</t>
    <rPh sb="2" eb="5">
      <t>ユソウヒ</t>
    </rPh>
    <rPh sb="6" eb="8">
      <t>セイヒン</t>
    </rPh>
    <rPh sb="15" eb="16">
      <t>トウ</t>
    </rPh>
    <rPh sb="16" eb="19">
      <t>テンジブツ</t>
    </rPh>
    <rPh sb="22" eb="23">
      <t>ポウ</t>
    </rPh>
    <rPh sb="24" eb="26">
      <t>ユソウ</t>
    </rPh>
    <rPh sb="27" eb="28">
      <t>カカ</t>
    </rPh>
    <rPh sb="29" eb="31">
      <t>ケイヒ</t>
    </rPh>
    <phoneticPr fontId="1"/>
  </si>
  <si>
    <t>輸送費</t>
    <rPh sb="0" eb="3">
      <t>ユソウヒ</t>
    </rPh>
    <phoneticPr fontId="1"/>
  </si>
  <si>
    <t>展示会備品の送料
中国の現地法人→アメリカ</t>
    <rPh sb="0" eb="3">
      <t>テンジカイ</t>
    </rPh>
    <rPh sb="3" eb="5">
      <t>ビヒン</t>
    </rPh>
    <rPh sb="6" eb="8">
      <t>ソウリョウ</t>
    </rPh>
    <rPh sb="9" eb="11">
      <t>チュウゴク</t>
    </rPh>
    <rPh sb="12" eb="14">
      <t>ゲンチ</t>
    </rPh>
    <rPh sb="14" eb="16">
      <t>ホウジン</t>
    </rPh>
    <phoneticPr fontId="1"/>
  </si>
  <si>
    <t>展示会サンプルの送料
中国の現地法人→アメリカ</t>
    <rPh sb="0" eb="3">
      <t>テンジカイ</t>
    </rPh>
    <rPh sb="8" eb="10">
      <t>ソウリョウ</t>
    </rPh>
    <rPh sb="11" eb="13">
      <t>チュウゴク</t>
    </rPh>
    <rPh sb="14" eb="16">
      <t>ゲンチ</t>
    </rPh>
    <rPh sb="16" eb="18">
      <t>ホウジン</t>
    </rPh>
    <phoneticPr fontId="1"/>
  </si>
  <si>
    <t>展示会備品の送料
鹿児島→アメリカ</t>
    <rPh sb="0" eb="3">
      <t>テンジカイ</t>
    </rPh>
    <rPh sb="3" eb="5">
      <t>ビヒン</t>
    </rPh>
    <rPh sb="6" eb="8">
      <t>ソウリョウ</t>
    </rPh>
    <rPh sb="9" eb="12">
      <t>カゴシマ</t>
    </rPh>
    <phoneticPr fontId="1"/>
  </si>
  <si>
    <t>5　旅費</t>
    <rPh sb="2" eb="4">
      <t>リョヒ</t>
    </rPh>
    <phoneticPr fontId="1"/>
  </si>
  <si>
    <t>６　宿泊費</t>
    <rPh sb="2" eb="5">
      <t>シュクハクヒ</t>
    </rPh>
    <phoneticPr fontId="1"/>
  </si>
  <si>
    <t>宿泊費</t>
    <rPh sb="0" eb="3">
      <t>シュクハクヒ</t>
    </rPh>
    <phoneticPr fontId="1"/>
  </si>
  <si>
    <t>米国ホテル宿泊代（9/23社長）</t>
    <rPh sb="0" eb="2">
      <t>ベイコク</t>
    </rPh>
    <rPh sb="5" eb="8">
      <t>シュクハクダイ</t>
    </rPh>
    <rPh sb="13" eb="15">
      <t>シャチョウ</t>
    </rPh>
    <phoneticPr fontId="1"/>
  </si>
  <si>
    <t>米国ホテル宿泊代（9/23同行者）</t>
    <rPh sb="0" eb="2">
      <t>ベイコク</t>
    </rPh>
    <rPh sb="5" eb="8">
      <t>シュクハクダイ</t>
    </rPh>
    <rPh sb="13" eb="16">
      <t>ドウコウシャ</t>
    </rPh>
    <phoneticPr fontId="1"/>
  </si>
  <si>
    <t>米国ホテル宿泊代（9/22社長）</t>
    <rPh sb="0" eb="2">
      <t>ベイコク</t>
    </rPh>
    <rPh sb="5" eb="8">
      <t>シュクハクダイ</t>
    </rPh>
    <rPh sb="13" eb="15">
      <t>シャチョウ</t>
    </rPh>
    <phoneticPr fontId="1"/>
  </si>
  <si>
    <t>現地交通費</t>
    <rPh sb="0" eb="2">
      <t>ゲンチ</t>
    </rPh>
    <rPh sb="2" eb="5">
      <t>コウツウヒ</t>
    </rPh>
    <phoneticPr fontId="1"/>
  </si>
  <si>
    <t>装飾費</t>
    <rPh sb="0" eb="2">
      <t>ソウショク</t>
    </rPh>
    <rPh sb="2" eb="3">
      <t>ヒ</t>
    </rPh>
    <phoneticPr fontId="1"/>
  </si>
  <si>
    <t>②</t>
    <phoneticPr fontId="1"/>
  </si>
  <si>
    <t>会社案内パネル・ポスター</t>
    <rPh sb="0" eb="2">
      <t>カイシャ</t>
    </rPh>
    <rPh sb="2" eb="4">
      <t>アンナイ</t>
    </rPh>
    <phoneticPr fontId="1"/>
  </si>
  <si>
    <t>展示会駐車場代</t>
    <rPh sb="0" eb="3">
      <t>テンジカイ</t>
    </rPh>
    <rPh sb="3" eb="6">
      <t>チュウシャジョウ</t>
    </rPh>
    <rPh sb="6" eb="7">
      <t>ダイ</t>
    </rPh>
    <phoneticPr fontId="1"/>
  </si>
  <si>
    <t>現地交通費（ガソリン代）</t>
    <rPh sb="0" eb="2">
      <t>ゲンチ</t>
    </rPh>
    <rPh sb="2" eb="5">
      <t>コウツウヒ</t>
    </rPh>
    <rPh sb="10" eb="11">
      <t>ダイ</t>
    </rPh>
    <phoneticPr fontId="1"/>
  </si>
  <si>
    <t>米国ホテル宿泊代（9/24～28社長と同行者）</t>
    <rPh sb="0" eb="2">
      <t>ベイコク</t>
    </rPh>
    <rPh sb="5" eb="8">
      <t>シュクハクダイ</t>
    </rPh>
    <rPh sb="16" eb="18">
      <t>シャチョウ</t>
    </rPh>
    <rPh sb="19" eb="22">
      <t>ドウコウシャ</t>
    </rPh>
    <phoneticPr fontId="1"/>
  </si>
  <si>
    <t>米国ホテル宿泊代（9/28社長）</t>
    <rPh sb="0" eb="2">
      <t>ベイコク</t>
    </rPh>
    <rPh sb="5" eb="8">
      <t>シュクハクダイ</t>
    </rPh>
    <rPh sb="13" eb="15">
      <t>シャチョウ</t>
    </rPh>
    <phoneticPr fontId="1"/>
  </si>
  <si>
    <t>通訳費</t>
    <rPh sb="0" eb="2">
      <t>ツウヤク</t>
    </rPh>
    <rPh sb="2" eb="3">
      <t>ヒ</t>
    </rPh>
    <phoneticPr fontId="1"/>
  </si>
  <si>
    <t>通訳料一式</t>
    <rPh sb="0" eb="2">
      <t>ツウヤク</t>
    </rPh>
    <rPh sb="2" eb="3">
      <t>リョウ</t>
    </rPh>
    <rPh sb="3" eb="5">
      <t>イッシキ</t>
    </rPh>
    <phoneticPr fontId="1"/>
  </si>
  <si>
    <t>現地交通費（レンタカー代）</t>
    <rPh sb="0" eb="2">
      <t>ゲンチ</t>
    </rPh>
    <rPh sb="2" eb="5">
      <t>コウツウヒ</t>
    </rPh>
    <rPh sb="11" eb="12">
      <t>ダイ</t>
    </rPh>
    <phoneticPr fontId="1"/>
  </si>
  <si>
    <t>現地交通費（レンタカーガソリン代）</t>
    <rPh sb="0" eb="2">
      <t>ゲンチ</t>
    </rPh>
    <rPh sb="2" eb="5">
      <t>コウツウヒ</t>
    </rPh>
    <rPh sb="15" eb="16">
      <t>ダイ</t>
    </rPh>
    <phoneticPr fontId="1"/>
  </si>
  <si>
    <t>米国ホテル宿泊代（9/29社長）</t>
    <rPh sb="0" eb="2">
      <t>ベイコク</t>
    </rPh>
    <rPh sb="5" eb="8">
      <t>シュクハクダイ</t>
    </rPh>
    <rPh sb="13" eb="15">
      <t>シャチョウ</t>
    </rPh>
    <phoneticPr fontId="1"/>
  </si>
  <si>
    <t>④</t>
    <phoneticPr fontId="1"/>
  </si>
  <si>
    <t>展示品の送料
アメリカ→鹿児島</t>
    <rPh sb="0" eb="2">
      <t>テンジ</t>
    </rPh>
    <rPh sb="2" eb="3">
      <t>ヒン</t>
    </rPh>
    <rPh sb="4" eb="6">
      <t>ソウリョウ</t>
    </rPh>
    <rPh sb="12" eb="15">
      <t>カゴシマ</t>
    </rPh>
    <phoneticPr fontId="1"/>
  </si>
  <si>
    <t>装飾費</t>
    <rPh sb="0" eb="2">
      <t>ソウショク</t>
    </rPh>
    <rPh sb="2" eb="3">
      <t>ヒ</t>
    </rPh>
    <phoneticPr fontId="1"/>
  </si>
  <si>
    <t>展示台，LED灯，資料架棚，ディスプレイ</t>
    <rPh sb="0" eb="3">
      <t>テンジダイ</t>
    </rPh>
    <rPh sb="7" eb="8">
      <t>トウ</t>
    </rPh>
    <rPh sb="9" eb="11">
      <t>シリョウ</t>
    </rPh>
    <rPh sb="11" eb="12">
      <t>カ</t>
    </rPh>
    <rPh sb="12" eb="13">
      <t>タナ</t>
    </rPh>
    <phoneticPr fontId="1"/>
  </si>
  <si>
    <t>８　通訳料</t>
    <rPh sb="2" eb="4">
      <t>ツウヤク</t>
    </rPh>
    <rPh sb="4" eb="5">
      <t>リョウ</t>
    </rPh>
    <phoneticPr fontId="1"/>
  </si>
  <si>
    <t>７　印刷製本費</t>
    <rPh sb="2" eb="4">
      <t>インサツ</t>
    </rPh>
    <rPh sb="4" eb="6">
      <t>セイホン</t>
    </rPh>
    <rPh sb="6" eb="7">
      <t>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</si>
  <si>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</si>
  <si>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会社案内</t>
    <rPh sb="0" eb="2">
      <t>カイシャ</t>
    </rPh>
    <rPh sb="2" eb="4">
      <t>アンナイ</t>
    </rPh>
    <phoneticPr fontId="1"/>
  </si>
  <si>
    <t>航空保険料及び燃油特別付加運賃</t>
    <rPh sb="0" eb="2">
      <t>コウクウ</t>
    </rPh>
    <rPh sb="2" eb="5">
      <t>ホケンリョウ</t>
    </rPh>
    <rPh sb="5" eb="6">
      <t>オヨ</t>
    </rPh>
    <rPh sb="7" eb="9">
      <t>ネンユ</t>
    </rPh>
    <rPh sb="9" eb="11">
      <t>トクベツ</t>
    </rPh>
    <rPh sb="11" eb="13">
      <t>フカ</t>
    </rPh>
    <rPh sb="13" eb="15">
      <t>ウンチン</t>
    </rPh>
    <phoneticPr fontId="1"/>
  </si>
  <si>
    <t>通行税</t>
    <rPh sb="0" eb="3">
      <t>ツウコウゼイ</t>
    </rPh>
    <phoneticPr fontId="1"/>
  </si>
  <si>
    <t>入国審査料</t>
    <rPh sb="0" eb="2">
      <t>ニュウコク</t>
    </rPh>
    <rPh sb="2" eb="5">
      <t>シンサリョウ</t>
    </rPh>
    <phoneticPr fontId="1"/>
  </si>
  <si>
    <t>空港施設使用料</t>
    <rPh sb="0" eb="2">
      <t>クウコウ</t>
    </rPh>
    <rPh sb="2" eb="4">
      <t>シセツ</t>
    </rPh>
    <rPh sb="4" eb="7">
      <t>シヨウリョウ</t>
    </rPh>
    <phoneticPr fontId="1"/>
  </si>
  <si>
    <t>税関審査料</t>
    <rPh sb="0" eb="2">
      <t>ゼイカン</t>
    </rPh>
    <rPh sb="2" eb="5">
      <t>シンサリョウ</t>
    </rPh>
    <phoneticPr fontId="1"/>
  </si>
  <si>
    <t>動植物検疫使用料</t>
    <rPh sb="0" eb="3">
      <t>ドウショクブツ</t>
    </rPh>
    <rPh sb="3" eb="5">
      <t>ケンエキ</t>
    </rPh>
    <rPh sb="5" eb="8">
      <t>シヨウリョウ</t>
    </rPh>
    <phoneticPr fontId="1"/>
  </si>
  <si>
    <t>保安サービス料</t>
    <rPh sb="0" eb="2">
      <t>ホアン</t>
    </rPh>
    <rPh sb="6" eb="7">
      <t>リョウ</t>
    </rPh>
    <phoneticPr fontId="1"/>
  </si>
  <si>
    <t>旅費</t>
    <rPh sb="0" eb="2">
      <t>リョヒ</t>
    </rPh>
    <phoneticPr fontId="1"/>
  </si>
  <si>
    <t>レンタカー保険代</t>
    <rPh sb="5" eb="8">
      <t>ホケンダイ</t>
    </rPh>
    <phoneticPr fontId="1"/>
  </si>
  <si>
    <t>レンタカー代</t>
    <rPh sb="5" eb="6">
      <t>ダイ</t>
    </rPh>
    <phoneticPr fontId="1"/>
  </si>
  <si>
    <t>航空券
（鹿児島－羽田－ロス往復）</t>
    <rPh sb="0" eb="3">
      <t>コウクウケン</t>
    </rPh>
    <rPh sb="5" eb="8">
      <t>カゴシマ</t>
    </rPh>
    <rPh sb="9" eb="10">
      <t>ハネ</t>
    </rPh>
    <rPh sb="10" eb="11">
      <t>タ</t>
    </rPh>
    <rPh sb="14" eb="16">
      <t>オウフク</t>
    </rPh>
    <phoneticPr fontId="1"/>
  </si>
  <si>
    <t>国内線旅客施設使用料</t>
    <rPh sb="0" eb="3">
      <t>コクナイセン</t>
    </rPh>
    <rPh sb="3" eb="5">
      <t>リョキャク</t>
    </rPh>
    <rPh sb="5" eb="7">
      <t>シセツ</t>
    </rPh>
    <rPh sb="7" eb="10">
      <t>シヨウリョウ</t>
    </rPh>
    <phoneticPr fontId="1"/>
  </si>
  <si>
    <t>旅客サービス施設使用料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</si>
  <si>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</si>
  <si>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</si>
  <si>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</si>
  <si>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</si>
  <si>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</si>
  <si>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</si>
  <si>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</si>
  <si>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</si>
  <si>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</si>
  <si>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</si>
  <si>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</si>
  <si>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</si>
  <si>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</si>
  <si>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</si>
  <si>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</si>
  <si>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⑯</t>
    <phoneticPr fontId="1"/>
  </si>
  <si>
    <t>⑰</t>
    <phoneticPr fontId="1"/>
  </si>
  <si>
    <t>⑱</t>
    <phoneticPr fontId="1"/>
  </si>
  <si>
    <t>⑲</t>
    <phoneticPr fontId="1"/>
  </si>
  <si>
    <t>⑳</t>
    <phoneticPr fontId="1"/>
  </si>
  <si>
    <t>現地交通費</t>
    <rPh sb="0" eb="2">
      <t>ゲンチ</t>
    </rPh>
    <rPh sb="2" eb="5">
      <t>コウツウヒ</t>
    </rPh>
    <phoneticPr fontId="1"/>
  </si>
  <si>
    <t>展示会駐車場代</t>
    <rPh sb="0" eb="3">
      <t>テンジカイ</t>
    </rPh>
    <rPh sb="3" eb="6">
      <t>チュウシャジョウ</t>
    </rPh>
    <rPh sb="6" eb="7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</si>
</sst>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rgb="FF0000CC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color rgb="FFFF000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ck">
        <color auto="1"/>
      </left>
      <right/>
      <top style="medium">
        <color indexed="64"/>
      </top>
      <bottom style="thin">
        <color auto="1"/>
      </bottom>
      <diagonal/>
    </border>
    <border>
      <left style="thick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ck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thick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ck">
        <color auto="1"/>
      </right>
      <top/>
      <bottom style="medium">
        <color indexed="64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6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0" fillId="0" borderId="0" xfId="0" applyFill="1" applyAlignment="1">
      <alignment vertical="center" wrapText="1"/>
    </xf>
    <xf numFmtId="0" fontId="0" fillId="2" borderId="0" xfId="0" applyFill="1">
      <alignment vertical="center"/>
    </xf>
    <xf numFmtId="0" fontId="5" fillId="0" borderId="0" xfId="0" applyFont="1" applyAlignment="1">
      <alignment horizontal="right" vertical="center"/>
    </xf>
    <xf numFmtId="176" fontId="5" fillId="0" borderId="0" xfId="0" applyNumberFormat="1" applyFont="1">
      <alignment vertical="center"/>
    </xf>
    <xf numFmtId="0" fontId="0" fillId="0" borderId="9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57" fontId="0" fillId="0" borderId="14" xfId="0" applyNumberFormat="1" applyBorder="1" applyAlignment="1">
      <alignment horizontal="right" vertical="center" wrapText="1" shrinkToFit="1"/>
    </xf>
    <xf numFmtId="0" fontId="0" fillId="0" borderId="10" xfId="0" applyBorder="1" applyAlignment="1">
      <alignment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shrinkToFit="1"/>
    </xf>
    <xf numFmtId="0" fontId="0" fillId="0" borderId="0" xfId="0" applyFill="1" applyBorder="1">
      <alignment vertical="center"/>
    </xf>
    <xf numFmtId="0" fontId="0" fillId="2" borderId="22" xfId="0" applyFill="1" applyBorder="1" applyAlignment="1">
      <alignment vertical="center" shrinkToFit="1"/>
    </xf>
    <xf numFmtId="0" fontId="0" fillId="2" borderId="23" xfId="0" applyFill="1" applyBorder="1" applyAlignment="1">
      <alignment vertical="center" shrinkToFit="1"/>
    </xf>
    <xf numFmtId="0" fontId="0" fillId="2" borderId="21" xfId="0" applyFill="1" applyBorder="1" applyAlignment="1">
      <alignment horizontal="right" vertical="center" shrinkToFit="1"/>
    </xf>
    <xf numFmtId="0" fontId="0" fillId="2" borderId="3" xfId="0" applyFill="1" applyBorder="1" applyAlignment="1">
      <alignment vertical="center" wrapText="1"/>
    </xf>
    <xf numFmtId="0" fontId="0" fillId="2" borderId="23" xfId="0" applyFill="1" applyBorder="1" applyAlignment="1">
      <alignment vertical="center" wrapText="1"/>
    </xf>
    <xf numFmtId="176" fontId="7" fillId="2" borderId="22" xfId="0" applyNumberFormat="1" applyFont="1" applyFill="1" applyBorder="1">
      <alignment vertical="center"/>
    </xf>
    <xf numFmtId="176" fontId="7" fillId="2" borderId="3" xfId="0" applyNumberFormat="1" applyFont="1" applyFill="1" applyBorder="1">
      <alignment vertical="center"/>
    </xf>
    <xf numFmtId="176" fontId="7" fillId="2" borderId="21" xfId="0" applyNumberFormat="1" applyFont="1" applyFill="1" applyBorder="1">
      <alignment vertical="center"/>
    </xf>
    <xf numFmtId="0" fontId="0" fillId="0" borderId="7" xfId="0" applyBorder="1" applyAlignment="1">
      <alignment vertical="center" shrinkToFit="1"/>
    </xf>
    <xf numFmtId="57" fontId="0" fillId="0" borderId="13" xfId="0" applyNumberFormat="1" applyBorder="1" applyAlignment="1">
      <alignment horizontal="right" vertical="center" shrinkToFit="1"/>
    </xf>
    <xf numFmtId="0" fontId="0" fillId="0" borderId="16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2" borderId="11" xfId="0" applyFill="1" applyBorder="1" applyAlignment="1">
      <alignment vertical="center" shrinkToFit="1"/>
    </xf>
    <xf numFmtId="0" fontId="0" fillId="2" borderId="12" xfId="0" applyFill="1" applyBorder="1" applyAlignment="1">
      <alignment vertical="center" shrinkToFit="1"/>
    </xf>
    <xf numFmtId="0" fontId="0" fillId="2" borderId="15" xfId="0" applyFill="1" applyBorder="1" applyAlignment="1">
      <alignment horizontal="right" vertical="center" shrinkToFit="1"/>
    </xf>
    <xf numFmtId="0" fontId="0" fillId="2" borderId="17" xfId="0" applyFill="1" applyBorder="1" applyAlignment="1">
      <alignment vertical="center" wrapText="1"/>
    </xf>
    <xf numFmtId="0" fontId="0" fillId="2" borderId="12" xfId="0" applyFill="1" applyBorder="1" applyAlignment="1">
      <alignment vertical="center" wrapText="1"/>
    </xf>
    <xf numFmtId="0" fontId="0" fillId="0" borderId="8" xfId="0" applyBorder="1" applyAlignment="1">
      <alignment vertical="center" wrapText="1" shrinkToFit="1"/>
    </xf>
    <xf numFmtId="57" fontId="0" fillId="0" borderId="13" xfId="0" applyNumberFormat="1" applyBorder="1" applyAlignment="1">
      <alignment horizontal="right" vertical="center" wrapText="1" shrinkToFit="1"/>
    </xf>
    <xf numFmtId="0" fontId="3" fillId="0" borderId="19" xfId="0" applyFont="1" applyBorder="1" applyAlignment="1">
      <alignment horizontal="center" vertical="center" shrinkToFit="1"/>
    </xf>
    <xf numFmtId="0" fontId="0" fillId="0" borderId="19" xfId="0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0" fontId="3" fillId="0" borderId="19" xfId="0" applyFont="1" applyBorder="1" applyAlignment="1">
      <alignment horizontal="left"/>
    </xf>
    <xf numFmtId="0" fontId="0" fillId="2" borderId="25" xfId="0" applyFill="1" applyBorder="1" applyAlignment="1">
      <alignment vertical="center" shrinkToFit="1"/>
    </xf>
    <xf numFmtId="0" fontId="0" fillId="2" borderId="0" xfId="0" applyFill="1" applyBorder="1" applyAlignment="1">
      <alignment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0" fillId="0" borderId="7" xfId="0" applyFill="1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7" xfId="0" applyFill="1" applyBorder="1" applyAlignment="1">
      <alignment vertical="center" shrinkToFit="1"/>
    </xf>
    <xf numFmtId="0" fontId="0" fillId="0" borderId="16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76" fontId="10" fillId="0" borderId="7" xfId="0" applyNumberFormat="1" applyFont="1" applyFill="1" applyBorder="1">
      <alignment vertical="center"/>
    </xf>
    <xf numFmtId="176" fontId="10" fillId="0" borderId="16" xfId="0" applyNumberFormat="1" applyFont="1" applyFill="1" applyBorder="1">
      <alignment vertical="center"/>
    </xf>
    <xf numFmtId="176" fontId="10" fillId="0" borderId="9" xfId="0" applyNumberFormat="1" applyFont="1" applyBorder="1">
      <alignment vertical="center"/>
    </xf>
    <xf numFmtId="176" fontId="10" fillId="0" borderId="1" xfId="0" applyNumberFormat="1" applyFont="1" applyBorder="1">
      <alignment vertical="center"/>
    </xf>
    <xf numFmtId="176" fontId="10" fillId="0" borderId="7" xfId="0" applyNumberFormat="1" applyFont="1" applyBorder="1">
      <alignment vertical="center"/>
    </xf>
    <xf numFmtId="176" fontId="10" fillId="0" borderId="16" xfId="0" applyNumberFormat="1" applyFont="1" applyBorder="1">
      <alignment vertical="center"/>
    </xf>
    <xf numFmtId="176" fontId="9" fillId="0" borderId="14" xfId="0" applyNumberFormat="1" applyFont="1" applyBorder="1">
      <alignment vertical="center"/>
    </xf>
    <xf numFmtId="176" fontId="9" fillId="2" borderId="17" xfId="0" applyNumberFormat="1" applyFont="1" applyFill="1" applyBorder="1">
      <alignment vertical="center"/>
    </xf>
    <xf numFmtId="176" fontId="11" fillId="2" borderId="17" xfId="0" applyNumberFormat="1" applyFont="1" applyFill="1" applyBorder="1">
      <alignment vertical="center"/>
    </xf>
    <xf numFmtId="176" fontId="11" fillId="2" borderId="15" xfId="0" applyNumberFormat="1" applyFont="1" applyFill="1" applyBorder="1">
      <alignment vertical="center"/>
    </xf>
    <xf numFmtId="176" fontId="11" fillId="2" borderId="11" xfId="0" applyNumberFormat="1" applyFont="1" applyFill="1" applyBorder="1">
      <alignment vertical="center"/>
    </xf>
    <xf numFmtId="176" fontId="9" fillId="0" borderId="16" xfId="0" applyNumberFormat="1" applyFont="1" applyFill="1" applyBorder="1">
      <alignment vertical="center"/>
    </xf>
    <xf numFmtId="176" fontId="9" fillId="0" borderId="13" xfId="0" applyNumberFormat="1" applyFont="1" applyBorder="1">
      <alignment vertical="center"/>
    </xf>
    <xf numFmtId="176" fontId="9" fillId="0" borderId="1" xfId="0" applyNumberFormat="1" applyFont="1" applyBorder="1">
      <alignment vertical="center"/>
    </xf>
    <xf numFmtId="176" fontId="9" fillId="0" borderId="16" xfId="0" applyNumberFormat="1" applyFont="1" applyBorder="1">
      <alignment vertical="center"/>
    </xf>
    <xf numFmtId="0" fontId="3" fillId="0" borderId="26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wrapText="1" shrinkToFit="1"/>
    </xf>
    <xf numFmtId="0" fontId="3" fillId="0" borderId="4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57" fontId="0" fillId="0" borderId="42" xfId="0" applyNumberFormat="1" applyBorder="1" applyAlignment="1">
      <alignment horizontal="right" vertical="center" wrapText="1" shrinkToFit="1"/>
    </xf>
    <xf numFmtId="0" fontId="2" fillId="0" borderId="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/>
    </xf>
    <xf numFmtId="0" fontId="2" fillId="0" borderId="31" xfId="0" applyFont="1" applyBorder="1" applyAlignment="1">
      <alignment horizontal="center" vertical="center" shrinkToFit="1"/>
    </xf>
    <xf numFmtId="57" fontId="0" fillId="0" borderId="44" xfId="0" applyNumberFormat="1" applyBorder="1" applyAlignment="1">
      <alignment horizontal="right" vertical="center" wrapText="1" shrinkToFit="1"/>
    </xf>
    <xf numFmtId="0" fontId="0" fillId="0" borderId="29" xfId="0" applyBorder="1" applyAlignment="1">
      <alignment vertical="center" shrinkToFit="1"/>
    </xf>
    <xf numFmtId="0" fontId="0" fillId="0" borderId="30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176" fontId="10" fillId="0" borderId="29" xfId="0" applyNumberFormat="1" applyFont="1" applyBorder="1">
      <alignment vertical="center"/>
    </xf>
    <xf numFmtId="176" fontId="10" fillId="0" borderId="31" xfId="0" applyNumberFormat="1" applyFont="1" applyBorder="1">
      <alignment vertical="center"/>
    </xf>
    <xf numFmtId="176" fontId="9" fillId="0" borderId="31" xfId="0" applyNumberFormat="1" applyFont="1" applyBorder="1">
      <alignment vertical="center"/>
    </xf>
    <xf numFmtId="176" fontId="9" fillId="0" borderId="45" xfId="0" applyNumberFormat="1" applyFont="1" applyBorder="1">
      <alignment vertical="center"/>
    </xf>
    <xf numFmtId="176" fontId="9" fillId="0" borderId="47" xfId="0" applyNumberFormat="1" applyFont="1" applyBorder="1">
      <alignment vertical="center"/>
    </xf>
    <xf numFmtId="0" fontId="0" fillId="2" borderId="48" xfId="0" applyFill="1" applyBorder="1" applyAlignment="1">
      <alignment vertical="center" shrinkToFit="1"/>
    </xf>
    <xf numFmtId="0" fontId="0" fillId="2" borderId="49" xfId="0" applyFill="1" applyBorder="1" applyAlignment="1">
      <alignment vertical="center" shrinkToFit="1"/>
    </xf>
    <xf numFmtId="0" fontId="0" fillId="2" borderId="38" xfId="0" applyFill="1" applyBorder="1" applyAlignment="1">
      <alignment vertical="center" shrinkToFit="1"/>
    </xf>
    <xf numFmtId="0" fontId="0" fillId="2" borderId="39" xfId="0" applyFill="1" applyBorder="1" applyAlignment="1">
      <alignment vertical="center" shrinkToFit="1"/>
    </xf>
    <xf numFmtId="0" fontId="0" fillId="2" borderId="40" xfId="0" applyFill="1" applyBorder="1" applyAlignment="1">
      <alignment vertical="center" wrapText="1"/>
    </xf>
    <xf numFmtId="0" fontId="0" fillId="2" borderId="39" xfId="0" applyFill="1" applyBorder="1" applyAlignment="1">
      <alignment vertical="center" wrapText="1"/>
    </xf>
    <xf numFmtId="176" fontId="11" fillId="2" borderId="38" xfId="0" applyNumberFormat="1" applyFont="1" applyFill="1" applyBorder="1">
      <alignment vertical="center"/>
    </xf>
    <xf numFmtId="176" fontId="9" fillId="2" borderId="40" xfId="0" applyNumberFormat="1" applyFont="1" applyFill="1" applyBorder="1">
      <alignment vertical="center"/>
    </xf>
    <xf numFmtId="176" fontId="11" fillId="2" borderId="40" xfId="0" applyNumberFormat="1" applyFont="1" applyFill="1" applyBorder="1">
      <alignment vertical="center"/>
    </xf>
    <xf numFmtId="176" fontId="11" fillId="2" borderId="50" xfId="0" applyNumberFormat="1" applyFont="1" applyFill="1" applyBorder="1">
      <alignment vertical="center"/>
    </xf>
    <xf numFmtId="0" fontId="0" fillId="0" borderId="51" xfId="0" applyBorder="1" applyAlignment="1">
      <alignment vertical="center" shrinkToFit="1"/>
    </xf>
    <xf numFmtId="57" fontId="0" fillId="0" borderId="52" xfId="0" applyNumberFormat="1" applyBorder="1" applyAlignment="1">
      <alignment horizontal="right" vertical="center" wrapText="1" shrinkToFit="1"/>
    </xf>
    <xf numFmtId="57" fontId="0" fillId="0" borderId="53" xfId="0" applyNumberFormat="1" applyBorder="1" applyAlignment="1">
      <alignment horizontal="right" vertical="center" wrapText="1" shrinkToFit="1"/>
    </xf>
    <xf numFmtId="0" fontId="0" fillId="2" borderId="54" xfId="0" applyFill="1" applyBorder="1" applyAlignment="1">
      <alignment horizontal="right" vertical="center" shrinkToFit="1"/>
    </xf>
    <xf numFmtId="0" fontId="2" fillId="0" borderId="27" xfId="0" applyFont="1" applyBorder="1" applyAlignment="1">
      <alignment horizontal="center" vertical="center" shrinkToFit="1"/>
    </xf>
    <xf numFmtId="0" fontId="0" fillId="0" borderId="56" xfId="0" applyBorder="1" applyAlignment="1">
      <alignment vertical="center" shrinkToFit="1"/>
    </xf>
    <xf numFmtId="0" fontId="0" fillId="0" borderId="30" xfId="0" applyBorder="1" applyAlignment="1">
      <alignment vertical="center" wrapText="1" shrinkToFit="1"/>
    </xf>
    <xf numFmtId="0" fontId="0" fillId="2" borderId="58" xfId="0" applyFill="1" applyBorder="1" applyAlignment="1">
      <alignment vertical="center" shrinkToFit="1"/>
    </xf>
    <xf numFmtId="0" fontId="0" fillId="2" borderId="6" xfId="0" applyFill="1" applyBorder="1" applyAlignment="1">
      <alignment vertical="center" shrinkToFit="1"/>
    </xf>
    <xf numFmtId="0" fontId="0" fillId="2" borderId="59" xfId="0" applyFill="1" applyBorder="1" applyAlignment="1">
      <alignment vertical="center" shrinkToFit="1"/>
    </xf>
    <xf numFmtId="0" fontId="0" fillId="2" borderId="60" xfId="0" applyFill="1" applyBorder="1" applyAlignment="1">
      <alignment horizontal="right" vertical="center" shrinkToFit="1"/>
    </xf>
    <xf numFmtId="0" fontId="0" fillId="2" borderId="61" xfId="0" applyFill="1" applyBorder="1" applyAlignment="1">
      <alignment vertical="center" shrinkToFit="1"/>
    </xf>
    <xf numFmtId="0" fontId="0" fillId="2" borderId="62" xfId="0" applyFill="1" applyBorder="1" applyAlignment="1">
      <alignment vertical="center" shrinkToFit="1"/>
    </xf>
    <xf numFmtId="0" fontId="0" fillId="2" borderId="36" xfId="0" applyFill="1" applyBorder="1" applyAlignment="1">
      <alignment vertical="center" wrapText="1"/>
    </xf>
    <xf numFmtId="0" fontId="0" fillId="2" borderId="62" xfId="0" applyFill="1" applyBorder="1" applyAlignment="1">
      <alignment vertical="center" wrapText="1"/>
    </xf>
    <xf numFmtId="176" fontId="11" fillId="2" borderId="61" xfId="0" applyNumberFormat="1" applyFont="1" applyFill="1" applyBorder="1">
      <alignment vertical="center"/>
    </xf>
    <xf numFmtId="176" fontId="9" fillId="2" borderId="36" xfId="0" applyNumberFormat="1" applyFont="1" applyFill="1" applyBorder="1">
      <alignment vertical="center"/>
    </xf>
    <xf numFmtId="176" fontId="11" fillId="2" borderId="36" xfId="0" applyNumberFormat="1" applyFont="1" applyFill="1" applyBorder="1">
      <alignment vertical="center"/>
    </xf>
    <xf numFmtId="176" fontId="11" fillId="2" borderId="41" xfId="0" applyNumberFormat="1" applyFont="1" applyFill="1" applyBorder="1">
      <alignment vertical="center"/>
    </xf>
    <xf numFmtId="0" fontId="2" fillId="0" borderId="40" xfId="0" applyFont="1" applyBorder="1" applyAlignment="1">
      <alignment horizontal="center" vertical="center" shrinkToFit="1"/>
    </xf>
    <xf numFmtId="57" fontId="0" fillId="0" borderId="63" xfId="0" applyNumberFormat="1" applyBorder="1" applyAlignment="1">
      <alignment horizontal="right" vertical="center" wrapText="1" shrinkToFit="1"/>
    </xf>
    <xf numFmtId="0" fontId="0" fillId="0" borderId="38" xfId="0" applyBorder="1" applyAlignment="1">
      <alignment vertical="center" shrinkToFit="1"/>
    </xf>
    <xf numFmtId="0" fontId="0" fillId="0" borderId="39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176" fontId="10" fillId="0" borderId="38" xfId="0" applyNumberFormat="1" applyFont="1" applyBorder="1">
      <alignment vertical="center"/>
    </xf>
    <xf numFmtId="176" fontId="10" fillId="0" borderId="40" xfId="0" applyNumberFormat="1" applyFont="1" applyBorder="1">
      <alignment vertical="center"/>
    </xf>
    <xf numFmtId="176" fontId="9" fillId="0" borderId="40" xfId="0" applyNumberFormat="1" applyFont="1" applyBorder="1">
      <alignment vertical="center"/>
    </xf>
    <xf numFmtId="176" fontId="9" fillId="0" borderId="50" xfId="0" applyNumberFormat="1" applyFont="1" applyBorder="1">
      <alignment vertical="center"/>
    </xf>
    <xf numFmtId="0" fontId="3" fillId="0" borderId="26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wrapText="1" shrinkToFit="1"/>
    </xf>
    <xf numFmtId="0" fontId="0" fillId="0" borderId="35" xfId="0" applyBorder="1" applyAlignment="1">
      <alignment vertical="center"/>
    </xf>
    <xf numFmtId="0" fontId="0" fillId="0" borderId="41" xfId="0" applyBorder="1" applyAlignment="1">
      <alignment vertical="center"/>
    </xf>
    <xf numFmtId="0" fontId="4" fillId="3" borderId="34" xfId="0" applyFont="1" applyFill="1" applyBorder="1" applyAlignment="1">
      <alignment horizontal="center" vertical="center" shrinkToFit="1"/>
    </xf>
    <xf numFmtId="0" fontId="8" fillId="3" borderId="6" xfId="0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shrinkToFit="1"/>
    </xf>
    <xf numFmtId="0" fontId="8" fillId="3" borderId="36" xfId="0" applyFont="1" applyFill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shrinkToFit="1"/>
    </xf>
    <xf numFmtId="0" fontId="8" fillId="3" borderId="27" xfId="0" applyFont="1" applyFill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55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shrinkToFit="1"/>
    </xf>
    <xf numFmtId="57" fontId="0" fillId="0" borderId="64" xfId="0" applyNumberFormat="1" applyBorder="1" applyAlignment="1">
      <alignment horizontal="right" vertical="center" wrapText="1" shrinkToFit="1"/>
    </xf>
    <xf numFmtId="0" fontId="0" fillId="0" borderId="26" xfId="0" applyBorder="1" applyAlignment="1">
      <alignment vertical="center" shrinkToFit="1"/>
    </xf>
    <xf numFmtId="0" fontId="0" fillId="0" borderId="65" xfId="0" applyBorder="1" applyAlignment="1">
      <alignment vertical="center" wrapText="1" shrinkToFit="1"/>
    </xf>
    <xf numFmtId="57" fontId="0" fillId="0" borderId="66" xfId="0" applyNumberFormat="1" applyBorder="1" applyAlignment="1">
      <alignment horizontal="right" vertical="center" wrapText="1" shrinkToFit="1"/>
    </xf>
    <xf numFmtId="0" fontId="0" fillId="0" borderId="67" xfId="0" applyBorder="1" applyAlignment="1">
      <alignment vertical="center" shrinkToFit="1"/>
    </xf>
    <xf numFmtId="0" fontId="0" fillId="0" borderId="68" xfId="0" applyBorder="1" applyAlignment="1">
      <alignment vertical="center" wrapText="1" shrinkToFit="1"/>
    </xf>
    <xf numFmtId="0" fontId="0" fillId="0" borderId="10" xfId="0" applyBorder="1" applyAlignment="1">
      <alignment vertical="center" wrapText="1" shrinkToFit="1"/>
    </xf>
    <xf numFmtId="57" fontId="0" fillId="0" borderId="69" xfId="0" applyNumberFormat="1" applyBorder="1" applyAlignment="1">
      <alignment horizontal="right" vertical="center" wrapText="1" shrinkToFit="1"/>
    </xf>
    <xf numFmtId="0" fontId="0" fillId="0" borderId="70" xfId="0" applyBorder="1" applyAlignment="1">
      <alignment vertical="center" shrinkToFit="1"/>
    </xf>
    <xf numFmtId="0" fontId="0" fillId="0" borderId="71" xfId="0" applyBorder="1" applyAlignment="1">
      <alignment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0000CC"/>
      <color rgb="FF99CCFF"/>
      <color rgb="FFCCECFF"/>
      <color rgb="FF6699FF"/>
      <color rgb="FFFFFF99"/>
      <color rgb="FF99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312963</xdr:colOff>
      <xdr:row>1</xdr:row>
      <xdr:rowOff>81644</xdr:rowOff>
    </xdr:from>
    <xdr:to>
      <xdr:col>11</xdr:col>
      <xdr:colOff>612320</xdr:colOff>
      <xdr:row>1</xdr:row>
      <xdr:rowOff>707571</xdr:rowOff>
    </xdr:to>
    <xdr:sp macro="" textlink="">
      <xdr:nvSpPr>
        <xdr:cNvPr id="2" name="正方形/長方形 1"/>
        <xdr:cNvSpPr/>
      </xdr:nvSpPr>
      <xdr:spPr>
        <a:xfrm>
          <a:off x="3037113" y="253094"/>
          <a:ext cx="4709432" cy="625927"/>
        </a:xfrm>
        <a:prstGeom prst="rect">
          <a:avLst/>
        </a:prstGeom>
        <a:solidFill>
          <a:srgbClr val="FFCCFF">
            <a:alpha val="70000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 b="1">
              <a:solidFill>
                <a:srgbClr val="FF0000"/>
              </a:solidFill>
            </a:rPr>
            <a:t>※</a:t>
          </a:r>
          <a:r>
            <a:rPr kumimoji="1" lang="ja-JP" altLang="en-US" sz="1600" b="1">
              <a:solidFill>
                <a:srgbClr val="FF0000"/>
              </a:solidFill>
            </a:rPr>
            <a:t>　赤字のセルには，計算式が入っています！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312963</xdr:colOff>
      <xdr:row>1</xdr:row>
      <xdr:rowOff>81644</xdr:rowOff>
    </xdr:from>
    <xdr:to>
      <xdr:col>11</xdr:col>
      <xdr:colOff>612320</xdr:colOff>
      <xdr:row>1</xdr:row>
      <xdr:rowOff>707571</xdr:rowOff>
    </xdr:to>
    <xdr:sp macro="" textlink="">
      <xdr:nvSpPr>
        <xdr:cNvPr id="2" name="正方形/長方形 1"/>
        <xdr:cNvSpPr/>
      </xdr:nvSpPr>
      <xdr:spPr>
        <a:xfrm>
          <a:off x="3037113" y="253094"/>
          <a:ext cx="4709432" cy="625927"/>
        </a:xfrm>
        <a:prstGeom prst="rect">
          <a:avLst/>
        </a:prstGeom>
        <a:solidFill>
          <a:srgbClr val="FFCCFF">
            <a:alpha val="70000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 b="1">
              <a:solidFill>
                <a:srgbClr val="FF0000"/>
              </a:solidFill>
            </a:rPr>
            <a:t>※</a:t>
          </a:r>
          <a:r>
            <a:rPr kumimoji="1" lang="ja-JP" altLang="en-US" sz="1600" b="1">
              <a:solidFill>
                <a:srgbClr val="FF0000"/>
              </a:solidFill>
            </a:rPr>
            <a:t>　赤字のセルには，計算式が入っています！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51"/>
  <sheetViews>
    <sheetView tabSelected="1" view="pageBreakPreview" topLeftCell="A22" zoomScale="70" zoomScaleNormal="70" zoomScaleSheetLayoutView="70" workbookViewId="0">
      <selection activeCell="J59" sqref="J59"/>
    </sheetView>
  </sheetViews>
  <sheetFormatPr defaultRowHeight="13.5" outlineLevelRow="1" outlineLevelCol="1" x14ac:dyDescent="0.15"/>
  <cols>
    <col min="1" max="1" width="1.875" customWidth="1"/>
    <col min="2" max="3" width="7.125" customWidth="1"/>
    <col min="4" max="4" width="9.5" bestFit="1" customWidth="1"/>
    <col min="5" max="5" width="10.125" customWidth="1"/>
    <col min="6" max="6" width="32.875" customWidth="1"/>
    <col min="7" max="7" width="9" hidden="1" customWidth="1" outlineLevel="1"/>
    <col min="8" max="8" width="27.625" hidden="1" customWidth="1" outlineLevel="1"/>
    <col min="9" max="9" width="35.25" hidden="1" customWidth="1" outlineLevel="1"/>
    <col min="10" max="10" width="14.25" style="3" customWidth="1" collapsed="1"/>
    <col min="11" max="13" width="10.75" style="2" customWidth="1"/>
    <col min="14" max="14" width="16.375" customWidth="1"/>
    <col min="15" max="15" width="24" style="1" customWidth="1"/>
  </cols>
  <sheetData>
    <row r="1" spans="2:15" x14ac:dyDescent="0.15">
      <c r="J1" s="2"/>
    </row>
    <row r="2" spans="2:15" ht="69.75" customHeight="1" thickBot="1" x14ac:dyDescent="0.2">
      <c r="J2" s="2"/>
    </row>
    <row r="3" spans="2:15" ht="18.75" x14ac:dyDescent="0.15">
      <c r="B3" s="133" t="s">
        <v>3</v>
      </c>
      <c r="C3" s="134"/>
      <c r="D3" s="135" t="s">
        <v>12</v>
      </c>
      <c r="E3" s="143" t="s">
        <v>8</v>
      </c>
      <c r="F3" s="144"/>
      <c r="G3" s="143" t="s">
        <v>9</v>
      </c>
      <c r="H3" s="147"/>
      <c r="I3" s="144"/>
      <c r="J3" s="150" t="s">
        <v>4</v>
      </c>
      <c r="K3" s="151"/>
      <c r="L3" s="151"/>
      <c r="M3" s="151"/>
      <c r="N3" s="123" t="s">
        <v>24</v>
      </c>
    </row>
    <row r="4" spans="2:15" ht="18" customHeight="1" x14ac:dyDescent="0.15">
      <c r="B4" s="126" t="s">
        <v>15</v>
      </c>
      <c r="C4" s="128" t="s">
        <v>2</v>
      </c>
      <c r="D4" s="136"/>
      <c r="E4" s="130"/>
      <c r="F4" s="145"/>
      <c r="G4" s="130"/>
      <c r="H4" s="148"/>
      <c r="I4" s="145"/>
      <c r="J4" s="130" t="s">
        <v>22</v>
      </c>
      <c r="K4" s="132" t="s">
        <v>10</v>
      </c>
      <c r="L4" s="132"/>
      <c r="M4" s="132"/>
      <c r="N4" s="124"/>
    </row>
    <row r="5" spans="2:15" ht="18" thickBot="1" x14ac:dyDescent="0.2">
      <c r="B5" s="127"/>
      <c r="C5" s="129"/>
      <c r="D5" s="137"/>
      <c r="E5" s="131"/>
      <c r="F5" s="146"/>
      <c r="G5" s="131"/>
      <c r="H5" s="149"/>
      <c r="I5" s="146"/>
      <c r="J5" s="131"/>
      <c r="K5" s="66" t="s">
        <v>11</v>
      </c>
      <c r="L5" s="66" t="s">
        <v>1</v>
      </c>
      <c r="M5" s="66" t="s">
        <v>23</v>
      </c>
      <c r="N5" s="125"/>
      <c r="O5" s="4"/>
    </row>
    <row r="6" spans="2:15" s="5" customFormat="1" ht="14.25" hidden="1" outlineLevel="1" thickBot="1" x14ac:dyDescent="0.2">
      <c r="B6" s="15"/>
      <c r="C6" s="41"/>
      <c r="D6" s="17"/>
      <c r="E6" s="15"/>
      <c r="F6" s="16"/>
      <c r="G6" s="15"/>
      <c r="H6" s="18"/>
      <c r="I6" s="19"/>
      <c r="J6" s="20"/>
      <c r="K6" s="21"/>
      <c r="L6" s="21">
        <f t="shared" ref="L6:L23" si="0">ROUNDDOWN(K6/108*8,1)</f>
        <v>0</v>
      </c>
      <c r="M6" s="21">
        <f t="shared" ref="M6:M23" si="1">K6-L6</f>
        <v>0</v>
      </c>
      <c r="N6" s="22"/>
      <c r="O6" s="1"/>
    </row>
    <row r="7" spans="2:15" ht="28.5" customHeight="1" collapsed="1" thickTop="1" x14ac:dyDescent="0.2">
      <c r="B7" s="39" t="s">
        <v>28</v>
      </c>
      <c r="C7" s="39"/>
      <c r="D7" s="39"/>
      <c r="E7" s="34"/>
      <c r="F7" s="34"/>
      <c r="G7" s="34"/>
      <c r="H7" s="34"/>
      <c r="I7" s="34"/>
      <c r="J7" s="34"/>
      <c r="K7" s="12"/>
      <c r="L7" s="12"/>
      <c r="M7" s="12"/>
      <c r="N7" s="35"/>
    </row>
    <row r="8" spans="2:15" ht="10.5" customHeight="1" collapsed="1" thickBot="1" x14ac:dyDescent="0.2">
      <c r="B8" s="13"/>
      <c r="C8" s="13"/>
      <c r="D8" s="38"/>
      <c r="E8" s="13"/>
      <c r="F8" s="13"/>
      <c r="G8" s="13"/>
      <c r="H8" s="13"/>
      <c r="I8" s="13"/>
      <c r="J8" s="13"/>
      <c r="K8" s="36"/>
      <c r="L8" s="36"/>
      <c r="M8" s="36"/>
      <c r="N8" s="37"/>
    </row>
    <row r="9" spans="2:15" ht="57" customHeight="1" thickTop="1" x14ac:dyDescent="0.15">
      <c r="B9" s="65" t="s">
        <v>25</v>
      </c>
      <c r="C9" s="43" t="s">
        <v>17</v>
      </c>
      <c r="D9" s="24"/>
      <c r="E9" s="44"/>
      <c r="F9" s="45"/>
      <c r="G9" s="46"/>
      <c r="H9" s="47"/>
      <c r="I9" s="45"/>
      <c r="J9" s="49"/>
      <c r="K9" s="50"/>
      <c r="L9" s="60">
        <f>ROUNDDOWN(K9/108*8,0)</f>
        <v>0</v>
      </c>
      <c r="M9" s="60">
        <f t="shared" ref="M9" si="2">K9-L9</f>
        <v>0</v>
      </c>
      <c r="N9" s="61">
        <f>SUM(J9,M9)</f>
        <v>0</v>
      </c>
    </row>
    <row r="10" spans="2:15" s="5" customFormat="1" ht="21.75" customHeight="1" thickBot="1" x14ac:dyDescent="0.2">
      <c r="B10" s="27"/>
      <c r="C10" s="40"/>
      <c r="D10" s="29"/>
      <c r="E10" s="27"/>
      <c r="F10" s="28"/>
      <c r="G10" s="27"/>
      <c r="H10" s="30"/>
      <c r="I10" s="31"/>
      <c r="J10" s="59">
        <f>SUM(J9:J9)</f>
        <v>0</v>
      </c>
      <c r="K10" s="56">
        <f>SUM(K9:K9)</f>
        <v>0</v>
      </c>
      <c r="L10" s="56">
        <f>SUM(L9:L9)</f>
        <v>0</v>
      </c>
      <c r="M10" s="57">
        <f>SUM(M9:M9)</f>
        <v>0</v>
      </c>
      <c r="N10" s="58">
        <f>SUM(N9:N9)</f>
        <v>0</v>
      </c>
      <c r="O10" s="1"/>
    </row>
    <row r="11" spans="2:15" s="5" customFormat="1" ht="15" hidden="1" outlineLevel="1" thickTop="1" thickBot="1" x14ac:dyDescent="0.2">
      <c r="B11" s="15"/>
      <c r="C11" s="41"/>
      <c r="D11" s="17"/>
      <c r="E11" s="15"/>
      <c r="F11" s="16"/>
      <c r="G11" s="15"/>
      <c r="H11" s="18"/>
      <c r="I11" s="19"/>
      <c r="J11" s="20"/>
      <c r="K11" s="21"/>
      <c r="L11" s="21">
        <f t="shared" ref="L11" si="3">ROUNDDOWN(K11/108*8,0)</f>
        <v>0</v>
      </c>
      <c r="M11" s="21"/>
      <c r="N11" s="22"/>
      <c r="O11" s="1"/>
    </row>
    <row r="12" spans="2:15" ht="28.5" customHeight="1" collapsed="1" thickTop="1" x14ac:dyDescent="0.2">
      <c r="B12" s="39" t="s">
        <v>29</v>
      </c>
      <c r="C12" s="39"/>
      <c r="D12" s="39"/>
      <c r="E12" s="34"/>
      <c r="F12" s="34"/>
      <c r="G12" s="34"/>
      <c r="H12" s="34"/>
      <c r="I12" s="34"/>
      <c r="J12" s="34"/>
      <c r="K12" s="12"/>
      <c r="L12" s="12"/>
      <c r="M12" s="12"/>
      <c r="N12" s="35"/>
    </row>
    <row r="13" spans="2:15" ht="10.5" customHeight="1" thickBot="1" x14ac:dyDescent="0.2">
      <c r="B13" s="67"/>
      <c r="C13" s="67"/>
      <c r="D13" s="68"/>
      <c r="E13" s="67"/>
      <c r="F13" s="67"/>
      <c r="G13" s="67"/>
      <c r="H13" s="67"/>
      <c r="I13" s="67"/>
      <c r="J13" s="67"/>
      <c r="K13" s="69"/>
      <c r="L13" s="69"/>
      <c r="M13" s="69"/>
      <c r="N13" s="70"/>
    </row>
    <row r="14" spans="2:15" ht="60" customHeight="1" x14ac:dyDescent="0.15">
      <c r="B14" s="152">
        <v>2</v>
      </c>
      <c r="C14" s="98" t="s">
        <v>16</v>
      </c>
      <c r="D14" s="95"/>
      <c r="E14" s="99"/>
      <c r="F14" s="100"/>
      <c r="G14" s="76"/>
      <c r="H14" s="78"/>
      <c r="I14" s="77"/>
      <c r="J14" s="79"/>
      <c r="K14" s="80"/>
      <c r="L14" s="81">
        <f>ROUNDDOWN(K14/108*8,0)</f>
        <v>0</v>
      </c>
      <c r="M14" s="81">
        <f t="shared" si="1"/>
        <v>0</v>
      </c>
      <c r="N14" s="82">
        <f t="shared" ref="N14" si="4">SUM(J14,M14)</f>
        <v>0</v>
      </c>
    </row>
    <row r="15" spans="2:15" ht="32.25" customHeight="1" x14ac:dyDescent="0.15">
      <c r="B15" s="153"/>
      <c r="C15" s="42" t="s">
        <v>47</v>
      </c>
      <c r="D15" s="96"/>
      <c r="E15" s="94"/>
      <c r="F15" s="9"/>
      <c r="G15" s="8"/>
      <c r="H15" s="48"/>
      <c r="I15" s="11"/>
      <c r="J15" s="51"/>
      <c r="K15" s="52"/>
      <c r="L15" s="62"/>
      <c r="M15" s="62"/>
      <c r="N15" s="83">
        <f>SUM(J15,M15)</f>
        <v>0</v>
      </c>
    </row>
    <row r="16" spans="2:15" s="5" customFormat="1" ht="21.75" customHeight="1" thickBot="1" x14ac:dyDescent="0.2">
      <c r="B16" s="84"/>
      <c r="C16" s="85"/>
      <c r="D16" s="97"/>
      <c r="E16" s="101"/>
      <c r="F16" s="87"/>
      <c r="G16" s="86"/>
      <c r="H16" s="88"/>
      <c r="I16" s="89"/>
      <c r="J16" s="90">
        <f>SUM(J14:J15)</f>
        <v>0</v>
      </c>
      <c r="K16" s="91">
        <f>SUM(K14:K15)</f>
        <v>0</v>
      </c>
      <c r="L16" s="91">
        <f>SUM(L14:L15)</f>
        <v>0</v>
      </c>
      <c r="M16" s="92">
        <f>SUM(M14:M15)</f>
        <v>0</v>
      </c>
      <c r="N16" s="93">
        <f>SUM(N14:N15)</f>
        <v>0</v>
      </c>
      <c r="O16" s="1"/>
    </row>
    <row r="17" spans="2:15" s="5" customFormat="1" ht="14.25" hidden="1" outlineLevel="1" thickBot="1" x14ac:dyDescent="0.2">
      <c r="B17" s="15"/>
      <c r="C17" s="41"/>
      <c r="D17" s="17"/>
      <c r="E17" s="15"/>
      <c r="F17" s="16"/>
      <c r="G17" s="15"/>
      <c r="H17" s="18"/>
      <c r="I17" s="19"/>
      <c r="J17" s="20"/>
      <c r="K17" s="21"/>
      <c r="L17" s="21">
        <f t="shared" si="0"/>
        <v>0</v>
      </c>
      <c r="M17" s="21">
        <f t="shared" si="1"/>
        <v>0</v>
      </c>
      <c r="N17" s="22"/>
      <c r="O17" s="1"/>
    </row>
    <row r="18" spans="2:15" ht="28.5" customHeight="1" collapsed="1" thickTop="1" x14ac:dyDescent="0.2">
      <c r="B18" s="39" t="s">
        <v>30</v>
      </c>
      <c r="C18" s="39"/>
      <c r="D18" s="39"/>
      <c r="E18" s="34"/>
      <c r="F18" s="34"/>
      <c r="G18" s="34"/>
      <c r="H18" s="34"/>
      <c r="I18" s="34"/>
      <c r="J18" s="34"/>
      <c r="K18" s="12"/>
      <c r="L18" s="12"/>
      <c r="M18" s="12"/>
      <c r="N18" s="35"/>
    </row>
    <row r="19" spans="2:15" ht="10.5" customHeight="1" thickBot="1" x14ac:dyDescent="0.2">
      <c r="B19" s="13"/>
      <c r="C19" s="13"/>
      <c r="D19" s="38"/>
      <c r="E19" s="13"/>
      <c r="F19" s="13"/>
      <c r="G19" s="13"/>
      <c r="H19" s="13"/>
      <c r="I19" s="13"/>
      <c r="J19" s="13"/>
      <c r="K19" s="36"/>
      <c r="L19" s="36"/>
      <c r="M19" s="36"/>
      <c r="N19" s="37"/>
    </row>
    <row r="20" spans="2:15" ht="76.5" customHeight="1" thickTop="1" x14ac:dyDescent="0.15">
      <c r="B20" s="141">
        <v>3</v>
      </c>
      <c r="C20" s="43" t="s">
        <v>16</v>
      </c>
      <c r="D20" s="33"/>
      <c r="E20" s="23"/>
      <c r="F20" s="32"/>
      <c r="G20" s="23"/>
      <c r="H20" s="25"/>
      <c r="I20" s="26"/>
      <c r="J20" s="53"/>
      <c r="K20" s="54"/>
      <c r="L20" s="63">
        <f>ROUNDDOWN(K20/108*8,0)</f>
        <v>0</v>
      </c>
      <c r="M20" s="63">
        <f t="shared" si="1"/>
        <v>0</v>
      </c>
      <c r="N20" s="61">
        <f t="shared" ref="N20:N21" si="5">SUM(J20,M20)</f>
        <v>0</v>
      </c>
    </row>
    <row r="21" spans="2:15" ht="25.5" customHeight="1" x14ac:dyDescent="0.15">
      <c r="B21" s="142"/>
      <c r="C21" s="42" t="s">
        <v>18</v>
      </c>
      <c r="D21" s="10"/>
      <c r="E21" s="8"/>
      <c r="F21" s="11"/>
      <c r="G21" s="8"/>
      <c r="H21" s="48"/>
      <c r="I21" s="11"/>
      <c r="J21" s="51"/>
      <c r="K21" s="52"/>
      <c r="L21" s="62">
        <f t="shared" ref="L21" si="6">ROUNDDOWN(K21/108*8,0)</f>
        <v>0</v>
      </c>
      <c r="M21" s="62">
        <f t="shared" si="1"/>
        <v>0</v>
      </c>
      <c r="N21" s="55">
        <f t="shared" si="5"/>
        <v>0</v>
      </c>
    </row>
    <row r="22" spans="2:15" s="5" customFormat="1" ht="21.75" customHeight="1" thickBot="1" x14ac:dyDescent="0.2">
      <c r="B22" s="27"/>
      <c r="C22" s="40"/>
      <c r="D22" s="29"/>
      <c r="E22" s="27"/>
      <c r="F22" s="28"/>
      <c r="G22" s="27"/>
      <c r="H22" s="30"/>
      <c r="I22" s="31"/>
      <c r="J22" s="59">
        <f>SUM(J20:J21)</f>
        <v>0</v>
      </c>
      <c r="K22" s="56">
        <f>SUM(K20:K21)</f>
        <v>0</v>
      </c>
      <c r="L22" s="56">
        <f>SUM(L20:L21)</f>
        <v>0</v>
      </c>
      <c r="M22" s="57">
        <f>SUM(M20:M21)</f>
        <v>0</v>
      </c>
      <c r="N22" s="58">
        <f>SUM(N20:N21)</f>
        <v>0</v>
      </c>
      <c r="O22" s="1"/>
    </row>
    <row r="23" spans="2:15" s="5" customFormat="1" ht="15" hidden="1" outlineLevel="1" thickTop="1" thickBot="1" x14ac:dyDescent="0.2">
      <c r="B23" s="15"/>
      <c r="C23" s="41"/>
      <c r="D23" s="17"/>
      <c r="E23" s="15"/>
      <c r="F23" s="16"/>
      <c r="G23" s="15"/>
      <c r="H23" s="18"/>
      <c r="I23" s="19"/>
      <c r="J23" s="20"/>
      <c r="K23" s="21"/>
      <c r="L23" s="21">
        <f t="shared" si="0"/>
        <v>0</v>
      </c>
      <c r="M23" s="21">
        <f t="shared" si="1"/>
        <v>0</v>
      </c>
      <c r="N23" s="22"/>
      <c r="O23" s="1"/>
    </row>
    <row r="24" spans="2:15" ht="28.5" customHeight="1" collapsed="1" thickTop="1" x14ac:dyDescent="0.2">
      <c r="B24" s="39" t="s">
        <v>34</v>
      </c>
      <c r="C24" s="39"/>
      <c r="D24" s="39"/>
      <c r="E24" s="34"/>
      <c r="F24" s="34"/>
      <c r="G24" s="34"/>
      <c r="H24" s="34"/>
      <c r="I24" s="34"/>
      <c r="J24" s="34"/>
      <c r="K24" s="12"/>
      <c r="L24" s="12"/>
      <c r="M24" s="12"/>
      <c r="N24" s="35"/>
    </row>
    <row r="25" spans="2:15" ht="10.5" customHeight="1" thickBot="1" x14ac:dyDescent="0.2">
      <c r="B25" s="13"/>
      <c r="C25" s="13"/>
      <c r="D25" s="38"/>
      <c r="E25" s="13"/>
      <c r="F25" s="13"/>
      <c r="G25" s="13"/>
      <c r="H25" s="13"/>
      <c r="I25" s="13"/>
      <c r="J25" s="13"/>
      <c r="K25" s="36"/>
      <c r="L25" s="36"/>
      <c r="M25" s="36"/>
      <c r="N25" s="37"/>
    </row>
    <row r="26" spans="2:15" ht="51" customHeight="1" thickTop="1" x14ac:dyDescent="0.15">
      <c r="B26" s="141">
        <v>4</v>
      </c>
      <c r="C26" s="43" t="s">
        <v>16</v>
      </c>
      <c r="D26" s="33"/>
      <c r="E26" s="23"/>
      <c r="F26" s="32"/>
      <c r="G26" s="23"/>
      <c r="H26" s="25"/>
      <c r="I26" s="26"/>
      <c r="J26" s="53"/>
      <c r="K26" s="54"/>
      <c r="L26" s="63">
        <v>0</v>
      </c>
      <c r="M26" s="63">
        <f t="shared" ref="M26:M29" si="7">K26-L26</f>
        <v>0</v>
      </c>
      <c r="N26" s="61">
        <f t="shared" ref="N26:N29" si="8">SUM(J26,M26)</f>
        <v>0</v>
      </c>
    </row>
    <row r="27" spans="2:15" ht="36.75" customHeight="1" x14ac:dyDescent="0.15">
      <c r="B27" s="142"/>
      <c r="C27" s="42" t="s">
        <v>18</v>
      </c>
      <c r="D27" s="10"/>
      <c r="E27" s="8"/>
      <c r="F27" s="11"/>
      <c r="G27" s="8"/>
      <c r="H27" s="48"/>
      <c r="I27" s="11"/>
      <c r="J27" s="51"/>
      <c r="K27" s="52"/>
      <c r="L27" s="62">
        <f t="shared" ref="L27:L29" si="9">ROUNDDOWN(K27/108*8,0)</f>
        <v>0</v>
      </c>
      <c r="M27" s="62">
        <f t="shared" si="7"/>
        <v>0</v>
      </c>
      <c r="N27" s="55">
        <f t="shared" si="8"/>
        <v>0</v>
      </c>
    </row>
    <row r="28" spans="2:15" ht="36.75" customHeight="1" x14ac:dyDescent="0.15">
      <c r="B28" s="142"/>
      <c r="C28" s="42" t="s">
        <v>0</v>
      </c>
      <c r="D28" s="10"/>
      <c r="E28" s="8"/>
      <c r="F28" s="11"/>
      <c r="G28" s="8"/>
      <c r="H28" s="48"/>
      <c r="I28" s="11"/>
      <c r="J28" s="51"/>
      <c r="K28" s="52"/>
      <c r="L28" s="62">
        <f t="shared" si="9"/>
        <v>0</v>
      </c>
      <c r="M28" s="62">
        <f t="shared" si="7"/>
        <v>0</v>
      </c>
      <c r="N28" s="55">
        <f t="shared" si="8"/>
        <v>0</v>
      </c>
    </row>
    <row r="29" spans="2:15" ht="36.75" customHeight="1" x14ac:dyDescent="0.15">
      <c r="B29" s="142"/>
      <c r="C29" s="42" t="s">
        <v>58</v>
      </c>
      <c r="D29" s="10"/>
      <c r="E29" s="8"/>
      <c r="F29" s="11"/>
      <c r="G29" s="8"/>
      <c r="H29" s="48"/>
      <c r="I29" s="11"/>
      <c r="J29" s="51"/>
      <c r="K29" s="52"/>
      <c r="L29" s="62">
        <f t="shared" si="9"/>
        <v>0</v>
      </c>
      <c r="M29" s="62">
        <f t="shared" si="7"/>
        <v>0</v>
      </c>
      <c r="N29" s="55">
        <f t="shared" si="8"/>
        <v>0</v>
      </c>
    </row>
    <row r="30" spans="2:15" s="5" customFormat="1" ht="21.75" customHeight="1" thickBot="1" x14ac:dyDescent="0.2">
      <c r="B30" s="27"/>
      <c r="C30" s="40"/>
      <c r="D30" s="29"/>
      <c r="E30" s="27"/>
      <c r="F30" s="28"/>
      <c r="G30" s="27"/>
      <c r="H30" s="30"/>
      <c r="I30" s="31"/>
      <c r="J30" s="59">
        <f>SUM(J26:J29)</f>
        <v>0</v>
      </c>
      <c r="K30" s="56">
        <f>SUM(K26:K29)</f>
        <v>0</v>
      </c>
      <c r="L30" s="56">
        <f>SUM(L26:L29)</f>
        <v>0</v>
      </c>
      <c r="M30" s="57">
        <f>SUM(M26:M29)</f>
        <v>0</v>
      </c>
      <c r="N30" s="58">
        <f>SUM(N26:N29)</f>
        <v>0</v>
      </c>
      <c r="O30" s="1"/>
    </row>
    <row r="31" spans="2:15" ht="28.5" customHeight="1" collapsed="1" thickTop="1" x14ac:dyDescent="0.2">
      <c r="B31" s="39" t="s">
        <v>39</v>
      </c>
      <c r="C31" s="39"/>
      <c r="D31" s="39"/>
      <c r="E31" s="34"/>
      <c r="F31" s="34"/>
      <c r="G31" s="34"/>
      <c r="H31" s="34"/>
      <c r="I31" s="34"/>
      <c r="J31" s="34"/>
      <c r="K31" s="12"/>
      <c r="L31" s="12"/>
      <c r="M31" s="12"/>
      <c r="N31" s="35"/>
    </row>
    <row r="32" spans="2:15" ht="10.5" customHeight="1" x14ac:dyDescent="0.15">
      <c r="B32" s="67"/>
      <c r="C32" s="67"/>
      <c r="D32" s="68"/>
      <c r="E32" s="67"/>
      <c r="F32" s="67"/>
      <c r="G32" s="67"/>
      <c r="H32" s="67"/>
      <c r="I32" s="67"/>
      <c r="J32" s="67"/>
      <c r="K32" s="69"/>
      <c r="L32" s="69"/>
      <c r="M32" s="69"/>
      <c r="N32" s="70"/>
    </row>
    <row r="33" spans="2:15" s="1" customFormat="1" ht="51" customHeight="1" x14ac:dyDescent="0.15">
      <c r="B33" s="139"/>
      <c r="C33" s="72" t="s">
        <v>79</v>
      </c>
      <c r="D33" s="71"/>
      <c r="E33" s="8"/>
      <c r="F33" s="11"/>
      <c r="G33" s="8"/>
      <c r="H33" s="48"/>
      <c r="I33" s="11"/>
      <c r="J33" s="51"/>
      <c r="K33" s="52"/>
      <c r="L33" s="62">
        <v>0</v>
      </c>
      <c r="M33" s="62">
        <v>0</v>
      </c>
      <c r="N33" s="83">
        <f t="shared" ref="N33" si="10">SUM(J33,M33)</f>
        <v>0</v>
      </c>
    </row>
    <row r="34" spans="2:15" s="1" customFormat="1" ht="51" customHeight="1" x14ac:dyDescent="0.15">
      <c r="B34" s="139"/>
      <c r="C34" s="72" t="s">
        <v>80</v>
      </c>
      <c r="D34" s="71"/>
      <c r="E34" s="8"/>
      <c r="F34" s="11"/>
      <c r="G34" s="8"/>
      <c r="H34" s="48"/>
      <c r="I34" s="11"/>
      <c r="J34" s="51"/>
      <c r="K34" s="52"/>
      <c r="L34" s="62">
        <v>0</v>
      </c>
      <c r="M34" s="62">
        <v>0</v>
      </c>
      <c r="N34" s="83">
        <f>SUM(J34,M34)</f>
        <v>0</v>
      </c>
    </row>
    <row r="35" spans="2:15" s="1" customFormat="1" ht="51" customHeight="1" x14ac:dyDescent="0.15">
      <c r="B35" s="139"/>
      <c r="C35" s="72" t="s">
        <v>81</v>
      </c>
      <c r="D35" s="71"/>
      <c r="E35" s="8"/>
      <c r="F35" s="11"/>
      <c r="G35" s="8"/>
      <c r="H35" s="48"/>
      <c r="I35" s="11"/>
      <c r="J35" s="51"/>
      <c r="K35" s="52"/>
      <c r="L35" s="62">
        <v>0</v>
      </c>
      <c r="M35" s="62">
        <v>0</v>
      </c>
      <c r="N35" s="83">
        <f>SUM(J35,M35)</f>
        <v>0</v>
      </c>
    </row>
    <row r="36" spans="2:15" s="1" customFormat="1" ht="36.75" customHeight="1" x14ac:dyDescent="0.15">
      <c r="B36" s="139"/>
      <c r="C36" s="72" t="s">
        <v>82</v>
      </c>
      <c r="D36" s="71"/>
      <c r="E36" s="8"/>
      <c r="F36" s="11"/>
      <c r="G36" s="8"/>
      <c r="H36" s="48"/>
      <c r="I36" s="11"/>
      <c r="J36" s="51"/>
      <c r="K36" s="52"/>
      <c r="L36" s="62">
        <f t="shared" ref="L36:L42" si="11">ROUNDDOWN(K36/108*8,0)</f>
        <v>0</v>
      </c>
      <c r="M36" s="62">
        <f t="shared" ref="M36:M42" si="12">K36-L36</f>
        <v>0</v>
      </c>
      <c r="N36" s="83">
        <f t="shared" ref="N36:N42" si="13">SUM(J36,M36)</f>
        <v>0</v>
      </c>
    </row>
    <row r="37" spans="2:15" s="1" customFormat="1" ht="36.75" customHeight="1" x14ac:dyDescent="0.15">
      <c r="B37" s="139"/>
      <c r="C37" s="72" t="s">
        <v>83</v>
      </c>
      <c r="D37" s="71"/>
      <c r="E37" s="8"/>
      <c r="F37" s="11"/>
      <c r="G37" s="8"/>
      <c r="H37" s="48"/>
      <c r="I37" s="11"/>
      <c r="J37" s="51"/>
      <c r="K37" s="52"/>
      <c r="L37" s="62">
        <f t="shared" si="11"/>
        <v>0</v>
      </c>
      <c r="M37" s="62">
        <f t="shared" si="12"/>
        <v>0</v>
      </c>
      <c r="N37" s="83">
        <f t="shared" si="13"/>
        <v>0</v>
      </c>
    </row>
    <row r="38" spans="2:15" s="1" customFormat="1" ht="36.75" customHeight="1" x14ac:dyDescent="0.15">
      <c r="B38" s="139"/>
      <c r="C38" s="72" t="s">
        <v>84</v>
      </c>
      <c r="D38" s="71"/>
      <c r="E38" s="8"/>
      <c r="F38" s="11"/>
      <c r="G38" s="8"/>
      <c r="H38" s="48"/>
      <c r="I38" s="11"/>
      <c r="J38" s="51"/>
      <c r="K38" s="52"/>
      <c r="L38" s="62">
        <f t="shared" si="11"/>
        <v>0</v>
      </c>
      <c r="M38" s="62">
        <f t="shared" si="12"/>
        <v>0</v>
      </c>
      <c r="N38" s="83">
        <f t="shared" si="13"/>
        <v>0</v>
      </c>
    </row>
    <row r="39" spans="2:15" s="1" customFormat="1" ht="36.75" customHeight="1" x14ac:dyDescent="0.15">
      <c r="B39" s="139"/>
      <c r="C39" s="72" t="s">
        <v>85</v>
      </c>
      <c r="D39" s="71"/>
      <c r="E39" s="8"/>
      <c r="F39" s="11"/>
      <c r="G39" s="8"/>
      <c r="H39" s="48"/>
      <c r="I39" s="11"/>
      <c r="J39" s="51"/>
      <c r="K39" s="52"/>
      <c r="L39" s="62">
        <f t="shared" si="11"/>
        <v>0</v>
      </c>
      <c r="M39" s="62">
        <f t="shared" si="12"/>
        <v>0</v>
      </c>
      <c r="N39" s="83">
        <f t="shared" si="13"/>
        <v>0</v>
      </c>
    </row>
    <row r="40" spans="2:15" ht="36.75" customHeight="1" x14ac:dyDescent="0.15">
      <c r="B40" s="139"/>
      <c r="C40" s="72" t="s">
        <v>86</v>
      </c>
      <c r="D40" s="71"/>
      <c r="E40" s="8"/>
      <c r="F40" s="11"/>
      <c r="G40" s="8"/>
      <c r="H40" s="48"/>
      <c r="I40" s="11"/>
      <c r="J40" s="51"/>
      <c r="K40" s="52"/>
      <c r="L40" s="62">
        <f t="shared" si="11"/>
        <v>0</v>
      </c>
      <c r="M40" s="62">
        <f t="shared" si="12"/>
        <v>0</v>
      </c>
      <c r="N40" s="83">
        <f t="shared" si="13"/>
        <v>0</v>
      </c>
    </row>
    <row r="41" spans="2:15" ht="36.75" customHeight="1" x14ac:dyDescent="0.15">
      <c r="B41" s="139"/>
      <c r="C41" s="72" t="s">
        <v>87</v>
      </c>
      <c r="D41" s="71"/>
      <c r="E41" s="8"/>
      <c r="F41" s="11"/>
      <c r="G41" s="8"/>
      <c r="H41" s="48"/>
      <c r="I41" s="11"/>
      <c r="J41" s="51"/>
      <c r="K41" s="52"/>
      <c r="L41" s="62">
        <f t="shared" si="11"/>
        <v>0</v>
      </c>
      <c r="M41" s="62">
        <f t="shared" si="12"/>
        <v>0</v>
      </c>
      <c r="N41" s="83">
        <f t="shared" si="13"/>
        <v>0</v>
      </c>
    </row>
    <row r="42" spans="2:15" ht="36.75" customHeight="1" x14ac:dyDescent="0.15">
      <c r="B42" s="139"/>
      <c r="C42" s="72" t="s">
        <v>88</v>
      </c>
      <c r="D42" s="71"/>
      <c r="E42" s="8"/>
      <c r="F42" s="11"/>
      <c r="G42" s="8"/>
      <c r="H42" s="48"/>
      <c r="I42" s="11"/>
      <c r="J42" s="51"/>
      <c r="K42" s="52"/>
      <c r="L42" s="62">
        <f t="shared" si="11"/>
        <v>0</v>
      </c>
      <c r="M42" s="62">
        <f t="shared" si="12"/>
        <v>0</v>
      </c>
      <c r="N42" s="83">
        <f t="shared" si="13"/>
        <v>0</v>
      </c>
    </row>
    <row r="43" spans="2:15" s="5" customFormat="1" ht="21.75" customHeight="1" thickBot="1" x14ac:dyDescent="0.2">
      <c r="B43" s="102"/>
      <c r="C43" s="103"/>
      <c r="D43" s="104"/>
      <c r="E43" s="105"/>
      <c r="F43" s="106"/>
      <c r="G43" s="105"/>
      <c r="H43" s="107"/>
      <c r="I43" s="108"/>
      <c r="J43" s="109">
        <f>SUM(J33:J42)</f>
        <v>0</v>
      </c>
      <c r="K43" s="110">
        <f>SUM(K33:K42)</f>
        <v>0</v>
      </c>
      <c r="L43" s="110">
        <f>SUM(L33:L42)</f>
        <v>0</v>
      </c>
      <c r="M43" s="111">
        <f>SUM(M33:M42)</f>
        <v>0</v>
      </c>
      <c r="N43" s="112">
        <f>SUM(N33:N42)</f>
        <v>0</v>
      </c>
      <c r="O43" s="1"/>
    </row>
    <row r="44" spans="2:15" ht="28.5" customHeight="1" collapsed="1" x14ac:dyDescent="0.2">
      <c r="B44" s="73" t="s">
        <v>40</v>
      </c>
      <c r="C44" s="73"/>
      <c r="D44" s="73"/>
      <c r="E44" s="67"/>
      <c r="F44" s="67"/>
      <c r="G44" s="67"/>
      <c r="H44" s="67"/>
      <c r="I44" s="67"/>
      <c r="J44" s="67"/>
      <c r="K44" s="69"/>
      <c r="L44" s="69"/>
      <c r="M44" s="69"/>
      <c r="N44" s="70"/>
    </row>
    <row r="45" spans="2:15" ht="10.5" customHeight="1" thickBot="1" x14ac:dyDescent="0.2">
      <c r="B45" s="13"/>
      <c r="C45" s="13"/>
      <c r="D45" s="38"/>
      <c r="E45" s="13"/>
      <c r="F45" s="13"/>
      <c r="G45" s="13"/>
      <c r="H45" s="13"/>
      <c r="I45" s="13"/>
      <c r="J45" s="13"/>
      <c r="K45" s="36"/>
      <c r="L45" s="36"/>
      <c r="M45" s="36"/>
      <c r="N45" s="37"/>
    </row>
    <row r="46" spans="2:15" ht="51" customHeight="1" thickTop="1" x14ac:dyDescent="0.15">
      <c r="B46" s="141">
        <v>6</v>
      </c>
      <c r="C46" s="43" t="s">
        <v>16</v>
      </c>
      <c r="D46" s="154"/>
      <c r="E46" s="155"/>
      <c r="F46" s="156"/>
      <c r="G46" s="23" t="s">
        <v>7</v>
      </c>
      <c r="H46" s="25"/>
      <c r="I46" s="26"/>
      <c r="J46" s="53"/>
      <c r="K46" s="54"/>
      <c r="L46" s="63">
        <f>ROUNDDOWN(K46/108*8,0)</f>
        <v>0</v>
      </c>
      <c r="M46" s="63">
        <f t="shared" ref="M46:M51" si="14">K46-L46</f>
        <v>0</v>
      </c>
      <c r="N46" s="61">
        <f t="shared" ref="N46:N51" si="15">SUM(J46,M46)</f>
        <v>0</v>
      </c>
    </row>
    <row r="47" spans="2:15" ht="36.75" customHeight="1" x14ac:dyDescent="0.15">
      <c r="B47" s="142"/>
      <c r="C47" s="42" t="s">
        <v>18</v>
      </c>
      <c r="D47" s="161"/>
      <c r="E47" s="162"/>
      <c r="F47" s="163"/>
      <c r="G47" s="8" t="s">
        <v>7</v>
      </c>
      <c r="H47" s="48"/>
      <c r="I47" s="11"/>
      <c r="J47" s="51"/>
      <c r="K47" s="52"/>
      <c r="L47" s="62">
        <f t="shared" ref="L47:L51" si="16">ROUNDDOWN(K47/108*8,0)</f>
        <v>0</v>
      </c>
      <c r="M47" s="62">
        <f t="shared" si="14"/>
        <v>0</v>
      </c>
      <c r="N47" s="55">
        <f t="shared" si="15"/>
        <v>0</v>
      </c>
    </row>
    <row r="48" spans="2:15" ht="36.75" customHeight="1" x14ac:dyDescent="0.15">
      <c r="B48" s="142"/>
      <c r="C48" s="42" t="s">
        <v>0</v>
      </c>
      <c r="D48" s="10"/>
      <c r="E48" s="8"/>
      <c r="F48" s="160"/>
      <c r="G48" s="8" t="s">
        <v>7</v>
      </c>
      <c r="H48" s="48"/>
      <c r="I48" s="11"/>
      <c r="J48" s="51"/>
      <c r="K48" s="52"/>
      <c r="L48" s="62">
        <f t="shared" si="16"/>
        <v>0</v>
      </c>
      <c r="M48" s="62">
        <f t="shared" si="14"/>
        <v>0</v>
      </c>
      <c r="N48" s="55">
        <f t="shared" si="15"/>
        <v>0</v>
      </c>
    </row>
    <row r="49" spans="2:15" ht="36.75" customHeight="1" x14ac:dyDescent="0.15">
      <c r="B49" s="142"/>
      <c r="C49" s="42" t="s">
        <v>19</v>
      </c>
      <c r="D49" s="10"/>
      <c r="E49" s="8"/>
      <c r="F49" s="160"/>
      <c r="G49" s="8" t="s">
        <v>7</v>
      </c>
      <c r="H49" s="48"/>
      <c r="I49" s="11"/>
      <c r="J49" s="51"/>
      <c r="K49" s="52"/>
      <c r="L49" s="62">
        <f t="shared" si="16"/>
        <v>0</v>
      </c>
      <c r="M49" s="62">
        <f t="shared" si="14"/>
        <v>0</v>
      </c>
      <c r="N49" s="55">
        <f t="shared" si="15"/>
        <v>0</v>
      </c>
    </row>
    <row r="50" spans="2:15" ht="36.75" customHeight="1" x14ac:dyDescent="0.15">
      <c r="B50" s="142"/>
      <c r="C50" s="42" t="s">
        <v>20</v>
      </c>
      <c r="D50" s="157"/>
      <c r="E50" s="158"/>
      <c r="F50" s="159"/>
      <c r="G50" s="8" t="s">
        <v>7</v>
      </c>
      <c r="H50" s="48"/>
      <c r="I50" s="11"/>
      <c r="J50" s="51"/>
      <c r="K50" s="52"/>
      <c r="L50" s="62">
        <f t="shared" si="16"/>
        <v>0</v>
      </c>
      <c r="M50" s="62">
        <f t="shared" si="14"/>
        <v>0</v>
      </c>
      <c r="N50" s="55">
        <f t="shared" si="15"/>
        <v>0</v>
      </c>
    </row>
    <row r="51" spans="2:15" ht="36.75" customHeight="1" x14ac:dyDescent="0.15">
      <c r="B51" s="142"/>
      <c r="C51" s="42" t="s">
        <v>21</v>
      </c>
      <c r="D51" s="157"/>
      <c r="E51" s="158"/>
      <c r="F51" s="159"/>
      <c r="G51" s="8" t="s">
        <v>7</v>
      </c>
      <c r="H51" s="48"/>
      <c r="I51" s="11"/>
      <c r="J51" s="51"/>
      <c r="K51" s="52"/>
      <c r="L51" s="62">
        <f t="shared" si="16"/>
        <v>0</v>
      </c>
      <c r="M51" s="62">
        <f t="shared" si="14"/>
        <v>0</v>
      </c>
      <c r="N51" s="55">
        <f t="shared" si="15"/>
        <v>0</v>
      </c>
    </row>
    <row r="52" spans="2:15" s="5" customFormat="1" ht="21.75" customHeight="1" thickBot="1" x14ac:dyDescent="0.2">
      <c r="B52" s="27"/>
      <c r="C52" s="40"/>
      <c r="D52" s="29"/>
      <c r="E52" s="27"/>
      <c r="F52" s="28"/>
      <c r="G52" s="27"/>
      <c r="H52" s="30"/>
      <c r="I52" s="31"/>
      <c r="J52" s="59">
        <f>SUM(J46:J51)</f>
        <v>0</v>
      </c>
      <c r="K52" s="56">
        <f>SUM(K46:K51)</f>
        <v>0</v>
      </c>
      <c r="L52" s="56">
        <f>SUM(L46:L51)</f>
        <v>0</v>
      </c>
      <c r="M52" s="57">
        <f>SUM(M46:M51)</f>
        <v>0</v>
      </c>
      <c r="N52" s="58">
        <f>SUM(N46:N51)</f>
        <v>0</v>
      </c>
      <c r="O52" s="1"/>
    </row>
    <row r="53" spans="2:15" ht="28.5" customHeight="1" collapsed="1" thickTop="1" x14ac:dyDescent="0.2">
      <c r="B53" s="39" t="s">
        <v>63</v>
      </c>
      <c r="C53" s="39"/>
      <c r="D53" s="39"/>
      <c r="E53" s="34"/>
      <c r="F53" s="34"/>
      <c r="G53" s="34"/>
      <c r="H53" s="34"/>
      <c r="I53" s="34"/>
      <c r="J53" s="34"/>
      <c r="K53" s="12"/>
      <c r="L53" s="12"/>
      <c r="M53" s="12"/>
      <c r="N53" s="35"/>
    </row>
    <row r="54" spans="2:15" ht="10.5" customHeight="1" thickBot="1" x14ac:dyDescent="0.2">
      <c r="B54" s="13"/>
      <c r="C54" s="13"/>
      <c r="D54" s="38"/>
      <c r="E54" s="13"/>
      <c r="F54" s="13"/>
      <c r="G54" s="13"/>
      <c r="H54" s="13"/>
      <c r="I54" s="13"/>
      <c r="J54" s="13"/>
      <c r="K54" s="36"/>
      <c r="L54" s="36"/>
      <c r="M54" s="36"/>
      <c r="N54" s="37"/>
    </row>
    <row r="55" spans="2:15" ht="51" customHeight="1" thickTop="1" x14ac:dyDescent="0.15">
      <c r="B55" s="122">
        <v>7</v>
      </c>
      <c r="C55" s="43" t="s">
        <v>16</v>
      </c>
      <c r="D55" s="33"/>
      <c r="E55" s="23"/>
      <c r="F55" s="32"/>
      <c r="G55" s="23" t="s">
        <v>7</v>
      </c>
      <c r="H55" s="25"/>
      <c r="I55" s="26"/>
      <c r="J55" s="53"/>
      <c r="K55" s="54"/>
      <c r="L55" s="63">
        <f>ROUNDDOWN(K55/108*8,0)</f>
        <v>0</v>
      </c>
      <c r="M55" s="63">
        <f t="shared" ref="M55" si="17">K55-L55</f>
        <v>0</v>
      </c>
      <c r="N55" s="61">
        <f t="shared" ref="N55" si="18">SUM(J55,M55)</f>
        <v>0</v>
      </c>
    </row>
    <row r="56" spans="2:15" s="5" customFormat="1" ht="21.75" customHeight="1" thickBot="1" x14ac:dyDescent="0.2">
      <c r="B56" s="27"/>
      <c r="C56" s="40"/>
      <c r="D56" s="29"/>
      <c r="E56" s="27"/>
      <c r="F56" s="28"/>
      <c r="G56" s="27"/>
      <c r="H56" s="30"/>
      <c r="I56" s="31"/>
      <c r="J56" s="59">
        <f>SUM(J55:J55)</f>
        <v>0</v>
      </c>
      <c r="K56" s="56">
        <f>SUM(K55:K55)</f>
        <v>0</v>
      </c>
      <c r="L56" s="56">
        <f>SUM(L55:L55)</f>
        <v>0</v>
      </c>
      <c r="M56" s="57">
        <f>SUM(M55:M55)</f>
        <v>0</v>
      </c>
      <c r="N56" s="58">
        <f>SUM(N55:N55)</f>
        <v>0</v>
      </c>
      <c r="O56" s="1"/>
    </row>
    <row r="57" spans="2:15" ht="28.5" customHeight="1" collapsed="1" thickTop="1" x14ac:dyDescent="0.2">
      <c r="B57" s="39" t="s">
        <v>62</v>
      </c>
      <c r="C57" s="39"/>
      <c r="D57" s="39"/>
      <c r="E57" s="34"/>
      <c r="F57" s="34"/>
      <c r="G57" s="34"/>
      <c r="H57" s="34"/>
      <c r="I57" s="34"/>
      <c r="J57" s="34"/>
      <c r="K57" s="12"/>
      <c r="L57" s="12"/>
      <c r="M57" s="12"/>
      <c r="N57" s="35"/>
    </row>
    <row r="58" spans="2:15" ht="10.5" customHeight="1" thickBot="1" x14ac:dyDescent="0.2">
      <c r="B58" s="13"/>
      <c r="C58" s="13"/>
      <c r="D58" s="38"/>
      <c r="E58" s="13"/>
      <c r="F58" s="13"/>
      <c r="G58" s="13"/>
      <c r="H58" s="13"/>
      <c r="I58" s="13"/>
      <c r="J58" s="13"/>
      <c r="K58" s="36"/>
      <c r="L58" s="36"/>
      <c r="M58" s="36"/>
      <c r="N58" s="37"/>
    </row>
    <row r="59" spans="2:15" ht="51" customHeight="1" thickTop="1" x14ac:dyDescent="0.15">
      <c r="B59" s="122">
        <v>8</v>
      </c>
      <c r="C59" s="43" t="s">
        <v>16</v>
      </c>
      <c r="D59" s="33"/>
      <c r="E59" s="23"/>
      <c r="F59" s="32"/>
      <c r="G59" s="23" t="s">
        <v>7</v>
      </c>
      <c r="H59" s="25"/>
      <c r="I59" s="26"/>
      <c r="J59" s="53"/>
      <c r="K59" s="54"/>
      <c r="L59" s="63">
        <f>ROUNDDOWN(K59/108*8,0)</f>
        <v>0</v>
      </c>
      <c r="M59" s="63">
        <f t="shared" ref="M59" si="19">K59-L59</f>
        <v>0</v>
      </c>
      <c r="N59" s="61">
        <f t="shared" ref="N59" si="20">SUM(J59,M59)</f>
        <v>0</v>
      </c>
    </row>
    <row r="60" spans="2:15" s="5" customFormat="1" ht="21.75" customHeight="1" thickBot="1" x14ac:dyDescent="0.2">
      <c r="B60" s="27"/>
      <c r="C60" s="40"/>
      <c r="D60" s="29"/>
      <c r="E60" s="27"/>
      <c r="F60" s="28"/>
      <c r="G60" s="27"/>
      <c r="H60" s="30"/>
      <c r="I60" s="31"/>
      <c r="J60" s="59">
        <f>SUM(J59:J59)</f>
        <v>0</v>
      </c>
      <c r="K60" s="56">
        <f>SUM(K59:K59)</f>
        <v>0</v>
      </c>
      <c r="L60" s="56">
        <f>SUM(L59:L59)</f>
        <v>0</v>
      </c>
      <c r="M60" s="57">
        <f>SUM(M59:M59)</f>
        <v>0</v>
      </c>
      <c r="N60" s="58">
        <f>SUM(N59:N59)</f>
        <v>0</v>
      </c>
      <c r="O60" s="1"/>
    </row>
    <row r="61" spans="2:15" ht="18" thickTop="1" x14ac:dyDescent="0.15">
      <c r="J61" s="2"/>
      <c r="M61" s="6" t="s">
        <v>13</v>
      </c>
      <c r="N61" s="7">
        <f>SUM(N10,N16,N22,N30,N43,N52,N56,N60)</f>
        <v>0</v>
      </c>
    </row>
    <row r="62" spans="2:15" ht="17.25" x14ac:dyDescent="0.15">
      <c r="J62" s="2"/>
      <c r="M62" s="6" t="s">
        <v>14</v>
      </c>
      <c r="N62" s="7">
        <f>ROUNDDOWN(N61/2,0)</f>
        <v>0</v>
      </c>
    </row>
    <row r="63" spans="2:15" s="2" customFormat="1" x14ac:dyDescent="0.15">
      <c r="O63" s="14"/>
    </row>
    <row r="64" spans="2:15" s="2" customFormat="1" x14ac:dyDescent="0.15">
      <c r="O64" s="14"/>
    </row>
    <row r="65" spans="15:15" s="2" customFormat="1" x14ac:dyDescent="0.15">
      <c r="O65" s="14"/>
    </row>
    <row r="66" spans="15:15" s="2" customFormat="1" x14ac:dyDescent="0.15">
      <c r="O66" s="14"/>
    </row>
    <row r="67" spans="15:15" s="2" customFormat="1" x14ac:dyDescent="0.15">
      <c r="O67" s="14"/>
    </row>
    <row r="68" spans="15:15" s="2" customFormat="1" x14ac:dyDescent="0.15">
      <c r="O68" s="14"/>
    </row>
    <row r="69" spans="15:15" s="2" customFormat="1" x14ac:dyDescent="0.15">
      <c r="O69" s="14"/>
    </row>
    <row r="70" spans="15:15" s="2" customFormat="1" x14ac:dyDescent="0.15">
      <c r="O70" s="14"/>
    </row>
    <row r="71" spans="15:15" s="2" customFormat="1" x14ac:dyDescent="0.15">
      <c r="O71" s="14"/>
    </row>
    <row r="72" spans="15:15" s="2" customFormat="1" x14ac:dyDescent="0.15">
      <c r="O72" s="14"/>
    </row>
    <row r="73" spans="15:15" s="2" customFormat="1" x14ac:dyDescent="0.15">
      <c r="O73" s="14"/>
    </row>
    <row r="74" spans="15:15" s="2" customFormat="1" x14ac:dyDescent="0.15">
      <c r="O74" s="14"/>
    </row>
    <row r="75" spans="15:15" s="2" customFormat="1" x14ac:dyDescent="0.15">
      <c r="O75" s="14"/>
    </row>
    <row r="76" spans="15:15" s="2" customFormat="1" x14ac:dyDescent="0.15">
      <c r="O76" s="14"/>
    </row>
    <row r="77" spans="15:15" s="2" customFormat="1" x14ac:dyDescent="0.15">
      <c r="O77" s="14"/>
    </row>
    <row r="78" spans="15:15" s="2" customFormat="1" x14ac:dyDescent="0.15">
      <c r="O78" s="14"/>
    </row>
    <row r="79" spans="15:15" s="2" customFormat="1" x14ac:dyDescent="0.15">
      <c r="O79" s="14"/>
    </row>
    <row r="80" spans="15:15" s="2" customFormat="1" x14ac:dyDescent="0.15">
      <c r="O80" s="14"/>
    </row>
    <row r="81" spans="15:15" s="2" customFormat="1" x14ac:dyDescent="0.15">
      <c r="O81" s="14"/>
    </row>
    <row r="82" spans="15:15" s="2" customFormat="1" x14ac:dyDescent="0.15">
      <c r="O82" s="14"/>
    </row>
    <row r="83" spans="15:15" s="2" customFormat="1" x14ac:dyDescent="0.15">
      <c r="O83" s="14"/>
    </row>
    <row r="84" spans="15:15" s="2" customFormat="1" x14ac:dyDescent="0.15">
      <c r="O84" s="14"/>
    </row>
    <row r="85" spans="15:15" s="2" customFormat="1" x14ac:dyDescent="0.15">
      <c r="O85" s="14"/>
    </row>
    <row r="86" spans="15:15" s="2" customFormat="1" x14ac:dyDescent="0.15">
      <c r="O86" s="14"/>
    </row>
    <row r="87" spans="15:15" s="2" customFormat="1" x14ac:dyDescent="0.15">
      <c r="O87" s="14"/>
    </row>
    <row r="88" spans="15:15" s="2" customFormat="1" x14ac:dyDescent="0.15">
      <c r="O88" s="14"/>
    </row>
    <row r="89" spans="15:15" s="2" customFormat="1" x14ac:dyDescent="0.15">
      <c r="O89" s="14"/>
    </row>
    <row r="90" spans="15:15" s="2" customFormat="1" x14ac:dyDescent="0.15">
      <c r="O90" s="14"/>
    </row>
    <row r="91" spans="15:15" s="2" customFormat="1" x14ac:dyDescent="0.15">
      <c r="O91" s="14"/>
    </row>
    <row r="92" spans="15:15" s="2" customFormat="1" x14ac:dyDescent="0.15">
      <c r="O92" s="14"/>
    </row>
    <row r="93" spans="15:15" s="2" customFormat="1" x14ac:dyDescent="0.15">
      <c r="O93" s="14"/>
    </row>
    <row r="94" spans="15:15" s="2" customFormat="1" x14ac:dyDescent="0.15">
      <c r="O94" s="14"/>
    </row>
    <row r="95" spans="15:15" s="2" customFormat="1" x14ac:dyDescent="0.15">
      <c r="O95" s="14"/>
    </row>
    <row r="96" spans="15:15" s="2" customFormat="1" x14ac:dyDescent="0.15">
      <c r="O96" s="14"/>
    </row>
    <row r="97" spans="15:15" s="2" customFormat="1" x14ac:dyDescent="0.15">
      <c r="O97" s="14"/>
    </row>
    <row r="98" spans="15:15" s="2" customFormat="1" x14ac:dyDescent="0.15">
      <c r="O98" s="14"/>
    </row>
    <row r="99" spans="15:15" s="2" customFormat="1" x14ac:dyDescent="0.15">
      <c r="O99" s="14"/>
    </row>
    <row r="100" spans="15:15" s="2" customFormat="1" x14ac:dyDescent="0.15">
      <c r="O100" s="14"/>
    </row>
    <row r="101" spans="15:15" s="2" customFormat="1" x14ac:dyDescent="0.15">
      <c r="O101" s="14"/>
    </row>
    <row r="102" spans="15:15" s="2" customFormat="1" x14ac:dyDescent="0.15">
      <c r="O102" s="14"/>
    </row>
    <row r="103" spans="15:15" s="2" customFormat="1" x14ac:dyDescent="0.15">
      <c r="O103" s="14"/>
    </row>
    <row r="104" spans="15:15" s="2" customFormat="1" x14ac:dyDescent="0.15">
      <c r="O104" s="14"/>
    </row>
    <row r="105" spans="15:15" s="2" customFormat="1" x14ac:dyDescent="0.15">
      <c r="O105" s="14"/>
    </row>
    <row r="106" spans="15:15" s="2" customFormat="1" x14ac:dyDescent="0.15">
      <c r="O106" s="14"/>
    </row>
    <row r="107" spans="15:15" s="2" customFormat="1" x14ac:dyDescent="0.15">
      <c r="O107" s="14"/>
    </row>
    <row r="108" spans="15:15" s="2" customFormat="1" x14ac:dyDescent="0.15">
      <c r="O108" s="14"/>
    </row>
    <row r="109" spans="15:15" s="2" customFormat="1" x14ac:dyDescent="0.15">
      <c r="O109" s="14"/>
    </row>
    <row r="110" spans="15:15" s="2" customFormat="1" x14ac:dyDescent="0.15">
      <c r="O110" s="14"/>
    </row>
    <row r="111" spans="15:15" s="2" customFormat="1" x14ac:dyDescent="0.15">
      <c r="O111" s="14"/>
    </row>
    <row r="112" spans="15:15" s="2" customFormat="1" x14ac:dyDescent="0.15">
      <c r="O112" s="14"/>
    </row>
    <row r="113" spans="15:15" s="2" customFormat="1" x14ac:dyDescent="0.15">
      <c r="O113" s="14"/>
    </row>
    <row r="114" spans="15:15" s="2" customFormat="1" x14ac:dyDescent="0.15">
      <c r="O114" s="14"/>
    </row>
    <row r="115" spans="15:15" s="2" customFormat="1" x14ac:dyDescent="0.15">
      <c r="O115" s="14"/>
    </row>
    <row r="116" spans="15:15" s="2" customFormat="1" x14ac:dyDescent="0.15">
      <c r="O116" s="14"/>
    </row>
    <row r="117" spans="15:15" s="2" customFormat="1" x14ac:dyDescent="0.15">
      <c r="O117" s="14"/>
    </row>
    <row r="118" spans="15:15" s="2" customFormat="1" x14ac:dyDescent="0.15">
      <c r="O118" s="14"/>
    </row>
    <row r="119" spans="15:15" s="2" customFormat="1" x14ac:dyDescent="0.15">
      <c r="O119" s="14"/>
    </row>
    <row r="120" spans="15:15" s="2" customFormat="1" x14ac:dyDescent="0.15">
      <c r="O120" s="14"/>
    </row>
    <row r="121" spans="15:15" s="2" customFormat="1" x14ac:dyDescent="0.15">
      <c r="O121" s="14"/>
    </row>
    <row r="122" spans="15:15" s="2" customFormat="1" x14ac:dyDescent="0.15">
      <c r="O122" s="14"/>
    </row>
    <row r="123" spans="15:15" s="2" customFormat="1" x14ac:dyDescent="0.15">
      <c r="O123" s="14"/>
    </row>
    <row r="124" spans="15:15" s="2" customFormat="1" x14ac:dyDescent="0.15">
      <c r="O124" s="14"/>
    </row>
    <row r="125" spans="15:15" s="2" customFormat="1" x14ac:dyDescent="0.15">
      <c r="O125" s="14"/>
    </row>
    <row r="126" spans="15:15" s="2" customFormat="1" x14ac:dyDescent="0.15">
      <c r="O126" s="14"/>
    </row>
    <row r="127" spans="15:15" s="2" customFormat="1" x14ac:dyDescent="0.15">
      <c r="O127" s="14"/>
    </row>
    <row r="128" spans="15:15" s="2" customFormat="1" x14ac:dyDescent="0.15">
      <c r="O128" s="14"/>
    </row>
    <row r="129" spans="15:15" s="2" customFormat="1" x14ac:dyDescent="0.15">
      <c r="O129" s="14"/>
    </row>
    <row r="130" spans="15:15" s="2" customFormat="1" x14ac:dyDescent="0.15">
      <c r="O130" s="14"/>
    </row>
    <row r="131" spans="15:15" s="2" customFormat="1" x14ac:dyDescent="0.15">
      <c r="O131" s="14"/>
    </row>
    <row r="132" spans="15:15" s="2" customFormat="1" x14ac:dyDescent="0.15">
      <c r="O132" s="14"/>
    </row>
    <row r="133" spans="15:15" s="2" customFormat="1" x14ac:dyDescent="0.15">
      <c r="O133" s="14"/>
    </row>
    <row r="134" spans="15:15" s="2" customFormat="1" x14ac:dyDescent="0.15">
      <c r="O134" s="14"/>
    </row>
    <row r="135" spans="15:15" s="2" customFormat="1" x14ac:dyDescent="0.15">
      <c r="O135" s="14"/>
    </row>
    <row r="136" spans="15:15" s="2" customFormat="1" x14ac:dyDescent="0.15">
      <c r="O136" s="14"/>
    </row>
    <row r="137" spans="15:15" s="2" customFormat="1" x14ac:dyDescent="0.15">
      <c r="O137" s="14"/>
    </row>
    <row r="138" spans="15:15" s="2" customFormat="1" x14ac:dyDescent="0.15">
      <c r="O138" s="14"/>
    </row>
    <row r="139" spans="15:15" s="2" customFormat="1" x14ac:dyDescent="0.15">
      <c r="O139" s="14"/>
    </row>
    <row r="140" spans="15:15" s="2" customFormat="1" x14ac:dyDescent="0.15">
      <c r="O140" s="14"/>
    </row>
    <row r="141" spans="15:15" s="2" customFormat="1" x14ac:dyDescent="0.15">
      <c r="O141" s="14"/>
    </row>
    <row r="142" spans="15:15" s="2" customFormat="1" x14ac:dyDescent="0.15">
      <c r="O142" s="14"/>
    </row>
    <row r="143" spans="15:15" s="2" customFormat="1" x14ac:dyDescent="0.15">
      <c r="O143" s="14"/>
    </row>
    <row r="144" spans="15:15" s="2" customFormat="1" x14ac:dyDescent="0.15">
      <c r="O144" s="14"/>
    </row>
    <row r="145" spans="15:15" s="2" customFormat="1" x14ac:dyDescent="0.15">
      <c r="O145" s="14"/>
    </row>
    <row r="146" spans="15:15" s="2" customFormat="1" x14ac:dyDescent="0.15">
      <c r="O146" s="14"/>
    </row>
    <row r="147" spans="15:15" s="2" customFormat="1" x14ac:dyDescent="0.15">
      <c r="O147" s="14"/>
    </row>
    <row r="148" spans="15:15" s="2" customFormat="1" x14ac:dyDescent="0.15">
      <c r="O148" s="14"/>
    </row>
    <row r="149" spans="15:15" s="2" customFormat="1" x14ac:dyDescent="0.15">
      <c r="O149" s="14"/>
    </row>
    <row r="150" spans="15:15" s="2" customFormat="1" x14ac:dyDescent="0.15">
      <c r="O150" s="14"/>
    </row>
    <row r="151" spans="15:15" s="2" customFormat="1" x14ac:dyDescent="0.15">
      <c r="O151" s="14"/>
    </row>
  </sheetData>
  <mergeCells count="15">
    <mergeCell ref="B14:B15"/>
    <mergeCell ref="B20:B21"/>
    <mergeCell ref="B26:B29"/>
    <mergeCell ref="B33:B42"/>
    <mergeCell ref="B46:B51"/>
    <mergeCell ref="B3:C3"/>
    <mergeCell ref="D3:D5"/>
    <mergeCell ref="E3:F5"/>
    <mergeCell ref="G3:I5"/>
    <mergeCell ref="J3:M3"/>
    <mergeCell ref="N3:N5"/>
    <mergeCell ref="B4:B5"/>
    <mergeCell ref="C4:C5"/>
    <mergeCell ref="J4:J5"/>
    <mergeCell ref="K4:M4"/>
  </mergeCells>
  <phoneticPr fontId="1"/>
  <pageMargins left="0.98425196850393704" right="0.78740157480314965" top="0.24" bottom="0.39370078740157483" header="0.19685039370078741" footer="0.19685039370078741"/>
  <pageSetup paperSize="9" scale="4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70"/>
  <sheetViews>
    <sheetView view="pageBreakPreview" zoomScale="70" zoomScaleNormal="70" zoomScaleSheetLayoutView="70" workbookViewId="0">
      <selection activeCell="F9" sqref="F9"/>
    </sheetView>
  </sheetViews>
  <sheetFormatPr defaultRowHeight="13.5" outlineLevelRow="1" outlineLevelCol="1" x14ac:dyDescent="0.15"/>
  <cols>
    <col min="1" max="1" width="1.875" customWidth="1"/>
    <col min="2" max="3" width="7.125" customWidth="1"/>
    <col min="4" max="4" width="9.5" bestFit="1" customWidth="1"/>
    <col min="5" max="5" width="10.125" customWidth="1"/>
    <col min="6" max="6" width="32.875" customWidth="1"/>
    <col min="7" max="7" width="9" hidden="1" customWidth="1" outlineLevel="1"/>
    <col min="8" max="8" width="27.625" hidden="1" customWidth="1" outlineLevel="1"/>
    <col min="9" max="9" width="35.25" hidden="1" customWidth="1" outlineLevel="1"/>
    <col min="10" max="10" width="14.25" style="3" customWidth="1" collapsed="1"/>
    <col min="11" max="13" width="10.75" style="2" customWidth="1"/>
    <col min="14" max="14" width="16.375" customWidth="1"/>
    <col min="15" max="15" width="24" style="1" customWidth="1"/>
  </cols>
  <sheetData>
    <row r="1" spans="2:15" x14ac:dyDescent="0.15">
      <c r="J1" s="2"/>
    </row>
    <row r="2" spans="2:15" ht="69.75" customHeight="1" thickBot="1" x14ac:dyDescent="0.2">
      <c r="J2" s="2"/>
    </row>
    <row r="3" spans="2:15" ht="18.75" x14ac:dyDescent="0.15">
      <c r="B3" s="133" t="s">
        <v>3</v>
      </c>
      <c r="C3" s="134"/>
      <c r="D3" s="135" t="s">
        <v>12</v>
      </c>
      <c r="E3" s="143" t="s">
        <v>8</v>
      </c>
      <c r="F3" s="144"/>
      <c r="G3" s="143" t="s">
        <v>9</v>
      </c>
      <c r="H3" s="147"/>
      <c r="I3" s="144"/>
      <c r="J3" s="150" t="s">
        <v>4</v>
      </c>
      <c r="K3" s="151"/>
      <c r="L3" s="151"/>
      <c r="M3" s="151"/>
      <c r="N3" s="123" t="s">
        <v>24</v>
      </c>
    </row>
    <row r="4" spans="2:15" ht="18" customHeight="1" x14ac:dyDescent="0.15">
      <c r="B4" s="126" t="s">
        <v>15</v>
      </c>
      <c r="C4" s="128" t="s">
        <v>2</v>
      </c>
      <c r="D4" s="136"/>
      <c r="E4" s="130"/>
      <c r="F4" s="145"/>
      <c r="G4" s="130"/>
      <c r="H4" s="148"/>
      <c r="I4" s="145"/>
      <c r="J4" s="130" t="s">
        <v>22</v>
      </c>
      <c r="K4" s="132" t="s">
        <v>10</v>
      </c>
      <c r="L4" s="132"/>
      <c r="M4" s="132"/>
      <c r="N4" s="124"/>
    </row>
    <row r="5" spans="2:15" ht="18" thickBot="1" x14ac:dyDescent="0.2">
      <c r="B5" s="127"/>
      <c r="C5" s="129"/>
      <c r="D5" s="137"/>
      <c r="E5" s="131"/>
      <c r="F5" s="146"/>
      <c r="G5" s="131"/>
      <c r="H5" s="149"/>
      <c r="I5" s="146"/>
      <c r="J5" s="131"/>
      <c r="K5" s="66" t="s">
        <v>11</v>
      </c>
      <c r="L5" s="66" t="s">
        <v>1</v>
      </c>
      <c r="M5" s="66" t="s">
        <v>23</v>
      </c>
      <c r="N5" s="125"/>
      <c r="O5" s="4"/>
    </row>
    <row r="6" spans="2:15" s="5" customFormat="1" ht="14.25" hidden="1" outlineLevel="1" thickTop="1" x14ac:dyDescent="0.15">
      <c r="B6" s="15"/>
      <c r="C6" s="41"/>
      <c r="D6" s="17"/>
      <c r="E6" s="15"/>
      <c r="F6" s="16"/>
      <c r="G6" s="15"/>
      <c r="H6" s="18"/>
      <c r="I6" s="19"/>
      <c r="J6" s="20"/>
      <c r="K6" s="21"/>
      <c r="L6" s="21">
        <f t="shared" ref="L6:L23" si="0">ROUNDDOWN(K6/108*8,1)</f>
        <v>0</v>
      </c>
      <c r="M6" s="21">
        <f t="shared" ref="M6:M23" si="1">K6-L6</f>
        <v>0</v>
      </c>
      <c r="N6" s="22"/>
      <c r="O6" s="1"/>
    </row>
    <row r="7" spans="2:15" ht="28.5" customHeight="1" collapsed="1" thickTop="1" x14ac:dyDescent="0.2">
      <c r="B7" s="39" t="s">
        <v>28</v>
      </c>
      <c r="C7" s="39"/>
      <c r="D7" s="39"/>
      <c r="E7" s="34"/>
      <c r="F7" s="34"/>
      <c r="G7" s="34"/>
      <c r="H7" s="34"/>
      <c r="I7" s="34"/>
      <c r="J7" s="34"/>
      <c r="K7" s="12"/>
      <c r="L7" s="12"/>
      <c r="M7" s="12"/>
      <c r="N7" s="35"/>
    </row>
    <row r="8" spans="2:15" ht="10.5" customHeight="1" collapsed="1" thickBot="1" x14ac:dyDescent="0.2">
      <c r="B8" s="13"/>
      <c r="C8" s="13"/>
      <c r="D8" s="38"/>
      <c r="E8" s="13"/>
      <c r="F8" s="13"/>
      <c r="G8" s="13"/>
      <c r="H8" s="13"/>
      <c r="I8" s="13"/>
      <c r="J8" s="13"/>
      <c r="K8" s="36"/>
      <c r="L8" s="36"/>
      <c r="M8" s="36"/>
      <c r="N8" s="37"/>
    </row>
    <row r="9" spans="2:15" ht="57" customHeight="1" thickTop="1" x14ac:dyDescent="0.15">
      <c r="B9" s="65" t="s">
        <v>25</v>
      </c>
      <c r="C9" s="43" t="s">
        <v>17</v>
      </c>
      <c r="D9" s="24">
        <v>43002</v>
      </c>
      <c r="E9" s="44" t="s">
        <v>26</v>
      </c>
      <c r="F9" s="45" t="s">
        <v>27</v>
      </c>
      <c r="G9" s="46" t="s">
        <v>6</v>
      </c>
      <c r="H9" s="47"/>
      <c r="I9" s="45"/>
      <c r="J9" s="49">
        <v>749953</v>
      </c>
      <c r="K9" s="50"/>
      <c r="L9" s="60">
        <f>ROUNDDOWN(K9/108*8,0)</f>
        <v>0</v>
      </c>
      <c r="M9" s="60">
        <f t="shared" ref="M9" si="2">K9-L9</f>
        <v>0</v>
      </c>
      <c r="N9" s="61">
        <f>SUM(J9,M9)</f>
        <v>749953</v>
      </c>
    </row>
    <row r="10" spans="2:15" s="5" customFormat="1" ht="21.75" customHeight="1" thickBot="1" x14ac:dyDescent="0.2">
      <c r="B10" s="27"/>
      <c r="C10" s="40"/>
      <c r="D10" s="29"/>
      <c r="E10" s="27"/>
      <c r="F10" s="28"/>
      <c r="G10" s="27"/>
      <c r="H10" s="30"/>
      <c r="I10" s="31"/>
      <c r="J10" s="59">
        <f>SUM(J9:J9)</f>
        <v>749953</v>
      </c>
      <c r="K10" s="56">
        <f>SUM(K9:K9)</f>
        <v>0</v>
      </c>
      <c r="L10" s="56">
        <f>SUM(L9:L9)</f>
        <v>0</v>
      </c>
      <c r="M10" s="57">
        <f>SUM(M9:M9)</f>
        <v>0</v>
      </c>
      <c r="N10" s="58">
        <f>SUM(N9:N9)</f>
        <v>749953</v>
      </c>
      <c r="O10" s="1"/>
    </row>
    <row r="11" spans="2:15" s="5" customFormat="1" ht="15" hidden="1" outlineLevel="1" thickTop="1" thickBot="1" x14ac:dyDescent="0.2">
      <c r="B11" s="15"/>
      <c r="C11" s="41"/>
      <c r="D11" s="17"/>
      <c r="E11" s="15"/>
      <c r="F11" s="16"/>
      <c r="G11" s="15"/>
      <c r="H11" s="18"/>
      <c r="I11" s="19"/>
      <c r="J11" s="20"/>
      <c r="K11" s="21"/>
      <c r="L11" s="21">
        <f t="shared" ref="L11" si="3">ROUNDDOWN(K11/108*8,0)</f>
        <v>0</v>
      </c>
      <c r="M11" s="21"/>
      <c r="N11" s="22"/>
      <c r="O11" s="1"/>
    </row>
    <row r="12" spans="2:15" ht="28.5" customHeight="1" collapsed="1" thickTop="1" x14ac:dyDescent="0.2">
      <c r="B12" s="39" t="s">
        <v>29</v>
      </c>
      <c r="C12" s="39"/>
      <c r="D12" s="39"/>
      <c r="E12" s="34"/>
      <c r="F12" s="34"/>
      <c r="G12" s="34"/>
      <c r="H12" s="34"/>
      <c r="I12" s="34"/>
      <c r="J12" s="34"/>
      <c r="K12" s="12"/>
      <c r="L12" s="12"/>
      <c r="M12" s="12"/>
      <c r="N12" s="35"/>
    </row>
    <row r="13" spans="2:15" ht="10.5" customHeight="1" thickBot="1" x14ac:dyDescent="0.2">
      <c r="B13" s="67"/>
      <c r="C13" s="67"/>
      <c r="D13" s="68"/>
      <c r="E13" s="67"/>
      <c r="F13" s="67"/>
      <c r="G13" s="67"/>
      <c r="H13" s="67"/>
      <c r="I13" s="67"/>
      <c r="J13" s="67"/>
      <c r="K13" s="69"/>
      <c r="L13" s="69"/>
      <c r="M13" s="69"/>
      <c r="N13" s="70"/>
    </row>
    <row r="14" spans="2:15" ht="60" customHeight="1" x14ac:dyDescent="0.15">
      <c r="B14" s="152">
        <v>2</v>
      </c>
      <c r="C14" s="98" t="s">
        <v>16</v>
      </c>
      <c r="D14" s="95">
        <v>43034</v>
      </c>
      <c r="E14" s="99" t="s">
        <v>46</v>
      </c>
      <c r="F14" s="100" t="s">
        <v>48</v>
      </c>
      <c r="G14" s="76" t="s">
        <v>7</v>
      </c>
      <c r="H14" s="78"/>
      <c r="I14" s="77"/>
      <c r="J14" s="79"/>
      <c r="K14" s="80">
        <v>35640</v>
      </c>
      <c r="L14" s="81">
        <f>ROUNDDOWN(K14/108*8,0)</f>
        <v>2640</v>
      </c>
      <c r="M14" s="81">
        <f t="shared" si="1"/>
        <v>33000</v>
      </c>
      <c r="N14" s="82">
        <f t="shared" ref="N14" si="4">SUM(J14,M14)</f>
        <v>33000</v>
      </c>
    </row>
    <row r="15" spans="2:15" ht="32.25" customHeight="1" x14ac:dyDescent="0.15">
      <c r="B15" s="153"/>
      <c r="C15" s="42" t="s">
        <v>47</v>
      </c>
      <c r="D15" s="96">
        <v>42952</v>
      </c>
      <c r="E15" s="94" t="s">
        <v>60</v>
      </c>
      <c r="F15" s="9" t="s">
        <v>61</v>
      </c>
      <c r="G15" s="8"/>
      <c r="H15" s="48"/>
      <c r="I15" s="11"/>
      <c r="J15" s="51">
        <v>210405</v>
      </c>
      <c r="K15" s="52"/>
      <c r="L15" s="62"/>
      <c r="M15" s="62"/>
      <c r="N15" s="83">
        <f>SUM(J15,M15)</f>
        <v>210405</v>
      </c>
    </row>
    <row r="16" spans="2:15" s="5" customFormat="1" ht="21.75" customHeight="1" thickBot="1" x14ac:dyDescent="0.2">
      <c r="B16" s="84"/>
      <c r="C16" s="85"/>
      <c r="D16" s="97"/>
      <c r="E16" s="101"/>
      <c r="F16" s="87"/>
      <c r="G16" s="86"/>
      <c r="H16" s="88"/>
      <c r="I16" s="89"/>
      <c r="J16" s="90">
        <f>SUM(J14:J15)</f>
        <v>210405</v>
      </c>
      <c r="K16" s="91">
        <f>SUM(K14:K15)</f>
        <v>35640</v>
      </c>
      <c r="L16" s="91">
        <f>SUM(L14:L15)</f>
        <v>2640</v>
      </c>
      <c r="M16" s="92">
        <f>SUM(M14:M15)</f>
        <v>33000</v>
      </c>
      <c r="N16" s="93">
        <f>SUM(N14:N15)</f>
        <v>243405</v>
      </c>
      <c r="O16" s="1"/>
    </row>
    <row r="17" spans="2:15" s="5" customFormat="1" ht="15" hidden="1" outlineLevel="1" thickTop="1" thickBot="1" x14ac:dyDescent="0.2">
      <c r="B17" s="15"/>
      <c r="C17" s="41"/>
      <c r="D17" s="17"/>
      <c r="E17" s="15"/>
      <c r="F17" s="16"/>
      <c r="G17" s="15"/>
      <c r="H17" s="18"/>
      <c r="I17" s="19"/>
      <c r="J17" s="20"/>
      <c r="K17" s="21"/>
      <c r="L17" s="21">
        <f t="shared" si="0"/>
        <v>0</v>
      </c>
      <c r="M17" s="21">
        <f t="shared" si="1"/>
        <v>0</v>
      </c>
      <c r="N17" s="22"/>
      <c r="O17" s="1"/>
    </row>
    <row r="18" spans="2:15" ht="28.5" customHeight="1" collapsed="1" thickTop="1" x14ac:dyDescent="0.2">
      <c r="B18" s="39" t="s">
        <v>30</v>
      </c>
      <c r="C18" s="39"/>
      <c r="D18" s="39"/>
      <c r="E18" s="34"/>
      <c r="F18" s="34"/>
      <c r="G18" s="34"/>
      <c r="H18" s="34"/>
      <c r="I18" s="34"/>
      <c r="J18" s="34"/>
      <c r="K18" s="12"/>
      <c r="L18" s="12"/>
      <c r="M18" s="12"/>
      <c r="N18" s="35"/>
    </row>
    <row r="19" spans="2:15" ht="10.5" customHeight="1" thickBot="1" x14ac:dyDescent="0.2">
      <c r="B19" s="13"/>
      <c r="C19" s="13"/>
      <c r="D19" s="38"/>
      <c r="E19" s="13"/>
      <c r="F19" s="13"/>
      <c r="G19" s="13"/>
      <c r="H19" s="13"/>
      <c r="I19" s="13"/>
      <c r="J19" s="13"/>
      <c r="K19" s="36"/>
      <c r="L19" s="36"/>
      <c r="M19" s="36"/>
      <c r="N19" s="37"/>
    </row>
    <row r="20" spans="2:15" ht="76.5" customHeight="1" thickTop="1" x14ac:dyDescent="0.15">
      <c r="B20" s="141">
        <v>3</v>
      </c>
      <c r="C20" s="43" t="s">
        <v>16</v>
      </c>
      <c r="D20" s="33">
        <v>43003</v>
      </c>
      <c r="E20" s="23" t="s">
        <v>31</v>
      </c>
      <c r="F20" s="32" t="s">
        <v>32</v>
      </c>
      <c r="G20" s="23" t="s">
        <v>7</v>
      </c>
      <c r="H20" s="25"/>
      <c r="I20" s="26"/>
      <c r="J20" s="53">
        <v>57184</v>
      </c>
      <c r="K20" s="54"/>
      <c r="L20" s="63">
        <f>ROUNDDOWN(K20/108*8,0)</f>
        <v>0</v>
      </c>
      <c r="M20" s="63">
        <f t="shared" si="1"/>
        <v>0</v>
      </c>
      <c r="N20" s="61">
        <f t="shared" ref="N20:N21" si="5">SUM(J20,M20)</f>
        <v>57184</v>
      </c>
    </row>
    <row r="21" spans="2:15" ht="25.5" customHeight="1" x14ac:dyDescent="0.15">
      <c r="B21" s="142"/>
      <c r="C21" s="42" t="s">
        <v>18</v>
      </c>
      <c r="D21" s="10">
        <v>42991</v>
      </c>
      <c r="E21" s="8" t="s">
        <v>31</v>
      </c>
      <c r="F21" s="11" t="s">
        <v>33</v>
      </c>
      <c r="G21" s="8" t="s">
        <v>7</v>
      </c>
      <c r="H21" s="48"/>
      <c r="I21" s="11"/>
      <c r="J21" s="51">
        <v>42044</v>
      </c>
      <c r="K21" s="52"/>
      <c r="L21" s="62">
        <f t="shared" ref="L21" si="6">ROUNDDOWN(K21/108*8,0)</f>
        <v>0</v>
      </c>
      <c r="M21" s="62">
        <f t="shared" si="1"/>
        <v>0</v>
      </c>
      <c r="N21" s="55">
        <f t="shared" si="5"/>
        <v>42044</v>
      </c>
    </row>
    <row r="22" spans="2:15" s="5" customFormat="1" ht="21.75" customHeight="1" thickBot="1" x14ac:dyDescent="0.2">
      <c r="B22" s="27"/>
      <c r="C22" s="40"/>
      <c r="D22" s="29"/>
      <c r="E22" s="27"/>
      <c r="F22" s="28"/>
      <c r="G22" s="27"/>
      <c r="H22" s="30"/>
      <c r="I22" s="31"/>
      <c r="J22" s="59">
        <f>SUM(J20:J21)</f>
        <v>99228</v>
      </c>
      <c r="K22" s="56">
        <f>SUM(K20:K21)</f>
        <v>0</v>
      </c>
      <c r="L22" s="56">
        <f>SUM(L20:L21)</f>
        <v>0</v>
      </c>
      <c r="M22" s="57">
        <f>SUM(M20:M21)</f>
        <v>0</v>
      </c>
      <c r="N22" s="58">
        <f>SUM(N20:N21)</f>
        <v>99228</v>
      </c>
      <c r="O22" s="1"/>
    </row>
    <row r="23" spans="2:15" s="5" customFormat="1" ht="14.25" hidden="1" outlineLevel="1" thickTop="1" x14ac:dyDescent="0.15">
      <c r="B23" s="15"/>
      <c r="C23" s="41"/>
      <c r="D23" s="17"/>
      <c r="E23" s="15"/>
      <c r="F23" s="16"/>
      <c r="G23" s="15"/>
      <c r="H23" s="18"/>
      <c r="I23" s="19"/>
      <c r="J23" s="20"/>
      <c r="K23" s="21"/>
      <c r="L23" s="21">
        <f t="shared" si="0"/>
        <v>0</v>
      </c>
      <c r="M23" s="21">
        <f t="shared" si="1"/>
        <v>0</v>
      </c>
      <c r="N23" s="22"/>
      <c r="O23" s="1"/>
    </row>
    <row r="24" spans="2:15" ht="28.5" customHeight="1" collapsed="1" thickTop="1" x14ac:dyDescent="0.2">
      <c r="B24" s="39" t="s">
        <v>34</v>
      </c>
      <c r="C24" s="39"/>
      <c r="D24" s="39"/>
      <c r="E24" s="34"/>
      <c r="F24" s="34"/>
      <c r="G24" s="34"/>
      <c r="H24" s="34"/>
      <c r="I24" s="34"/>
      <c r="J24" s="34"/>
      <c r="K24" s="12"/>
      <c r="L24" s="12"/>
      <c r="M24" s="12"/>
      <c r="N24" s="35"/>
    </row>
    <row r="25" spans="2:15" ht="10.5" customHeight="1" thickBot="1" x14ac:dyDescent="0.2">
      <c r="B25" s="13"/>
      <c r="C25" s="13"/>
      <c r="D25" s="38"/>
      <c r="E25" s="13"/>
      <c r="F25" s="13"/>
      <c r="G25" s="13"/>
      <c r="H25" s="13"/>
      <c r="I25" s="13"/>
      <c r="J25" s="13"/>
      <c r="K25" s="36"/>
      <c r="L25" s="36"/>
      <c r="M25" s="36"/>
      <c r="N25" s="37"/>
    </row>
    <row r="26" spans="2:15" ht="51" customHeight="1" thickTop="1" x14ac:dyDescent="0.15">
      <c r="B26" s="141">
        <v>4</v>
      </c>
      <c r="C26" s="43" t="s">
        <v>16</v>
      </c>
      <c r="D26" s="33">
        <v>42989</v>
      </c>
      <c r="E26" s="23" t="s">
        <v>35</v>
      </c>
      <c r="F26" s="32" t="s">
        <v>36</v>
      </c>
      <c r="G26" s="23" t="s">
        <v>7</v>
      </c>
      <c r="H26" s="25"/>
      <c r="I26" s="26"/>
      <c r="J26" s="53">
        <v>68680</v>
      </c>
      <c r="K26" s="54"/>
      <c r="L26" s="63">
        <v>0</v>
      </c>
      <c r="M26" s="63">
        <f t="shared" ref="M26:M29" si="7">K26-L26</f>
        <v>0</v>
      </c>
      <c r="N26" s="61">
        <f t="shared" ref="N26:N29" si="8">SUM(J26,M26)</f>
        <v>68680</v>
      </c>
    </row>
    <row r="27" spans="2:15" ht="36.75" customHeight="1" x14ac:dyDescent="0.15">
      <c r="B27" s="142"/>
      <c r="C27" s="42" t="s">
        <v>18</v>
      </c>
      <c r="D27" s="10">
        <v>42992</v>
      </c>
      <c r="E27" s="8" t="s">
        <v>35</v>
      </c>
      <c r="F27" s="11" t="s">
        <v>37</v>
      </c>
      <c r="G27" s="8" t="s">
        <v>7</v>
      </c>
      <c r="H27" s="48"/>
      <c r="I27" s="11"/>
      <c r="J27" s="51">
        <v>12652</v>
      </c>
      <c r="K27" s="52"/>
      <c r="L27" s="62">
        <f t="shared" ref="L27:L28" si="9">ROUNDDOWN(K27/108*8,0)</f>
        <v>0</v>
      </c>
      <c r="M27" s="62">
        <f t="shared" ref="M27:M28" si="10">K27-L27</f>
        <v>0</v>
      </c>
      <c r="N27" s="55">
        <f t="shared" ref="N27:N28" si="11">SUM(J27,M27)</f>
        <v>12652</v>
      </c>
    </row>
    <row r="28" spans="2:15" ht="36.75" customHeight="1" x14ac:dyDescent="0.15">
      <c r="B28" s="142"/>
      <c r="C28" s="42" t="s">
        <v>0</v>
      </c>
      <c r="D28" s="10">
        <v>42992</v>
      </c>
      <c r="E28" s="8" t="s">
        <v>35</v>
      </c>
      <c r="F28" s="11" t="s">
        <v>38</v>
      </c>
      <c r="G28" s="8" t="s">
        <v>7</v>
      </c>
      <c r="H28" s="48"/>
      <c r="I28" s="11"/>
      <c r="J28" s="51">
        <v>72300</v>
      </c>
      <c r="K28" s="52"/>
      <c r="L28" s="62">
        <f t="shared" si="9"/>
        <v>0</v>
      </c>
      <c r="M28" s="62">
        <f t="shared" si="10"/>
        <v>0</v>
      </c>
      <c r="N28" s="55">
        <f t="shared" si="11"/>
        <v>72300</v>
      </c>
    </row>
    <row r="29" spans="2:15" ht="36.75" customHeight="1" x14ac:dyDescent="0.15">
      <c r="B29" s="142"/>
      <c r="C29" s="42" t="s">
        <v>58</v>
      </c>
      <c r="D29" s="10">
        <v>43011</v>
      </c>
      <c r="E29" s="8" t="s">
        <v>35</v>
      </c>
      <c r="F29" s="11" t="s">
        <v>59</v>
      </c>
      <c r="G29" s="8" t="s">
        <v>7</v>
      </c>
      <c r="H29" s="48"/>
      <c r="I29" s="11"/>
      <c r="J29" s="51">
        <v>123225</v>
      </c>
      <c r="K29" s="52"/>
      <c r="L29" s="62">
        <f t="shared" ref="L29" si="12">ROUNDDOWN(K29/108*8,0)</f>
        <v>0</v>
      </c>
      <c r="M29" s="62">
        <f t="shared" si="7"/>
        <v>0</v>
      </c>
      <c r="N29" s="55">
        <f t="shared" si="8"/>
        <v>123225</v>
      </c>
    </row>
    <row r="30" spans="2:15" s="5" customFormat="1" ht="21.75" customHeight="1" thickBot="1" x14ac:dyDescent="0.2">
      <c r="B30" s="27"/>
      <c r="C30" s="40"/>
      <c r="D30" s="29"/>
      <c r="E30" s="27"/>
      <c r="F30" s="28"/>
      <c r="G30" s="27"/>
      <c r="H30" s="30"/>
      <c r="I30" s="31"/>
      <c r="J30" s="59">
        <f>SUM(J26:J29)</f>
        <v>276857</v>
      </c>
      <c r="K30" s="56">
        <f>SUM(K26:K29)</f>
        <v>0</v>
      </c>
      <c r="L30" s="56">
        <f>SUM(L26:L29)</f>
        <v>0</v>
      </c>
      <c r="M30" s="57">
        <f>SUM(M26:M29)</f>
        <v>0</v>
      </c>
      <c r="N30" s="58">
        <f>SUM(N26:N29)</f>
        <v>276857</v>
      </c>
      <c r="O30" s="1"/>
    </row>
    <row r="31" spans="2:15" ht="28.5" customHeight="1" collapsed="1" thickTop="1" x14ac:dyDescent="0.2">
      <c r="B31" s="39" t="s">
        <v>39</v>
      </c>
      <c r="C31" s="39"/>
      <c r="D31" s="39"/>
      <c r="E31" s="34"/>
      <c r="F31" s="34"/>
      <c r="G31" s="34"/>
      <c r="H31" s="34"/>
      <c r="I31" s="34"/>
      <c r="J31" s="34"/>
      <c r="K31" s="12"/>
      <c r="L31" s="12"/>
      <c r="M31" s="12"/>
      <c r="N31" s="35"/>
    </row>
    <row r="32" spans="2:15" ht="10.5" customHeight="1" thickBot="1" x14ac:dyDescent="0.2">
      <c r="B32" s="67"/>
      <c r="C32" s="67"/>
      <c r="D32" s="68"/>
      <c r="E32" s="67"/>
      <c r="F32" s="67"/>
      <c r="G32" s="67"/>
      <c r="H32" s="67"/>
      <c r="I32" s="67"/>
      <c r="J32" s="67"/>
      <c r="K32" s="69"/>
      <c r="L32" s="69"/>
      <c r="M32" s="69"/>
      <c r="N32" s="70"/>
    </row>
    <row r="33" spans="2:14" ht="51" customHeight="1" x14ac:dyDescent="0.15">
      <c r="B33" s="138">
        <v>5</v>
      </c>
      <c r="C33" s="74" t="s">
        <v>79</v>
      </c>
      <c r="D33" s="75">
        <v>42979</v>
      </c>
      <c r="E33" s="76" t="s">
        <v>5</v>
      </c>
      <c r="F33" s="77" t="s">
        <v>76</v>
      </c>
      <c r="G33" s="76" t="s">
        <v>7</v>
      </c>
      <c r="H33" s="78"/>
      <c r="I33" s="77"/>
      <c r="J33" s="79">
        <v>128000</v>
      </c>
      <c r="K33" s="80"/>
      <c r="L33" s="81">
        <v>0</v>
      </c>
      <c r="M33" s="81">
        <v>0</v>
      </c>
      <c r="N33" s="82">
        <f t="shared" ref="N33:N42" si="13">SUM(J33,M33)</f>
        <v>128000</v>
      </c>
    </row>
    <row r="34" spans="2:14" ht="51" customHeight="1" x14ac:dyDescent="0.15">
      <c r="B34" s="139"/>
      <c r="C34" s="72" t="s">
        <v>79</v>
      </c>
      <c r="D34" s="71">
        <v>42979</v>
      </c>
      <c r="E34" s="8" t="s">
        <v>5</v>
      </c>
      <c r="F34" s="11" t="s">
        <v>66</v>
      </c>
      <c r="G34" s="8" t="s">
        <v>7</v>
      </c>
      <c r="H34" s="48"/>
      <c r="I34" s="11"/>
      <c r="J34" s="51">
        <v>7200</v>
      </c>
      <c r="K34" s="52"/>
      <c r="L34" s="62">
        <v>0</v>
      </c>
      <c r="M34" s="62">
        <v>0</v>
      </c>
      <c r="N34" s="83">
        <f t="shared" si="13"/>
        <v>7200</v>
      </c>
    </row>
    <row r="35" spans="2:14" ht="51" customHeight="1" x14ac:dyDescent="0.15">
      <c r="B35" s="139"/>
      <c r="C35" s="72" t="s">
        <v>79</v>
      </c>
      <c r="D35" s="71">
        <v>42979</v>
      </c>
      <c r="E35" s="8" t="s">
        <v>5</v>
      </c>
      <c r="F35" s="11" t="s">
        <v>78</v>
      </c>
      <c r="G35" s="8" t="s">
        <v>7</v>
      </c>
      <c r="H35" s="48"/>
      <c r="I35" s="11"/>
      <c r="J35" s="51"/>
      <c r="K35" s="52">
        <v>2570</v>
      </c>
      <c r="L35" s="62">
        <f>ROUNDDOWN(K35/108*8,0)</f>
        <v>190</v>
      </c>
      <c r="M35" s="62">
        <f>K35-L35</f>
        <v>2380</v>
      </c>
      <c r="N35" s="83">
        <f>SUM(J35,MOU35)</f>
        <v>0</v>
      </c>
    </row>
    <row r="36" spans="2:14" ht="51" customHeight="1" x14ac:dyDescent="0.15">
      <c r="B36" s="139"/>
      <c r="C36" s="72" t="s">
        <v>79</v>
      </c>
      <c r="D36" s="71">
        <v>42979</v>
      </c>
      <c r="E36" s="8" t="s">
        <v>5</v>
      </c>
      <c r="F36" s="11" t="s">
        <v>77</v>
      </c>
      <c r="G36" s="8" t="s">
        <v>7</v>
      </c>
      <c r="H36" s="48"/>
      <c r="I36" s="11"/>
      <c r="J36" s="51"/>
      <c r="K36" s="52">
        <v>580</v>
      </c>
      <c r="L36" s="62">
        <f>ROUNDDOWN(K36/108*8,0)</f>
        <v>42</v>
      </c>
      <c r="M36" s="62">
        <f>K36-L36</f>
        <v>538</v>
      </c>
      <c r="N36" s="83">
        <f t="shared" si="13"/>
        <v>538</v>
      </c>
    </row>
    <row r="37" spans="2:14" ht="51" customHeight="1" x14ac:dyDescent="0.15">
      <c r="B37" s="139"/>
      <c r="C37" s="72" t="s">
        <v>79</v>
      </c>
      <c r="D37" s="71">
        <v>42979</v>
      </c>
      <c r="E37" s="8" t="s">
        <v>5</v>
      </c>
      <c r="F37" s="11" t="s">
        <v>70</v>
      </c>
      <c r="G37" s="8" t="s">
        <v>7</v>
      </c>
      <c r="H37" s="48"/>
      <c r="I37" s="11"/>
      <c r="J37" s="51">
        <v>610</v>
      </c>
      <c r="K37" s="52"/>
      <c r="L37" s="62">
        <v>0</v>
      </c>
      <c r="M37" s="62">
        <v>0</v>
      </c>
      <c r="N37" s="83">
        <f t="shared" si="13"/>
        <v>610</v>
      </c>
    </row>
    <row r="38" spans="2:14" ht="51" customHeight="1" x14ac:dyDescent="0.15">
      <c r="B38" s="139"/>
      <c r="C38" s="72" t="s">
        <v>79</v>
      </c>
      <c r="D38" s="71">
        <v>42979</v>
      </c>
      <c r="E38" s="8" t="s">
        <v>5</v>
      </c>
      <c r="F38" s="11" t="s">
        <v>67</v>
      </c>
      <c r="G38" s="8" t="s">
        <v>7</v>
      </c>
      <c r="H38" s="48"/>
      <c r="I38" s="11"/>
      <c r="J38" s="51">
        <v>3980</v>
      </c>
      <c r="K38" s="52"/>
      <c r="L38" s="62">
        <v>0</v>
      </c>
      <c r="M38" s="62">
        <v>0</v>
      </c>
      <c r="N38" s="83">
        <f t="shared" ref="N38" si="14">SUM(J38,M38)</f>
        <v>3980</v>
      </c>
    </row>
    <row r="39" spans="2:14" ht="51" customHeight="1" x14ac:dyDescent="0.15">
      <c r="B39" s="139"/>
      <c r="C39" s="72" t="s">
        <v>79</v>
      </c>
      <c r="D39" s="71">
        <v>42979</v>
      </c>
      <c r="E39" s="8" t="s">
        <v>5</v>
      </c>
      <c r="F39" s="11" t="s">
        <v>71</v>
      </c>
      <c r="G39" s="8" t="s">
        <v>7</v>
      </c>
      <c r="H39" s="48"/>
      <c r="I39" s="11"/>
      <c r="J39" s="51">
        <v>440</v>
      </c>
      <c r="K39" s="52"/>
      <c r="L39" s="62">
        <v>0</v>
      </c>
      <c r="M39" s="62">
        <v>0</v>
      </c>
      <c r="N39" s="83">
        <f t="shared" si="13"/>
        <v>440</v>
      </c>
    </row>
    <row r="40" spans="2:14" ht="51" customHeight="1" x14ac:dyDescent="0.15">
      <c r="B40" s="139"/>
      <c r="C40" s="72" t="s">
        <v>79</v>
      </c>
      <c r="D40" s="71">
        <v>42979</v>
      </c>
      <c r="E40" s="8" t="s">
        <v>5</v>
      </c>
      <c r="F40" s="11" t="s">
        <v>68</v>
      </c>
      <c r="G40" s="8" t="s">
        <v>7</v>
      </c>
      <c r="H40" s="48"/>
      <c r="I40" s="11"/>
      <c r="J40" s="51">
        <v>780</v>
      </c>
      <c r="K40" s="52"/>
      <c r="L40" s="62">
        <v>0</v>
      </c>
      <c r="M40" s="62">
        <v>0</v>
      </c>
      <c r="N40" s="83">
        <f t="shared" ref="N40:N41" si="15">SUM(J40,M40)</f>
        <v>780</v>
      </c>
    </row>
    <row r="41" spans="2:14" ht="51" customHeight="1" x14ac:dyDescent="0.15">
      <c r="B41" s="139"/>
      <c r="C41" s="72" t="s">
        <v>79</v>
      </c>
      <c r="D41" s="71">
        <v>42979</v>
      </c>
      <c r="E41" s="8" t="s">
        <v>5</v>
      </c>
      <c r="F41" s="11" t="s">
        <v>72</v>
      </c>
      <c r="G41" s="8" t="s">
        <v>7</v>
      </c>
      <c r="H41" s="48"/>
      <c r="I41" s="11"/>
      <c r="J41" s="51">
        <v>620</v>
      </c>
      <c r="K41" s="52"/>
      <c r="L41" s="62">
        <v>0</v>
      </c>
      <c r="M41" s="62">
        <v>0</v>
      </c>
      <c r="N41" s="83">
        <f t="shared" si="15"/>
        <v>620</v>
      </c>
    </row>
    <row r="42" spans="2:14" ht="51" customHeight="1" x14ac:dyDescent="0.15">
      <c r="B42" s="139"/>
      <c r="C42" s="72" t="s">
        <v>79</v>
      </c>
      <c r="D42" s="71">
        <v>42979</v>
      </c>
      <c r="E42" s="8" t="s">
        <v>5</v>
      </c>
      <c r="F42" s="11" t="s">
        <v>69</v>
      </c>
      <c r="G42" s="8" t="s">
        <v>7</v>
      </c>
      <c r="H42" s="48"/>
      <c r="I42" s="11"/>
      <c r="J42" s="51">
        <v>500</v>
      </c>
      <c r="K42" s="52"/>
      <c r="L42" s="62">
        <v>0</v>
      </c>
      <c r="M42" s="62">
        <v>0</v>
      </c>
      <c r="N42" s="83">
        <f t="shared" si="13"/>
        <v>500</v>
      </c>
    </row>
    <row r="43" spans="2:14" ht="51" customHeight="1" x14ac:dyDescent="0.15">
      <c r="B43" s="139"/>
      <c r="C43" s="72" t="s">
        <v>80</v>
      </c>
      <c r="D43" s="71">
        <v>42983</v>
      </c>
      <c r="E43" s="8" t="s">
        <v>73</v>
      </c>
      <c r="F43" s="11" t="s">
        <v>74</v>
      </c>
      <c r="G43" s="8"/>
      <c r="H43" s="48"/>
      <c r="I43" s="11"/>
      <c r="J43" s="51">
        <v>8138</v>
      </c>
      <c r="K43" s="52"/>
      <c r="L43" s="62">
        <v>0</v>
      </c>
      <c r="M43" s="62">
        <v>0</v>
      </c>
      <c r="N43" s="83">
        <f>SUM(J43,M43)</f>
        <v>8138</v>
      </c>
    </row>
    <row r="44" spans="2:14" ht="51" customHeight="1" x14ac:dyDescent="0.15">
      <c r="B44" s="139"/>
      <c r="C44" s="72" t="s">
        <v>81</v>
      </c>
      <c r="D44" s="71">
        <v>42983</v>
      </c>
      <c r="E44" s="8" t="s">
        <v>5</v>
      </c>
      <c r="F44" s="11" t="s">
        <v>75</v>
      </c>
      <c r="G44" s="8"/>
      <c r="H44" s="48"/>
      <c r="I44" s="11"/>
      <c r="J44" s="51">
        <v>43924</v>
      </c>
      <c r="K44" s="52"/>
      <c r="L44" s="62">
        <v>0</v>
      </c>
      <c r="M44" s="62">
        <v>0</v>
      </c>
      <c r="N44" s="83">
        <f>SUM(J44,M44)</f>
        <v>43924</v>
      </c>
    </row>
    <row r="45" spans="2:14" ht="36.75" customHeight="1" x14ac:dyDescent="0.15">
      <c r="B45" s="139"/>
      <c r="C45" s="72" t="s">
        <v>82</v>
      </c>
      <c r="D45" s="71">
        <v>43002</v>
      </c>
      <c r="E45" s="8" t="s">
        <v>5</v>
      </c>
      <c r="F45" s="11" t="s">
        <v>49</v>
      </c>
      <c r="G45" s="8" t="s">
        <v>7</v>
      </c>
      <c r="H45" s="48"/>
      <c r="I45" s="11"/>
      <c r="J45" s="51">
        <v>1144</v>
      </c>
      <c r="K45" s="52"/>
      <c r="L45" s="62">
        <f t="shared" ref="L45" si="16">ROUNDDOWN(K45/108*8,0)</f>
        <v>0</v>
      </c>
      <c r="M45" s="62">
        <f t="shared" ref="M45" si="17">K45-L45</f>
        <v>0</v>
      </c>
      <c r="N45" s="83">
        <f t="shared" ref="N45" si="18">SUM(J45,M45)</f>
        <v>1144</v>
      </c>
    </row>
    <row r="46" spans="2:14" ht="36.75" customHeight="1" x14ac:dyDescent="0.15">
      <c r="B46" s="139"/>
      <c r="C46" s="72" t="s">
        <v>83</v>
      </c>
      <c r="D46" s="71">
        <v>43003</v>
      </c>
      <c r="E46" s="8" t="s">
        <v>5</v>
      </c>
      <c r="F46" s="11" t="s">
        <v>49</v>
      </c>
      <c r="G46" s="8" t="s">
        <v>7</v>
      </c>
      <c r="H46" s="48"/>
      <c r="I46" s="11"/>
      <c r="J46" s="51">
        <v>1144</v>
      </c>
      <c r="K46" s="52"/>
      <c r="L46" s="62">
        <f t="shared" ref="L46" si="19">ROUNDDOWN(K46/108*8,0)</f>
        <v>0</v>
      </c>
      <c r="M46" s="62">
        <f t="shared" ref="M46" si="20">K46-L46</f>
        <v>0</v>
      </c>
      <c r="N46" s="83">
        <f t="shared" ref="N46" si="21">SUM(J46,M46)</f>
        <v>1144</v>
      </c>
    </row>
    <row r="47" spans="2:14" ht="36.75" customHeight="1" x14ac:dyDescent="0.15">
      <c r="B47" s="139"/>
      <c r="C47" s="72" t="s">
        <v>84</v>
      </c>
      <c r="D47" s="71">
        <v>43004</v>
      </c>
      <c r="E47" s="8" t="s">
        <v>5</v>
      </c>
      <c r="F47" s="11" t="s">
        <v>45</v>
      </c>
      <c r="G47" s="8" t="s">
        <v>7</v>
      </c>
      <c r="H47" s="48"/>
      <c r="I47" s="11"/>
      <c r="J47" s="51">
        <v>1357</v>
      </c>
      <c r="K47" s="52"/>
      <c r="L47" s="62">
        <f t="shared" ref="L47:L60" si="22">ROUNDDOWN(K47/108*8,0)</f>
        <v>0</v>
      </c>
      <c r="M47" s="62">
        <f t="shared" ref="M47:M60" si="23">K47-L47</f>
        <v>0</v>
      </c>
      <c r="N47" s="83">
        <f t="shared" ref="N47:N60" si="24">SUM(J47,M47)</f>
        <v>1357</v>
      </c>
    </row>
    <row r="48" spans="2:14" ht="36.75" customHeight="1" x14ac:dyDescent="0.15">
      <c r="B48" s="139"/>
      <c r="C48" s="72" t="s">
        <v>85</v>
      </c>
      <c r="D48" s="71">
        <v>43004</v>
      </c>
      <c r="E48" s="8" t="s">
        <v>5</v>
      </c>
      <c r="F48" s="11" t="s">
        <v>45</v>
      </c>
      <c r="G48" s="8" t="s">
        <v>7</v>
      </c>
      <c r="H48" s="48"/>
      <c r="I48" s="11"/>
      <c r="J48" s="51">
        <v>1012</v>
      </c>
      <c r="K48" s="52"/>
      <c r="L48" s="62">
        <f t="shared" si="22"/>
        <v>0</v>
      </c>
      <c r="M48" s="62">
        <f t="shared" si="23"/>
        <v>0</v>
      </c>
      <c r="N48" s="83">
        <f t="shared" si="24"/>
        <v>1012</v>
      </c>
    </row>
    <row r="49" spans="2:15" ht="36.75" customHeight="1" x14ac:dyDescent="0.15">
      <c r="B49" s="139"/>
      <c r="C49" s="72" t="s">
        <v>86</v>
      </c>
      <c r="D49" s="71">
        <v>43004</v>
      </c>
      <c r="E49" s="8" t="s">
        <v>5</v>
      </c>
      <c r="F49" s="11" t="s">
        <v>49</v>
      </c>
      <c r="G49" s="8" t="s">
        <v>7</v>
      </c>
      <c r="H49" s="48"/>
      <c r="I49" s="11"/>
      <c r="J49" s="51">
        <v>1146</v>
      </c>
      <c r="K49" s="52"/>
      <c r="L49" s="62">
        <f t="shared" si="22"/>
        <v>0</v>
      </c>
      <c r="M49" s="62">
        <f t="shared" si="23"/>
        <v>0</v>
      </c>
      <c r="N49" s="83">
        <f t="shared" si="24"/>
        <v>1146</v>
      </c>
    </row>
    <row r="50" spans="2:15" ht="36.75" customHeight="1" x14ac:dyDescent="0.15">
      <c r="B50" s="139"/>
      <c r="C50" s="72" t="s">
        <v>87</v>
      </c>
      <c r="D50" s="71">
        <v>43004</v>
      </c>
      <c r="E50" s="8" t="s">
        <v>5</v>
      </c>
      <c r="F50" s="11" t="s">
        <v>45</v>
      </c>
      <c r="G50" s="8" t="s">
        <v>7</v>
      </c>
      <c r="H50" s="48"/>
      <c r="I50" s="11"/>
      <c r="J50" s="51">
        <v>1647</v>
      </c>
      <c r="K50" s="52"/>
      <c r="L50" s="62">
        <f t="shared" si="22"/>
        <v>0</v>
      </c>
      <c r="M50" s="62">
        <f t="shared" si="23"/>
        <v>0</v>
      </c>
      <c r="N50" s="83">
        <f t="shared" si="24"/>
        <v>1647</v>
      </c>
    </row>
    <row r="51" spans="2:15" ht="36.75" customHeight="1" x14ac:dyDescent="0.15">
      <c r="B51" s="139"/>
      <c r="C51" s="72" t="s">
        <v>88</v>
      </c>
      <c r="D51" s="71">
        <v>43004</v>
      </c>
      <c r="E51" s="8" t="s">
        <v>5</v>
      </c>
      <c r="F51" s="11" t="s">
        <v>45</v>
      </c>
      <c r="G51" s="8" t="s">
        <v>7</v>
      </c>
      <c r="H51" s="48"/>
      <c r="I51" s="11"/>
      <c r="J51" s="51">
        <v>3123</v>
      </c>
      <c r="K51" s="52"/>
      <c r="L51" s="62">
        <f t="shared" si="22"/>
        <v>0</v>
      </c>
      <c r="M51" s="62">
        <f t="shared" si="23"/>
        <v>0</v>
      </c>
      <c r="N51" s="83">
        <f t="shared" si="24"/>
        <v>3123</v>
      </c>
    </row>
    <row r="52" spans="2:15" ht="36.75" customHeight="1" x14ac:dyDescent="0.15">
      <c r="B52" s="139"/>
      <c r="C52" s="72" t="s">
        <v>89</v>
      </c>
      <c r="D52" s="71">
        <v>43005</v>
      </c>
      <c r="E52" s="8" t="s">
        <v>5</v>
      </c>
      <c r="F52" s="11" t="s">
        <v>45</v>
      </c>
      <c r="G52" s="8" t="s">
        <v>7</v>
      </c>
      <c r="H52" s="48"/>
      <c r="I52" s="11"/>
      <c r="J52" s="51">
        <v>1104</v>
      </c>
      <c r="K52" s="52"/>
      <c r="L52" s="62">
        <f t="shared" si="22"/>
        <v>0</v>
      </c>
      <c r="M52" s="62">
        <f t="shared" si="23"/>
        <v>0</v>
      </c>
      <c r="N52" s="83">
        <f t="shared" si="24"/>
        <v>1104</v>
      </c>
    </row>
    <row r="53" spans="2:15" ht="36.75" customHeight="1" x14ac:dyDescent="0.15">
      <c r="B53" s="139"/>
      <c r="C53" s="72" t="s">
        <v>90</v>
      </c>
      <c r="D53" s="71">
        <v>43005</v>
      </c>
      <c r="E53" s="8" t="s">
        <v>5</v>
      </c>
      <c r="F53" s="11" t="s">
        <v>99</v>
      </c>
      <c r="G53" s="8"/>
      <c r="H53" s="48"/>
      <c r="I53" s="11"/>
      <c r="J53" s="51">
        <v>1272</v>
      </c>
      <c r="K53" s="52"/>
      <c r="L53" s="62">
        <v>0</v>
      </c>
      <c r="M53" s="62">
        <v>0</v>
      </c>
      <c r="N53" s="83">
        <f>SUM(J53,M53)</f>
        <v>1272</v>
      </c>
    </row>
    <row r="54" spans="2:15" ht="36.75" customHeight="1" x14ac:dyDescent="0.15">
      <c r="B54" s="139"/>
      <c r="C54" s="72" t="s">
        <v>91</v>
      </c>
      <c r="D54" s="71">
        <v>43005</v>
      </c>
      <c r="E54" s="8" t="s">
        <v>5</v>
      </c>
      <c r="F54" s="11" t="s">
        <v>100</v>
      </c>
      <c r="G54" s="8"/>
      <c r="H54" s="48"/>
      <c r="I54" s="11"/>
      <c r="J54" s="51">
        <v>1145</v>
      </c>
      <c r="K54" s="52"/>
      <c r="L54" s="62">
        <v>0</v>
      </c>
      <c r="M54" s="62">
        <v>0</v>
      </c>
      <c r="N54" s="83">
        <f>SUM(J54,M54)</f>
        <v>1145</v>
      </c>
    </row>
    <row r="55" spans="2:15" ht="36.75" customHeight="1" x14ac:dyDescent="0.15">
      <c r="B55" s="139"/>
      <c r="C55" s="72" t="s">
        <v>92</v>
      </c>
      <c r="D55" s="71">
        <v>43005</v>
      </c>
      <c r="E55" s="8" t="s">
        <v>5</v>
      </c>
      <c r="F55" s="11" t="s">
        <v>50</v>
      </c>
      <c r="G55" s="8" t="s">
        <v>7</v>
      </c>
      <c r="H55" s="48"/>
      <c r="I55" s="11"/>
      <c r="J55" s="51">
        <v>4558</v>
      </c>
      <c r="K55" s="52"/>
      <c r="L55" s="62">
        <f t="shared" si="22"/>
        <v>0</v>
      </c>
      <c r="M55" s="62">
        <f t="shared" si="23"/>
        <v>0</v>
      </c>
      <c r="N55" s="83">
        <f t="shared" si="24"/>
        <v>4558</v>
      </c>
    </row>
    <row r="56" spans="2:15" ht="36.75" customHeight="1" x14ac:dyDescent="0.15">
      <c r="B56" s="139"/>
      <c r="C56" s="72" t="s">
        <v>93</v>
      </c>
      <c r="D56" s="71">
        <v>43008</v>
      </c>
      <c r="E56" s="8" t="s">
        <v>5</v>
      </c>
      <c r="F56" s="11" t="s">
        <v>55</v>
      </c>
      <c r="G56" s="8" t="s">
        <v>7</v>
      </c>
      <c r="H56" s="48"/>
      <c r="I56" s="11"/>
      <c r="J56" s="51">
        <v>63365</v>
      </c>
      <c r="K56" s="52"/>
      <c r="L56" s="62">
        <f t="shared" si="22"/>
        <v>0</v>
      </c>
      <c r="M56" s="62">
        <f t="shared" si="23"/>
        <v>0</v>
      </c>
      <c r="N56" s="83">
        <f t="shared" si="24"/>
        <v>63365</v>
      </c>
    </row>
    <row r="57" spans="2:15" ht="36.75" customHeight="1" x14ac:dyDescent="0.15">
      <c r="B57" s="139"/>
      <c r="C57" s="72" t="s">
        <v>94</v>
      </c>
      <c r="D57" s="71">
        <v>43008</v>
      </c>
      <c r="E57" s="8" t="s">
        <v>5</v>
      </c>
      <c r="F57" s="11" t="s">
        <v>56</v>
      </c>
      <c r="G57" s="8" t="s">
        <v>7</v>
      </c>
      <c r="H57" s="48"/>
      <c r="I57" s="11"/>
      <c r="J57" s="51">
        <v>1545</v>
      </c>
      <c r="K57" s="52"/>
      <c r="L57" s="62">
        <f t="shared" si="22"/>
        <v>0</v>
      </c>
      <c r="M57" s="62">
        <f t="shared" si="23"/>
        <v>0</v>
      </c>
      <c r="N57" s="83">
        <f t="shared" si="24"/>
        <v>1545</v>
      </c>
    </row>
    <row r="58" spans="2:15" ht="36.75" customHeight="1" x14ac:dyDescent="0.15">
      <c r="B58" s="139"/>
      <c r="C58" s="72" t="s">
        <v>95</v>
      </c>
      <c r="D58" s="71">
        <v>43009</v>
      </c>
      <c r="E58" s="8" t="s">
        <v>5</v>
      </c>
      <c r="F58" s="11" t="s">
        <v>45</v>
      </c>
      <c r="G58" s="8" t="s">
        <v>7</v>
      </c>
      <c r="H58" s="48"/>
      <c r="I58" s="11"/>
      <c r="J58" s="51">
        <v>2106</v>
      </c>
      <c r="K58" s="52"/>
      <c r="L58" s="62">
        <f t="shared" si="22"/>
        <v>0</v>
      </c>
      <c r="M58" s="62">
        <f t="shared" si="23"/>
        <v>0</v>
      </c>
      <c r="N58" s="83">
        <f t="shared" si="24"/>
        <v>2106</v>
      </c>
    </row>
    <row r="59" spans="2:15" ht="36.75" customHeight="1" x14ac:dyDescent="0.15">
      <c r="B59" s="139"/>
      <c r="C59" s="72" t="s">
        <v>96</v>
      </c>
      <c r="D59" s="71">
        <v>43009</v>
      </c>
      <c r="E59" s="8" t="s">
        <v>5</v>
      </c>
      <c r="F59" s="11" t="s">
        <v>45</v>
      </c>
      <c r="G59" s="8" t="s">
        <v>7</v>
      </c>
      <c r="H59" s="48"/>
      <c r="I59" s="11"/>
      <c r="J59" s="51">
        <v>693</v>
      </c>
      <c r="K59" s="52"/>
      <c r="L59" s="62">
        <f t="shared" si="22"/>
        <v>0</v>
      </c>
      <c r="M59" s="62">
        <f t="shared" si="23"/>
        <v>0</v>
      </c>
      <c r="N59" s="83">
        <f t="shared" si="24"/>
        <v>693</v>
      </c>
    </row>
    <row r="60" spans="2:15" ht="36.75" customHeight="1" x14ac:dyDescent="0.15">
      <c r="B60" s="139"/>
      <c r="C60" s="72" t="s">
        <v>97</v>
      </c>
      <c r="D60" s="71">
        <v>43009</v>
      </c>
      <c r="E60" s="8" t="s">
        <v>5</v>
      </c>
      <c r="F60" s="11" t="s">
        <v>45</v>
      </c>
      <c r="G60" s="8" t="s">
        <v>7</v>
      </c>
      <c r="H60" s="48"/>
      <c r="I60" s="11"/>
      <c r="J60" s="51">
        <v>1352</v>
      </c>
      <c r="K60" s="52"/>
      <c r="L60" s="62">
        <f t="shared" si="22"/>
        <v>0</v>
      </c>
      <c r="M60" s="62">
        <f t="shared" si="23"/>
        <v>0</v>
      </c>
      <c r="N60" s="83">
        <f t="shared" si="24"/>
        <v>1352</v>
      </c>
    </row>
    <row r="61" spans="2:15" ht="36.75" customHeight="1" thickBot="1" x14ac:dyDescent="0.2">
      <c r="B61" s="140"/>
      <c r="C61" s="113" t="s">
        <v>98</v>
      </c>
      <c r="D61" s="114">
        <v>43009</v>
      </c>
      <c r="E61" s="115" t="s">
        <v>5</v>
      </c>
      <c r="F61" s="116" t="s">
        <v>45</v>
      </c>
      <c r="G61" s="115" t="s">
        <v>7</v>
      </c>
      <c r="H61" s="117"/>
      <c r="I61" s="116"/>
      <c r="J61" s="118">
        <v>2011</v>
      </c>
      <c r="K61" s="119"/>
      <c r="L61" s="120">
        <f t="shared" ref="L61" si="25">ROUNDDOWN(K61/108*8,0)</f>
        <v>0</v>
      </c>
      <c r="M61" s="120">
        <f t="shared" ref="M61" si="26">K61-L61</f>
        <v>0</v>
      </c>
      <c r="N61" s="121">
        <f t="shared" ref="N61" si="27">SUM(J61,M61)</f>
        <v>2011</v>
      </c>
    </row>
    <row r="62" spans="2:15" s="5" customFormat="1" ht="21.75" customHeight="1" thickBot="1" x14ac:dyDescent="0.2">
      <c r="B62" s="102"/>
      <c r="C62" s="103"/>
      <c r="D62" s="104"/>
      <c r="E62" s="105"/>
      <c r="F62" s="106"/>
      <c r="G62" s="105"/>
      <c r="H62" s="107"/>
      <c r="I62" s="108"/>
      <c r="J62" s="109">
        <f>SUM(J33:J61)</f>
        <v>283916</v>
      </c>
      <c r="K62" s="110">
        <f>SUM(K33:K61)</f>
        <v>3150</v>
      </c>
      <c r="L62" s="110">
        <f>SUM(L33:L61)</f>
        <v>232</v>
      </c>
      <c r="M62" s="111">
        <f>SUM(M33:M61)</f>
        <v>2918</v>
      </c>
      <c r="N62" s="112">
        <f>SUM(N33:N61)</f>
        <v>284454</v>
      </c>
      <c r="O62" s="1"/>
    </row>
    <row r="63" spans="2:15" ht="28.5" customHeight="1" collapsed="1" x14ac:dyDescent="0.2">
      <c r="B63" s="73" t="s">
        <v>40</v>
      </c>
      <c r="C63" s="73"/>
      <c r="D63" s="73"/>
      <c r="E63" s="67"/>
      <c r="F63" s="67"/>
      <c r="G63" s="67"/>
      <c r="H63" s="67"/>
      <c r="I63" s="67"/>
      <c r="J63" s="67"/>
      <c r="K63" s="69"/>
      <c r="L63" s="69"/>
      <c r="M63" s="69"/>
      <c r="N63" s="70"/>
    </row>
    <row r="64" spans="2:15" ht="10.5" customHeight="1" thickBot="1" x14ac:dyDescent="0.2">
      <c r="B64" s="13"/>
      <c r="C64" s="13"/>
      <c r="D64" s="38"/>
      <c r="E64" s="13"/>
      <c r="F64" s="13"/>
      <c r="G64" s="13"/>
      <c r="H64" s="13"/>
      <c r="I64" s="13"/>
      <c r="J64" s="13"/>
      <c r="K64" s="36"/>
      <c r="L64" s="36"/>
      <c r="M64" s="36"/>
      <c r="N64" s="37"/>
    </row>
    <row r="65" spans="2:15" ht="51" customHeight="1" thickTop="1" thickBot="1" x14ac:dyDescent="0.2">
      <c r="B65" s="141">
        <v>6</v>
      </c>
      <c r="C65" s="43" t="s">
        <v>16</v>
      </c>
      <c r="D65" s="33">
        <v>42997</v>
      </c>
      <c r="E65" s="23" t="s">
        <v>41</v>
      </c>
      <c r="F65" s="32" t="s">
        <v>42</v>
      </c>
      <c r="G65" s="23" t="s">
        <v>7</v>
      </c>
      <c r="H65" s="25"/>
      <c r="I65" s="26"/>
      <c r="J65" s="53">
        <v>19667</v>
      </c>
      <c r="K65" s="54"/>
      <c r="L65" s="63">
        <f>ROUNDDOWN(K65/108*8,0)</f>
        <v>0</v>
      </c>
      <c r="M65" s="63">
        <f t="shared" ref="M65:M66" si="28">K65-L65</f>
        <v>0</v>
      </c>
      <c r="N65" s="61">
        <f t="shared" ref="N65:N66" si="29">SUM(J65,M65)</f>
        <v>19667</v>
      </c>
    </row>
    <row r="66" spans="2:15" ht="36.75" customHeight="1" thickTop="1" thickBot="1" x14ac:dyDescent="0.2">
      <c r="B66" s="142"/>
      <c r="C66" s="42" t="s">
        <v>18</v>
      </c>
      <c r="D66" s="33">
        <v>42997</v>
      </c>
      <c r="E66" s="23" t="s">
        <v>41</v>
      </c>
      <c r="F66" s="32" t="s">
        <v>43</v>
      </c>
      <c r="G66" s="8" t="s">
        <v>7</v>
      </c>
      <c r="H66" s="48"/>
      <c r="I66" s="11"/>
      <c r="J66" s="51">
        <v>19667</v>
      </c>
      <c r="K66" s="52"/>
      <c r="L66" s="62">
        <f t="shared" ref="L66" si="30">ROUNDDOWN(K66/108*8,0)</f>
        <v>0</v>
      </c>
      <c r="M66" s="62">
        <f t="shared" si="28"/>
        <v>0</v>
      </c>
      <c r="N66" s="55">
        <f t="shared" si="29"/>
        <v>19667</v>
      </c>
    </row>
    <row r="67" spans="2:15" ht="36.75" customHeight="1" thickTop="1" thickBot="1" x14ac:dyDescent="0.2">
      <c r="B67" s="142"/>
      <c r="C67" s="42" t="s">
        <v>0</v>
      </c>
      <c r="D67" s="33">
        <v>43002</v>
      </c>
      <c r="E67" s="23" t="s">
        <v>41</v>
      </c>
      <c r="F67" s="32" t="s">
        <v>44</v>
      </c>
      <c r="G67" s="8" t="s">
        <v>7</v>
      </c>
      <c r="H67" s="48"/>
      <c r="I67" s="11"/>
      <c r="J67" s="51">
        <v>22724</v>
      </c>
      <c r="K67" s="52"/>
      <c r="L67" s="62">
        <f t="shared" ref="L67:L70" si="31">ROUNDDOWN(K67/108*8,0)</f>
        <v>0</v>
      </c>
      <c r="M67" s="62">
        <f t="shared" ref="M67:M70" si="32">K67-L67</f>
        <v>0</v>
      </c>
      <c r="N67" s="55">
        <f t="shared" ref="N67:N70" si="33">SUM(J67,M67)</f>
        <v>22724</v>
      </c>
    </row>
    <row r="68" spans="2:15" ht="36.75" customHeight="1" thickTop="1" thickBot="1" x14ac:dyDescent="0.2">
      <c r="B68" s="142"/>
      <c r="C68" s="42" t="s">
        <v>19</v>
      </c>
      <c r="D68" s="33">
        <v>42986</v>
      </c>
      <c r="E68" s="23" t="s">
        <v>41</v>
      </c>
      <c r="F68" s="32" t="s">
        <v>51</v>
      </c>
      <c r="G68" s="8" t="s">
        <v>7</v>
      </c>
      <c r="H68" s="48"/>
      <c r="I68" s="11"/>
      <c r="J68" s="51">
        <v>40122</v>
      </c>
      <c r="K68" s="52"/>
      <c r="L68" s="62">
        <f t="shared" si="31"/>
        <v>0</v>
      </c>
      <c r="M68" s="62">
        <f t="shared" si="32"/>
        <v>0</v>
      </c>
      <c r="N68" s="55">
        <f t="shared" si="33"/>
        <v>40122</v>
      </c>
    </row>
    <row r="69" spans="2:15" ht="36.75" customHeight="1" thickTop="1" thickBot="1" x14ac:dyDescent="0.2">
      <c r="B69" s="142"/>
      <c r="C69" s="42" t="s">
        <v>20</v>
      </c>
      <c r="D69" s="33">
        <v>43007</v>
      </c>
      <c r="E69" s="23" t="s">
        <v>41</v>
      </c>
      <c r="F69" s="32" t="s">
        <v>52</v>
      </c>
      <c r="G69" s="8" t="s">
        <v>7</v>
      </c>
      <c r="H69" s="48"/>
      <c r="I69" s="11"/>
      <c r="J69" s="51">
        <v>10138</v>
      </c>
      <c r="K69" s="52"/>
      <c r="L69" s="62">
        <f t="shared" si="31"/>
        <v>0</v>
      </c>
      <c r="M69" s="62">
        <f t="shared" si="32"/>
        <v>0</v>
      </c>
      <c r="N69" s="55">
        <f t="shared" si="33"/>
        <v>10138</v>
      </c>
    </row>
    <row r="70" spans="2:15" ht="36.75" customHeight="1" thickTop="1" x14ac:dyDescent="0.15">
      <c r="B70" s="142"/>
      <c r="C70" s="42" t="s">
        <v>21</v>
      </c>
      <c r="D70" s="33">
        <v>43009</v>
      </c>
      <c r="E70" s="23" t="s">
        <v>41</v>
      </c>
      <c r="F70" s="32" t="s">
        <v>57</v>
      </c>
      <c r="G70" s="8" t="s">
        <v>7</v>
      </c>
      <c r="H70" s="48"/>
      <c r="I70" s="11"/>
      <c r="J70" s="51">
        <v>12511</v>
      </c>
      <c r="K70" s="52"/>
      <c r="L70" s="62">
        <f t="shared" si="31"/>
        <v>0</v>
      </c>
      <c r="M70" s="62">
        <f t="shared" si="32"/>
        <v>0</v>
      </c>
      <c r="N70" s="55">
        <f t="shared" si="33"/>
        <v>12511</v>
      </c>
    </row>
    <row r="71" spans="2:15" s="5" customFormat="1" ht="21.75" customHeight="1" thickBot="1" x14ac:dyDescent="0.2">
      <c r="B71" s="27"/>
      <c r="C71" s="40"/>
      <c r="D71" s="29"/>
      <c r="E71" s="27"/>
      <c r="F71" s="28"/>
      <c r="G71" s="27"/>
      <c r="H71" s="30"/>
      <c r="I71" s="31"/>
      <c r="J71" s="59">
        <f>SUM(J65:J70)</f>
        <v>124829</v>
      </c>
      <c r="K71" s="56">
        <f>SUM(K65:K70)</f>
        <v>0</v>
      </c>
      <c r="L71" s="56">
        <f>SUM(L65:L70)</f>
        <v>0</v>
      </c>
      <c r="M71" s="57">
        <f>SUM(M65:M70)</f>
        <v>0</v>
      </c>
      <c r="N71" s="58">
        <f>SUM(N65:N70)</f>
        <v>124829</v>
      </c>
      <c r="O71" s="1"/>
    </row>
    <row r="72" spans="2:15" ht="28.5" customHeight="1" collapsed="1" thickTop="1" x14ac:dyDescent="0.2">
      <c r="B72" s="39" t="s">
        <v>63</v>
      </c>
      <c r="C72" s="39"/>
      <c r="D72" s="39"/>
      <c r="E72" s="34"/>
      <c r="F72" s="34"/>
      <c r="G72" s="34"/>
      <c r="H72" s="34"/>
      <c r="I72" s="34"/>
      <c r="J72" s="34"/>
      <c r="K72" s="12"/>
      <c r="L72" s="12"/>
      <c r="M72" s="12"/>
      <c r="N72" s="35"/>
    </row>
    <row r="73" spans="2:15" ht="10.5" customHeight="1" thickBot="1" x14ac:dyDescent="0.2">
      <c r="B73" s="13"/>
      <c r="C73" s="13"/>
      <c r="D73" s="38"/>
      <c r="E73" s="13"/>
      <c r="F73" s="13"/>
      <c r="G73" s="13"/>
      <c r="H73" s="13"/>
      <c r="I73" s="13"/>
      <c r="J73" s="13"/>
      <c r="K73" s="36"/>
      <c r="L73" s="36"/>
      <c r="M73" s="36"/>
      <c r="N73" s="37"/>
    </row>
    <row r="74" spans="2:15" ht="51" customHeight="1" thickTop="1" x14ac:dyDescent="0.15">
      <c r="B74" s="64">
        <v>7</v>
      </c>
      <c r="C74" s="43" t="s">
        <v>16</v>
      </c>
      <c r="D74" s="33">
        <v>43003</v>
      </c>
      <c r="E74" s="23" t="s">
        <v>64</v>
      </c>
      <c r="F74" s="32" t="s">
        <v>65</v>
      </c>
      <c r="G74" s="23" t="s">
        <v>7</v>
      </c>
      <c r="H74" s="25"/>
      <c r="I74" s="26"/>
      <c r="J74" s="53"/>
      <c r="K74" s="54">
        <v>103680</v>
      </c>
      <c r="L74" s="63">
        <f>ROUNDDOWN(K74/108*8,0)</f>
        <v>7680</v>
      </c>
      <c r="M74" s="63">
        <f t="shared" ref="M74" si="34">K74-L74</f>
        <v>96000</v>
      </c>
      <c r="N74" s="61">
        <f t="shared" ref="N74" si="35">SUM(J74,M74)</f>
        <v>96000</v>
      </c>
    </row>
    <row r="75" spans="2:15" s="5" customFormat="1" ht="21.75" customHeight="1" thickBot="1" x14ac:dyDescent="0.2">
      <c r="B75" s="27"/>
      <c r="C75" s="40"/>
      <c r="D75" s="29"/>
      <c r="E75" s="27"/>
      <c r="F75" s="28"/>
      <c r="G75" s="27"/>
      <c r="H75" s="30"/>
      <c r="I75" s="31"/>
      <c r="J75" s="59">
        <f>SUM(J74:J74)</f>
        <v>0</v>
      </c>
      <c r="K75" s="56">
        <f>SUM(K74:K74)</f>
        <v>103680</v>
      </c>
      <c r="L75" s="56">
        <f>SUM(L74:L74)</f>
        <v>7680</v>
      </c>
      <c r="M75" s="57">
        <f>SUM(M74:M74)</f>
        <v>96000</v>
      </c>
      <c r="N75" s="58">
        <f>SUM(N74:N74)</f>
        <v>96000</v>
      </c>
      <c r="O75" s="1"/>
    </row>
    <row r="76" spans="2:15" ht="28.5" customHeight="1" collapsed="1" thickTop="1" x14ac:dyDescent="0.2">
      <c r="B76" s="39" t="s">
        <v>62</v>
      </c>
      <c r="C76" s="39"/>
      <c r="D76" s="39"/>
      <c r="E76" s="34"/>
      <c r="F76" s="34"/>
      <c r="G76" s="34"/>
      <c r="H76" s="34"/>
      <c r="I76" s="34"/>
      <c r="J76" s="34"/>
      <c r="K76" s="12"/>
      <c r="L76" s="12"/>
      <c r="M76" s="12"/>
      <c r="N76" s="35"/>
    </row>
    <row r="77" spans="2:15" ht="10.5" customHeight="1" thickBot="1" x14ac:dyDescent="0.2">
      <c r="B77" s="13"/>
      <c r="C77" s="13"/>
      <c r="D77" s="38"/>
      <c r="E77" s="13"/>
      <c r="F77" s="13"/>
      <c r="G77" s="13"/>
      <c r="H77" s="13"/>
      <c r="I77" s="13"/>
      <c r="J77" s="13"/>
      <c r="K77" s="36"/>
      <c r="L77" s="36"/>
      <c r="M77" s="36"/>
      <c r="N77" s="37"/>
    </row>
    <row r="78" spans="2:15" ht="51" customHeight="1" thickTop="1" x14ac:dyDescent="0.15">
      <c r="B78" s="64">
        <v>8</v>
      </c>
      <c r="C78" s="43" t="s">
        <v>16</v>
      </c>
      <c r="D78" s="33">
        <v>43007</v>
      </c>
      <c r="E78" s="23" t="s">
        <v>53</v>
      </c>
      <c r="F78" s="32" t="s">
        <v>54</v>
      </c>
      <c r="G78" s="23" t="s">
        <v>7</v>
      </c>
      <c r="H78" s="25"/>
      <c r="I78" s="26"/>
      <c r="J78" s="53">
        <v>117293</v>
      </c>
      <c r="K78" s="54"/>
      <c r="L78" s="63">
        <f>ROUNDDOWN(K78/108*8,0)</f>
        <v>0</v>
      </c>
      <c r="M78" s="63">
        <f t="shared" ref="M78" si="36">K78-L78</f>
        <v>0</v>
      </c>
      <c r="N78" s="61">
        <f t="shared" ref="N78" si="37">SUM(J78,M78)</f>
        <v>117293</v>
      </c>
    </row>
    <row r="79" spans="2:15" s="5" customFormat="1" ht="21.75" customHeight="1" thickBot="1" x14ac:dyDescent="0.2">
      <c r="B79" s="27"/>
      <c r="C79" s="40"/>
      <c r="D79" s="29"/>
      <c r="E79" s="27"/>
      <c r="F79" s="28"/>
      <c r="G79" s="27"/>
      <c r="H79" s="30"/>
      <c r="I79" s="31"/>
      <c r="J79" s="59">
        <f>SUM(J78:J78)</f>
        <v>117293</v>
      </c>
      <c r="K79" s="56">
        <f>SUM(K78:K78)</f>
        <v>0</v>
      </c>
      <c r="L79" s="56">
        <f>SUM(L78:L78)</f>
        <v>0</v>
      </c>
      <c r="M79" s="57">
        <f>SUM(M78:M78)</f>
        <v>0</v>
      </c>
      <c r="N79" s="58">
        <f>SUM(N78:N78)</f>
        <v>117293</v>
      </c>
      <c r="O79" s="1"/>
    </row>
    <row r="80" spans="2:15" ht="18" thickTop="1" x14ac:dyDescent="0.15">
      <c r="J80" s="2"/>
      <c r="M80" s="6" t="s">
        <v>13</v>
      </c>
      <c r="N80" s="7">
        <f>SUM(N10,N16,N22,N30,N62,N71,N75,N79)</f>
        <v>1992019</v>
      </c>
    </row>
    <row r="81" spans="10:15" ht="17.25" x14ac:dyDescent="0.15">
      <c r="J81" s="2"/>
      <c r="M81" s="6" t="s">
        <v>14</v>
      </c>
      <c r="N81" s="7">
        <f>ROUNDDOWN(N80/2,0)</f>
        <v>996009</v>
      </c>
    </row>
    <row r="82" spans="10:15" s="2" customFormat="1" x14ac:dyDescent="0.15">
      <c r="O82" s="14"/>
    </row>
    <row r="83" spans="10:15" s="2" customFormat="1" x14ac:dyDescent="0.15">
      <c r="O83" s="14"/>
    </row>
    <row r="84" spans="10:15" s="2" customFormat="1" x14ac:dyDescent="0.15">
      <c r="O84" s="14"/>
    </row>
    <row r="85" spans="10:15" s="2" customFormat="1" x14ac:dyDescent="0.15">
      <c r="O85" s="14"/>
    </row>
    <row r="86" spans="10:15" s="2" customFormat="1" x14ac:dyDescent="0.15">
      <c r="O86" s="14"/>
    </row>
    <row r="87" spans="10:15" s="2" customFormat="1" x14ac:dyDescent="0.15">
      <c r="O87" s="14"/>
    </row>
    <row r="88" spans="10:15" s="2" customFormat="1" x14ac:dyDescent="0.15">
      <c r="O88" s="14"/>
    </row>
    <row r="89" spans="10:15" s="2" customFormat="1" x14ac:dyDescent="0.15">
      <c r="O89" s="14"/>
    </row>
    <row r="90" spans="10:15" s="2" customFormat="1" x14ac:dyDescent="0.15">
      <c r="O90" s="14"/>
    </row>
    <row r="91" spans="10:15" s="2" customFormat="1" x14ac:dyDescent="0.15">
      <c r="O91" s="14"/>
    </row>
    <row r="92" spans="10:15" s="2" customFormat="1" x14ac:dyDescent="0.15">
      <c r="O92" s="14"/>
    </row>
    <row r="93" spans="10:15" s="2" customFormat="1" x14ac:dyDescent="0.15">
      <c r="O93" s="14"/>
    </row>
    <row r="94" spans="10:15" s="2" customFormat="1" x14ac:dyDescent="0.15">
      <c r="O94" s="14"/>
    </row>
    <row r="95" spans="10:15" s="2" customFormat="1" x14ac:dyDescent="0.15">
      <c r="O95" s="14"/>
    </row>
    <row r="96" spans="10:15" s="2" customFormat="1" x14ac:dyDescent="0.15">
      <c r="O96" s="14"/>
    </row>
    <row r="97" spans="15:15" s="2" customFormat="1" x14ac:dyDescent="0.15">
      <c r="O97" s="14"/>
    </row>
    <row r="98" spans="15:15" s="2" customFormat="1" x14ac:dyDescent="0.15">
      <c r="O98" s="14"/>
    </row>
    <row r="99" spans="15:15" s="2" customFormat="1" x14ac:dyDescent="0.15">
      <c r="O99" s="14"/>
    </row>
    <row r="100" spans="15:15" s="2" customFormat="1" x14ac:dyDescent="0.15">
      <c r="O100" s="14"/>
    </row>
    <row r="101" spans="15:15" s="2" customFormat="1" x14ac:dyDescent="0.15">
      <c r="O101" s="14"/>
    </row>
    <row r="102" spans="15:15" s="2" customFormat="1" x14ac:dyDescent="0.15">
      <c r="O102" s="14"/>
    </row>
    <row r="103" spans="15:15" s="2" customFormat="1" x14ac:dyDescent="0.15">
      <c r="O103" s="14"/>
    </row>
    <row r="104" spans="15:15" s="2" customFormat="1" x14ac:dyDescent="0.15">
      <c r="O104" s="14"/>
    </row>
    <row r="105" spans="15:15" s="2" customFormat="1" x14ac:dyDescent="0.15">
      <c r="O105" s="14"/>
    </row>
    <row r="106" spans="15:15" s="2" customFormat="1" x14ac:dyDescent="0.15">
      <c r="O106" s="14"/>
    </row>
    <row r="107" spans="15:15" s="2" customFormat="1" x14ac:dyDescent="0.15">
      <c r="O107" s="14"/>
    </row>
    <row r="108" spans="15:15" s="2" customFormat="1" x14ac:dyDescent="0.15">
      <c r="O108" s="14"/>
    </row>
    <row r="109" spans="15:15" s="2" customFormat="1" x14ac:dyDescent="0.15">
      <c r="O109" s="14"/>
    </row>
    <row r="110" spans="15:15" s="2" customFormat="1" x14ac:dyDescent="0.15">
      <c r="O110" s="14"/>
    </row>
    <row r="111" spans="15:15" s="2" customFormat="1" x14ac:dyDescent="0.15">
      <c r="O111" s="14"/>
    </row>
    <row r="112" spans="15:15" s="2" customFormat="1" x14ac:dyDescent="0.15">
      <c r="O112" s="14"/>
    </row>
    <row r="113" spans="15:15" s="2" customFormat="1" x14ac:dyDescent="0.15">
      <c r="O113" s="14"/>
    </row>
    <row r="114" spans="15:15" s="2" customFormat="1" x14ac:dyDescent="0.15">
      <c r="O114" s="14"/>
    </row>
    <row r="115" spans="15:15" s="2" customFormat="1" x14ac:dyDescent="0.15">
      <c r="O115" s="14"/>
    </row>
    <row r="116" spans="15:15" s="2" customFormat="1" x14ac:dyDescent="0.15">
      <c r="O116" s="14"/>
    </row>
    <row r="117" spans="15:15" s="2" customFormat="1" x14ac:dyDescent="0.15">
      <c r="O117" s="14"/>
    </row>
    <row r="118" spans="15:15" s="2" customFormat="1" x14ac:dyDescent="0.15">
      <c r="O118" s="14"/>
    </row>
    <row r="119" spans="15:15" s="2" customFormat="1" x14ac:dyDescent="0.15">
      <c r="O119" s="14"/>
    </row>
    <row r="120" spans="15:15" s="2" customFormat="1" x14ac:dyDescent="0.15">
      <c r="O120" s="14"/>
    </row>
    <row r="121" spans="15:15" s="2" customFormat="1" x14ac:dyDescent="0.15">
      <c r="O121" s="14"/>
    </row>
    <row r="122" spans="15:15" s="2" customFormat="1" x14ac:dyDescent="0.15">
      <c r="O122" s="14"/>
    </row>
    <row r="123" spans="15:15" s="2" customFormat="1" x14ac:dyDescent="0.15">
      <c r="O123" s="14"/>
    </row>
    <row r="124" spans="15:15" s="2" customFormat="1" x14ac:dyDescent="0.15">
      <c r="O124" s="14"/>
    </row>
    <row r="125" spans="15:15" s="2" customFormat="1" x14ac:dyDescent="0.15">
      <c r="O125" s="14"/>
    </row>
    <row r="126" spans="15:15" s="2" customFormat="1" x14ac:dyDescent="0.15">
      <c r="O126" s="14"/>
    </row>
    <row r="127" spans="15:15" s="2" customFormat="1" x14ac:dyDescent="0.15">
      <c r="O127" s="14"/>
    </row>
    <row r="128" spans="15:15" s="2" customFormat="1" x14ac:dyDescent="0.15">
      <c r="O128" s="14"/>
    </row>
    <row r="129" spans="15:15" s="2" customFormat="1" x14ac:dyDescent="0.15">
      <c r="O129" s="14"/>
    </row>
    <row r="130" spans="15:15" s="2" customFormat="1" x14ac:dyDescent="0.15">
      <c r="O130" s="14"/>
    </row>
    <row r="131" spans="15:15" s="2" customFormat="1" x14ac:dyDescent="0.15">
      <c r="O131" s="14"/>
    </row>
    <row r="132" spans="15:15" s="2" customFormat="1" x14ac:dyDescent="0.15">
      <c r="O132" s="14"/>
    </row>
    <row r="133" spans="15:15" s="2" customFormat="1" x14ac:dyDescent="0.15">
      <c r="O133" s="14"/>
    </row>
    <row r="134" spans="15:15" s="2" customFormat="1" x14ac:dyDescent="0.15">
      <c r="O134" s="14"/>
    </row>
    <row r="135" spans="15:15" s="2" customFormat="1" x14ac:dyDescent="0.15">
      <c r="O135" s="14"/>
    </row>
    <row r="136" spans="15:15" s="2" customFormat="1" x14ac:dyDescent="0.15">
      <c r="O136" s="14"/>
    </row>
    <row r="137" spans="15:15" s="2" customFormat="1" x14ac:dyDescent="0.15">
      <c r="O137" s="14"/>
    </row>
    <row r="138" spans="15:15" s="2" customFormat="1" x14ac:dyDescent="0.15">
      <c r="O138" s="14"/>
    </row>
    <row r="139" spans="15:15" s="2" customFormat="1" x14ac:dyDescent="0.15">
      <c r="O139" s="14"/>
    </row>
    <row r="140" spans="15:15" s="2" customFormat="1" x14ac:dyDescent="0.15">
      <c r="O140" s="14"/>
    </row>
    <row r="141" spans="15:15" s="2" customFormat="1" x14ac:dyDescent="0.15">
      <c r="O141" s="14"/>
    </row>
    <row r="142" spans="15:15" s="2" customFormat="1" x14ac:dyDescent="0.15">
      <c r="O142" s="14"/>
    </row>
    <row r="143" spans="15:15" s="2" customFormat="1" x14ac:dyDescent="0.15">
      <c r="O143" s="14"/>
    </row>
    <row r="144" spans="15:15" s="2" customFormat="1" x14ac:dyDescent="0.15">
      <c r="O144" s="14"/>
    </row>
    <row r="145" spans="15:15" s="2" customFormat="1" x14ac:dyDescent="0.15">
      <c r="O145" s="14"/>
    </row>
    <row r="146" spans="15:15" s="2" customFormat="1" x14ac:dyDescent="0.15">
      <c r="O146" s="14"/>
    </row>
    <row r="147" spans="15:15" s="2" customFormat="1" x14ac:dyDescent="0.15">
      <c r="O147" s="14"/>
    </row>
    <row r="148" spans="15:15" s="2" customFormat="1" x14ac:dyDescent="0.15">
      <c r="O148" s="14"/>
    </row>
    <row r="149" spans="15:15" s="2" customFormat="1" x14ac:dyDescent="0.15">
      <c r="O149" s="14"/>
    </row>
    <row r="150" spans="15:15" s="2" customFormat="1" x14ac:dyDescent="0.15">
      <c r="O150" s="14"/>
    </row>
    <row r="151" spans="15:15" s="2" customFormat="1" x14ac:dyDescent="0.15">
      <c r="O151" s="14"/>
    </row>
    <row r="152" spans="15:15" s="2" customFormat="1" x14ac:dyDescent="0.15">
      <c r="O152" s="14"/>
    </row>
    <row r="153" spans="15:15" s="2" customFormat="1" x14ac:dyDescent="0.15">
      <c r="O153" s="14"/>
    </row>
    <row r="154" spans="15:15" s="2" customFormat="1" x14ac:dyDescent="0.15">
      <c r="O154" s="14"/>
    </row>
    <row r="155" spans="15:15" s="2" customFormat="1" x14ac:dyDescent="0.15">
      <c r="O155" s="14"/>
    </row>
    <row r="156" spans="15:15" s="2" customFormat="1" x14ac:dyDescent="0.15">
      <c r="O156" s="14"/>
    </row>
    <row r="157" spans="15:15" s="2" customFormat="1" x14ac:dyDescent="0.15">
      <c r="O157" s="14"/>
    </row>
    <row r="158" spans="15:15" s="2" customFormat="1" x14ac:dyDescent="0.15">
      <c r="O158" s="14"/>
    </row>
    <row r="159" spans="15:15" s="2" customFormat="1" x14ac:dyDescent="0.15">
      <c r="O159" s="14"/>
    </row>
    <row r="160" spans="15:15" s="2" customFormat="1" x14ac:dyDescent="0.15">
      <c r="O160" s="14"/>
    </row>
    <row r="161" spans="15:15" s="2" customFormat="1" x14ac:dyDescent="0.15">
      <c r="O161" s="14"/>
    </row>
    <row r="162" spans="15:15" s="2" customFormat="1" x14ac:dyDescent="0.15">
      <c r="O162" s="14"/>
    </row>
    <row r="163" spans="15:15" s="2" customFormat="1" x14ac:dyDescent="0.15">
      <c r="O163" s="14"/>
    </row>
    <row r="164" spans="15:15" s="2" customFormat="1" x14ac:dyDescent="0.15">
      <c r="O164" s="14"/>
    </row>
    <row r="165" spans="15:15" s="2" customFormat="1" x14ac:dyDescent="0.15">
      <c r="O165" s="14"/>
    </row>
    <row r="166" spans="15:15" s="2" customFormat="1" x14ac:dyDescent="0.15">
      <c r="O166" s="14"/>
    </row>
    <row r="167" spans="15:15" s="2" customFormat="1" x14ac:dyDescent="0.15">
      <c r="O167" s="14"/>
    </row>
    <row r="168" spans="15:15" s="2" customFormat="1" x14ac:dyDescent="0.15">
      <c r="O168" s="14"/>
    </row>
    <row r="169" spans="15:15" s="2" customFormat="1" x14ac:dyDescent="0.15">
      <c r="O169" s="14"/>
    </row>
    <row r="170" spans="15:15" s="2" customFormat="1" x14ac:dyDescent="0.15">
      <c r="O170" s="14"/>
    </row>
  </sheetData>
  <mergeCells count="15">
    <mergeCell ref="B33:B61"/>
    <mergeCell ref="B65:B70"/>
    <mergeCell ref="E3:F5"/>
    <mergeCell ref="G3:I5"/>
    <mergeCell ref="J3:M3"/>
    <mergeCell ref="B14:B15"/>
    <mergeCell ref="B20:B21"/>
    <mergeCell ref="B26:B29"/>
    <mergeCell ref="N3:N5"/>
    <mergeCell ref="B4:B5"/>
    <mergeCell ref="C4:C5"/>
    <mergeCell ref="J4:J5"/>
    <mergeCell ref="K4:M4"/>
    <mergeCell ref="B3:C3"/>
    <mergeCell ref="D3:D5"/>
  </mergeCells>
  <phoneticPr fontId="1"/>
  <pageMargins left="0.98425196850393704" right="0.78740157480314965" top="0.24" bottom="0.39370078740157483" header="0.19685039370078741" footer="0.19685039370078741"/>
  <pageSetup paperSize="9" scale="3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整理表</vt:lpstr>
      <vt:lpstr>記載例</vt:lpstr>
      <vt:lpstr>記載例!Print_Area</vt:lpstr>
      <vt:lpstr>整理表!Print_Area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2018-01-23T06:20:10Z</cp:lastPrinted>
  <dcterms:created xsi:type="dcterms:W3CDTF">2017-09-06T22:23:37Z</dcterms:created>
  <dcterms:modified xsi:type="dcterms:W3CDTF">2018-10-29T06:34:19Z</dcterms:modified>
</cp:coreProperties>
</file>