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4月5日バックアップ（新村）\○中小企業支援係\◎◎係業務フォルダー\01-1_中小企業経営革新支援事業\01_経営革新計画承認\●経営革新計画（様式・マニュアル等）\新様式（編集パスワード　2865576）\20250821　新様式　編集pass　2865576\"/>
    </mc:Choice>
  </mc:AlternateContent>
  <xr:revisionPtr revIDLastSave="0" documentId="13_ncr:1_{AAF06482-C4DE-47F4-A4CC-8ED482E51822}" xr6:coauthVersionLast="47" xr6:coauthVersionMax="47" xr10:uidLastSave="{00000000-0000-0000-0000-000000000000}"/>
  <bookViews>
    <workbookView xWindow="-120" yWindow="-16320" windowWidth="29040" windowHeight="15720" tabRatio="829" firstSheet="1" activeTab="1" xr2:uid="{B35BA55E-BEA2-46BE-9569-D798FD5A16B7}"/>
  </bookViews>
  <sheets>
    <sheet name="はじめにお読みください" sheetId="3" r:id="rId1"/>
    <sheet name="計画書作成手順（スタート）" sheetId="4" r:id="rId2"/>
    <sheet name="申請書" sheetId="2" r:id="rId3"/>
    <sheet name="目標値（指標）" sheetId="8" r:id="rId4"/>
    <sheet name="別表２" sheetId="10" r:id="rId5"/>
    <sheet name="別表３" sheetId="1" r:id="rId6"/>
    <sheet name="別表４" sheetId="11" r:id="rId7"/>
    <sheet name="別表５" sheetId="12" r:id="rId8"/>
    <sheet name="別表６" sheetId="13" r:id="rId9"/>
    <sheet name="別表７" sheetId="14" r:id="rId10"/>
    <sheet name="補助様式１  " sheetId="5" r:id="rId11"/>
    <sheet name="補助様式２" sheetId="6" r:id="rId12"/>
    <sheet name="補助様式３" sheetId="7" r:id="rId13"/>
    <sheet name="リスト" sheetId="9" state="hidden" r:id="rId14"/>
  </sheets>
  <definedNames>
    <definedName name="_Hlk185853546" localSheetId="0">はじめにお読みください!$A$47</definedName>
    <definedName name="_Hlk185860429" localSheetId="0">はじめにお読みください!$A$65</definedName>
    <definedName name="_Hlk185933177" localSheetId="0">はじめにお読みください!$A$70</definedName>
    <definedName name="_Hlk185944213" localSheetId="0">はじめにお読みください!$A$80</definedName>
    <definedName name="OLE_LINK1" localSheetId="0">はじめにお読みください!$A$1</definedName>
    <definedName name="OLE_LINK2" localSheetId="0">はじめにお読みください!$A$25</definedName>
    <definedName name="OLE_LINK20" localSheetId="0">はじめにお読みください!$A$1</definedName>
    <definedName name="OLE_LINK22" localSheetId="0">はじめにお読みください!$A$53</definedName>
    <definedName name="OLE_LINK23" localSheetId="3">'目標値（指標）'!#REF!</definedName>
    <definedName name="OLE_LINK24" localSheetId="0">はじめにお読みください!$A$29</definedName>
    <definedName name="OLE_LINK25" localSheetId="0">はじめにお読みください!$A$51</definedName>
    <definedName name="OLE_LINK26" localSheetId="0">はじめにお読みください!$A$92</definedName>
    <definedName name="OLE_LINK3" localSheetId="0">はじめにお読みください!$A$44</definedName>
    <definedName name="OLE_LINK30" localSheetId="3">'目標値（指標）'!#REF!</definedName>
    <definedName name="OLE_LINK4" localSheetId="0">はじめにお読みください!$A$39</definedName>
    <definedName name="OLE_LINK5" localSheetId="0">はじめにお読みください!$A$69</definedName>
    <definedName name="_xlnm.Print_Area" localSheetId="1">'計画書作成手順（スタート）'!$A$1:$AW$130</definedName>
    <definedName name="_xlnm.Print_Area" localSheetId="2">申請書!$A$1:$AJ$40</definedName>
    <definedName name="_xlnm.Print_Area" localSheetId="4">別表２!$A$1:$H$36</definedName>
    <definedName name="_xlnm.Print_Area" localSheetId="5">別表３!$A$1:$M$31</definedName>
    <definedName name="_xlnm.Print_Area" localSheetId="6">別表４!$A$1:$H$31</definedName>
    <definedName name="_xlnm.Print_Area" localSheetId="7">別表５!$A$1:$F$10</definedName>
    <definedName name="_xlnm.Print_Area" localSheetId="8">別表６!$A$1:$F$31</definedName>
    <definedName name="_xlnm.Print_Area" localSheetId="9">別表７!$A$1:$AG$30</definedName>
    <definedName name="_xlnm.Print_Area" localSheetId="10">'補助様式１  '!$A$1:$Z$128</definedName>
    <definedName name="_xlnm.Print_Area" localSheetId="11">補助様式２!$A$1:$T$41</definedName>
    <definedName name="_xlnm.Print_Area" localSheetId="12">補助様式３!$A$1:$I$53</definedName>
    <definedName name="_xlnm.Print_Area" localSheetId="3">'目標値（指標）'!$B$2:$O$9</definedName>
    <definedName name="_xlnm.Print_Titles" localSheetId="4">別表２!$3:$4</definedName>
    <definedName name="_xlnm.Print_Titles" localSheetId="11">補助様式２!$A:$B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1" l="1"/>
  <c r="F107" i="5"/>
  <c r="H107" i="5"/>
  <c r="J107" i="5"/>
  <c r="L107" i="5"/>
  <c r="N107" i="5"/>
  <c r="P107" i="5"/>
  <c r="R107" i="5"/>
  <c r="T107" i="5"/>
  <c r="V107" i="5"/>
  <c r="X107" i="5"/>
  <c r="D107" i="5"/>
  <c r="H89" i="5" l="1"/>
  <c r="H94" i="5" s="1"/>
  <c r="H39" i="5" s="1"/>
  <c r="H88" i="5"/>
  <c r="H35" i="5" s="1"/>
  <c r="C26" i="1"/>
  <c r="D26" i="1"/>
  <c r="H6" i="11"/>
  <c r="H7" i="11"/>
  <c r="G8" i="6"/>
  <c r="E8" i="6"/>
  <c r="O23" i="1"/>
  <c r="O24" i="1"/>
  <c r="O25" i="1"/>
  <c r="O22" i="1"/>
  <c r="O15" i="1"/>
  <c r="O14" i="1"/>
  <c r="K26" i="5"/>
  <c r="H95" i="5" l="1"/>
  <c r="C5" i="6"/>
  <c r="V5" i="5" l="1"/>
  <c r="T5" i="5"/>
  <c r="R5" i="5"/>
  <c r="P5" i="5"/>
  <c r="N5" i="5"/>
  <c r="S26" i="6" l="1"/>
  <c r="S28" i="6" s="1"/>
  <c r="Q26" i="6"/>
  <c r="Q28" i="6" s="1"/>
  <c r="O26" i="6"/>
  <c r="O28" i="6" s="1"/>
  <c r="S20" i="6"/>
  <c r="O20" i="6"/>
  <c r="Q20" i="6"/>
  <c r="S32" i="6"/>
  <c r="Q32" i="6"/>
  <c r="O32" i="6"/>
  <c r="E32" i="6"/>
  <c r="C32" i="6"/>
  <c r="E26" i="6"/>
  <c r="E28" i="6" s="1"/>
  <c r="C26" i="6"/>
  <c r="C28" i="6" s="1"/>
  <c r="E20" i="6"/>
  <c r="C20" i="6"/>
  <c r="S8" i="6"/>
  <c r="Q8" i="6"/>
  <c r="O8" i="6"/>
  <c r="M8" i="6"/>
  <c r="K8" i="6"/>
  <c r="I8" i="6"/>
  <c r="C8" i="6"/>
  <c r="S14" i="6"/>
  <c r="Q14" i="6"/>
  <c r="O14" i="6"/>
  <c r="C14" i="6"/>
  <c r="M37" i="6"/>
  <c r="K37" i="6"/>
  <c r="I37" i="6"/>
  <c r="G37" i="6"/>
  <c r="E37" i="6"/>
  <c r="C37" i="6"/>
  <c r="M26" i="6"/>
  <c r="M28" i="6" s="1"/>
  <c r="N24" i="6" s="1"/>
  <c r="K26" i="6"/>
  <c r="K28" i="6" s="1"/>
  <c r="L24" i="6" s="1"/>
  <c r="I26" i="6"/>
  <c r="I28" i="6" s="1"/>
  <c r="J24" i="6" s="1"/>
  <c r="G26" i="6"/>
  <c r="G28" i="6" s="1"/>
  <c r="H24" i="6" s="1"/>
  <c r="T24" i="6"/>
  <c r="R24" i="6"/>
  <c r="P24" i="6"/>
  <c r="F24" i="6"/>
  <c r="D24" i="6"/>
  <c r="M32" i="6"/>
  <c r="M20" i="6"/>
  <c r="M14" i="6"/>
  <c r="K32" i="6"/>
  <c r="K20" i="6"/>
  <c r="K14" i="6"/>
  <c r="I32" i="6"/>
  <c r="I20" i="6"/>
  <c r="I14" i="6"/>
  <c r="G32" i="6"/>
  <c r="G20" i="6"/>
  <c r="G14" i="6"/>
  <c r="E14" i="6"/>
  <c r="H18" i="11"/>
  <c r="H19" i="11"/>
  <c r="H16" i="11"/>
  <c r="H17" i="11"/>
  <c r="H14" i="11"/>
  <c r="H13" i="11"/>
  <c r="T44" i="5"/>
  <c r="H44" i="5"/>
  <c r="F44" i="5"/>
  <c r="D44" i="5"/>
  <c r="V31" i="5"/>
  <c r="H130" i="5" l="1"/>
  <c r="J130" i="5"/>
  <c r="L130" i="5"/>
  <c r="N130" i="5"/>
  <c r="P130" i="5"/>
  <c r="R130" i="5"/>
  <c r="T130" i="5"/>
  <c r="V130" i="5"/>
  <c r="X130" i="5"/>
  <c r="F130" i="5"/>
  <c r="D130" i="5"/>
  <c r="D20" i="1"/>
  <c r="E20" i="1"/>
  <c r="F20" i="1"/>
  <c r="G20" i="1"/>
  <c r="H20" i="1"/>
  <c r="I20" i="1"/>
  <c r="J20" i="1"/>
  <c r="K20" i="1"/>
  <c r="K21" i="1" s="1"/>
  <c r="L20" i="1"/>
  <c r="L21" i="1" s="1"/>
  <c r="M20" i="1"/>
  <c r="M21" i="1" s="1"/>
  <c r="C20" i="1"/>
  <c r="F126" i="5"/>
  <c r="H126" i="5"/>
  <c r="H40" i="5" s="1"/>
  <c r="J126" i="5"/>
  <c r="J40" i="5" s="1"/>
  <c r="L126" i="5"/>
  <c r="L40" i="5" s="1"/>
  <c r="N126" i="5"/>
  <c r="N40" i="5" s="1"/>
  <c r="P126" i="5"/>
  <c r="P40" i="5" s="1"/>
  <c r="R126" i="5"/>
  <c r="R40" i="5" s="1"/>
  <c r="T126" i="5"/>
  <c r="T40" i="5" s="1"/>
  <c r="V126" i="5"/>
  <c r="V40" i="5" s="1"/>
  <c r="X126" i="5"/>
  <c r="X40" i="5" s="1"/>
  <c r="D126" i="5"/>
  <c r="F122" i="5"/>
  <c r="H122" i="5"/>
  <c r="H36" i="5" s="1"/>
  <c r="J122" i="5"/>
  <c r="J36" i="5" s="1"/>
  <c r="L122" i="5"/>
  <c r="L36" i="5" s="1"/>
  <c r="N122" i="5"/>
  <c r="N36" i="5" s="1"/>
  <c r="P122" i="5"/>
  <c r="P36" i="5" s="1"/>
  <c r="R122" i="5"/>
  <c r="R36" i="5" s="1"/>
  <c r="T122" i="5"/>
  <c r="T36" i="5" s="1"/>
  <c r="V122" i="5"/>
  <c r="V36" i="5" s="1"/>
  <c r="X122" i="5"/>
  <c r="X36" i="5" s="1"/>
  <c r="D122" i="5"/>
  <c r="F117" i="5"/>
  <c r="F28" i="5" s="1"/>
  <c r="H117" i="5"/>
  <c r="H28" i="5" s="1"/>
  <c r="J117" i="5"/>
  <c r="J28" i="5" s="1"/>
  <c r="L117" i="5"/>
  <c r="L28" i="5" s="1"/>
  <c r="N117" i="5"/>
  <c r="N28" i="5" s="1"/>
  <c r="P117" i="5"/>
  <c r="P28" i="5" s="1"/>
  <c r="R117" i="5"/>
  <c r="R28" i="5" s="1"/>
  <c r="T117" i="5"/>
  <c r="T28" i="5" s="1"/>
  <c r="V117" i="5"/>
  <c r="V28" i="5" s="1"/>
  <c r="X117" i="5"/>
  <c r="X28" i="5" s="1"/>
  <c r="D117" i="5"/>
  <c r="D28" i="5" s="1"/>
  <c r="F113" i="5"/>
  <c r="F24" i="5" s="1"/>
  <c r="H113" i="5"/>
  <c r="H24" i="5" s="1"/>
  <c r="J113" i="5"/>
  <c r="J24" i="5" s="1"/>
  <c r="L113" i="5"/>
  <c r="L24" i="5" s="1"/>
  <c r="N113" i="5"/>
  <c r="N24" i="5" s="1"/>
  <c r="P113" i="5"/>
  <c r="P24" i="5" s="1"/>
  <c r="R113" i="5"/>
  <c r="R24" i="5" s="1"/>
  <c r="T113" i="5"/>
  <c r="T24" i="5" s="1"/>
  <c r="V113" i="5"/>
  <c r="V24" i="5" s="1"/>
  <c r="X113" i="5"/>
  <c r="X24" i="5" s="1"/>
  <c r="D113" i="5"/>
  <c r="D24" i="5" s="1"/>
  <c r="L13" i="5" l="1"/>
  <c r="P127" i="5"/>
  <c r="X127" i="5"/>
  <c r="H127" i="5"/>
  <c r="J18" i="5"/>
  <c r="X118" i="5"/>
  <c r="P118" i="5"/>
  <c r="H118" i="5"/>
  <c r="H128" i="5" s="1"/>
  <c r="T127" i="5"/>
  <c r="L127" i="5"/>
  <c r="R18" i="5"/>
  <c r="L18" i="5"/>
  <c r="T18" i="5"/>
  <c r="F18" i="5"/>
  <c r="N18" i="5"/>
  <c r="V18" i="5"/>
  <c r="H18" i="5"/>
  <c r="P18" i="5"/>
  <c r="X18" i="5"/>
  <c r="D118" i="5"/>
  <c r="R118" i="5"/>
  <c r="J118" i="5"/>
  <c r="V118" i="5"/>
  <c r="N118" i="5"/>
  <c r="F118" i="5"/>
  <c r="D127" i="5"/>
  <c r="R127" i="5"/>
  <c r="J127" i="5"/>
  <c r="T118" i="5"/>
  <c r="L118" i="5"/>
  <c r="V127" i="5"/>
  <c r="V128" i="5" s="1"/>
  <c r="N127" i="5"/>
  <c r="F127" i="5"/>
  <c r="D18" i="5"/>
  <c r="X65" i="5"/>
  <c r="X89" i="5" s="1"/>
  <c r="X94" i="5" s="1"/>
  <c r="X39" i="5" s="1"/>
  <c r="V65" i="5"/>
  <c r="V89" i="5" s="1"/>
  <c r="V94" i="5" s="1"/>
  <c r="V39" i="5" s="1"/>
  <c r="T65" i="5"/>
  <c r="T89" i="5" s="1"/>
  <c r="T94" i="5" s="1"/>
  <c r="T39" i="5" s="1"/>
  <c r="X60" i="5"/>
  <c r="V60" i="5"/>
  <c r="V83" i="5" s="1"/>
  <c r="V88" i="5" s="1"/>
  <c r="V35" i="5" s="1"/>
  <c r="T60" i="5"/>
  <c r="T83" i="5" s="1"/>
  <c r="T88" i="5" s="1"/>
  <c r="T35" i="5" s="1"/>
  <c r="X55" i="5"/>
  <c r="X76" i="5" s="1"/>
  <c r="X81" i="5" s="1"/>
  <c r="X27" i="5" s="1"/>
  <c r="V55" i="5"/>
  <c r="V76" i="5" s="1"/>
  <c r="V81" i="5" s="1"/>
  <c r="V27" i="5" s="1"/>
  <c r="T55" i="5"/>
  <c r="T76" i="5" s="1"/>
  <c r="T81" i="5" s="1"/>
  <c r="T27" i="5" s="1"/>
  <c r="X50" i="5"/>
  <c r="X70" i="5" s="1"/>
  <c r="X75" i="5" s="1"/>
  <c r="V50" i="5"/>
  <c r="V70" i="5" s="1"/>
  <c r="V75" i="5" s="1"/>
  <c r="T50" i="5"/>
  <c r="T70" i="5" s="1"/>
  <c r="T75" i="5" s="1"/>
  <c r="R65" i="5"/>
  <c r="R89" i="5" s="1"/>
  <c r="R94" i="5" s="1"/>
  <c r="R39" i="5" s="1"/>
  <c r="P65" i="5"/>
  <c r="P89" i="5" s="1"/>
  <c r="P94" i="5" s="1"/>
  <c r="P39" i="5" s="1"/>
  <c r="N65" i="5"/>
  <c r="N89" i="5" s="1"/>
  <c r="N94" i="5" s="1"/>
  <c r="N39" i="5" s="1"/>
  <c r="L65" i="5"/>
  <c r="L89" i="5" s="1"/>
  <c r="L94" i="5" s="1"/>
  <c r="L39" i="5" s="1"/>
  <c r="R60" i="5"/>
  <c r="P60" i="5"/>
  <c r="N60" i="5"/>
  <c r="L60" i="5"/>
  <c r="R55" i="5"/>
  <c r="R76" i="5" s="1"/>
  <c r="R81" i="5" s="1"/>
  <c r="R27" i="5" s="1"/>
  <c r="P55" i="5"/>
  <c r="P76" i="5" s="1"/>
  <c r="P81" i="5" s="1"/>
  <c r="P27" i="5" s="1"/>
  <c r="N55" i="5"/>
  <c r="N76" i="5" s="1"/>
  <c r="N81" i="5" s="1"/>
  <c r="N27" i="5" s="1"/>
  <c r="L55" i="5"/>
  <c r="L76" i="5" s="1"/>
  <c r="L81" i="5" s="1"/>
  <c r="L27" i="5" s="1"/>
  <c r="R50" i="5"/>
  <c r="P50" i="5"/>
  <c r="N50" i="5"/>
  <c r="L50" i="5"/>
  <c r="J65" i="5"/>
  <c r="J89" i="5" s="1"/>
  <c r="J94" i="5" s="1"/>
  <c r="J39" i="5" s="1"/>
  <c r="J60" i="5"/>
  <c r="J83" i="5" s="1"/>
  <c r="J88" i="5" s="1"/>
  <c r="J35" i="5" s="1"/>
  <c r="J55" i="5"/>
  <c r="H55" i="5"/>
  <c r="H76" i="5" s="1"/>
  <c r="H81" i="5" s="1"/>
  <c r="H27" i="5" s="1"/>
  <c r="J50" i="5"/>
  <c r="J70" i="5" s="1"/>
  <c r="J75" i="5" s="1"/>
  <c r="H50" i="5"/>
  <c r="H70" i="5" s="1"/>
  <c r="H75" i="5" s="1"/>
  <c r="F55" i="5"/>
  <c r="F76" i="5" s="1"/>
  <c r="F81" i="5" s="1"/>
  <c r="F27" i="5" s="1"/>
  <c r="F50" i="5"/>
  <c r="F70" i="5" s="1"/>
  <c r="F75" i="5" s="1"/>
  <c r="D55" i="5"/>
  <c r="D76" i="5" s="1"/>
  <c r="D81" i="5" s="1"/>
  <c r="D27" i="5" s="1"/>
  <c r="D50" i="5"/>
  <c r="D70" i="5" s="1"/>
  <c r="D75" i="5" s="1"/>
  <c r="L56" i="5" l="1"/>
  <c r="L32" i="5" s="1"/>
  <c r="N128" i="5"/>
  <c r="L17" i="1"/>
  <c r="L18" i="1"/>
  <c r="L16" i="1" s="1"/>
  <c r="N56" i="5"/>
  <c r="N32" i="5" s="1"/>
  <c r="J76" i="5"/>
  <c r="J81" i="5" s="1"/>
  <c r="E18" i="1"/>
  <c r="E17" i="1"/>
  <c r="P66" i="5"/>
  <c r="P44" i="5" s="1"/>
  <c r="L66" i="5"/>
  <c r="L44" i="5" s="1"/>
  <c r="R56" i="5"/>
  <c r="R32" i="5" s="1"/>
  <c r="N66" i="5"/>
  <c r="N44" i="5" s="1"/>
  <c r="H17" i="1"/>
  <c r="H18" i="1"/>
  <c r="X128" i="5"/>
  <c r="P128" i="5"/>
  <c r="L128" i="5"/>
  <c r="P56" i="5"/>
  <c r="R128" i="5"/>
  <c r="T128" i="5"/>
  <c r="J128" i="5"/>
  <c r="D128" i="5"/>
  <c r="F128" i="5"/>
  <c r="R66" i="5"/>
  <c r="J95" i="5"/>
  <c r="L70" i="5"/>
  <c r="L75" i="5" s="1"/>
  <c r="L23" i="5" s="1"/>
  <c r="T82" i="5"/>
  <c r="L83" i="5"/>
  <c r="L88" i="5" s="1"/>
  <c r="P83" i="5"/>
  <c r="P88" i="5" s="1"/>
  <c r="P70" i="5"/>
  <c r="P75" i="5" s="1"/>
  <c r="P82" i="5" s="1"/>
  <c r="X83" i="5"/>
  <c r="X88" i="5" s="1"/>
  <c r="D23" i="5"/>
  <c r="D82" i="5"/>
  <c r="J23" i="5"/>
  <c r="V95" i="5"/>
  <c r="T95" i="5"/>
  <c r="F82" i="5"/>
  <c r="F23" i="5"/>
  <c r="H23" i="5"/>
  <c r="H82" i="5"/>
  <c r="X23" i="5"/>
  <c r="X82" i="5"/>
  <c r="V82" i="5"/>
  <c r="V23" i="5"/>
  <c r="T66" i="5"/>
  <c r="R70" i="5"/>
  <c r="R75" i="5" s="1"/>
  <c r="R83" i="5"/>
  <c r="R88" i="5" s="1"/>
  <c r="T23" i="5"/>
  <c r="J56" i="5"/>
  <c r="J32" i="5" s="1"/>
  <c r="N70" i="5"/>
  <c r="N75" i="5" s="1"/>
  <c r="N83" i="5"/>
  <c r="N88" i="5" s="1"/>
  <c r="F56" i="5"/>
  <c r="T56" i="5"/>
  <c r="T32" i="5" s="1"/>
  <c r="X66" i="5"/>
  <c r="X44" i="5" s="1"/>
  <c r="D56" i="5"/>
  <c r="H56" i="5"/>
  <c r="V56" i="5"/>
  <c r="V32" i="5" s="1"/>
  <c r="J66" i="5"/>
  <c r="J44" i="5" s="1"/>
  <c r="X56" i="5"/>
  <c r="X32" i="5" s="1"/>
  <c r="V66" i="5"/>
  <c r="V44" i="5" s="1"/>
  <c r="N95" i="5" l="1"/>
  <c r="N35" i="5"/>
  <c r="X95" i="5"/>
  <c r="X35" i="5"/>
  <c r="P95" i="5"/>
  <c r="P35" i="5"/>
  <c r="L95" i="5"/>
  <c r="L35" i="5"/>
  <c r="R95" i="5"/>
  <c r="R35" i="5"/>
  <c r="J82" i="5"/>
  <c r="J96" i="5" s="1"/>
  <c r="F13" i="1" s="1"/>
  <c r="J27" i="5"/>
  <c r="M17" i="1"/>
  <c r="M18" i="1"/>
  <c r="M16" i="1" s="1"/>
  <c r="K18" i="1"/>
  <c r="K16" i="1" s="1"/>
  <c r="K17" i="1"/>
  <c r="E16" i="1"/>
  <c r="F67" i="5"/>
  <c r="F32" i="5"/>
  <c r="F96" i="5"/>
  <c r="D13" i="1" s="1"/>
  <c r="D67" i="5"/>
  <c r="D32" i="5"/>
  <c r="D17" i="1"/>
  <c r="D18" i="1"/>
  <c r="C17" i="1"/>
  <c r="C18" i="1"/>
  <c r="L67" i="5"/>
  <c r="L17" i="5" s="1"/>
  <c r="J18" i="1"/>
  <c r="J17" i="1"/>
  <c r="R67" i="5"/>
  <c r="R17" i="5" s="1"/>
  <c r="R44" i="5"/>
  <c r="I18" i="1"/>
  <c r="I17" i="1"/>
  <c r="P67" i="5"/>
  <c r="P32" i="5"/>
  <c r="N67" i="5"/>
  <c r="H12" i="1" s="1"/>
  <c r="L9" i="8" s="1"/>
  <c r="H16" i="1"/>
  <c r="G18" i="1"/>
  <c r="G17" i="1"/>
  <c r="F18" i="1"/>
  <c r="F17" i="1"/>
  <c r="H67" i="5"/>
  <c r="E12" i="1" s="1"/>
  <c r="H32" i="5"/>
  <c r="H96" i="5"/>
  <c r="E13" i="1" s="1"/>
  <c r="X96" i="5"/>
  <c r="M13" i="1" s="1"/>
  <c r="X67" i="5"/>
  <c r="L82" i="5"/>
  <c r="P23" i="5"/>
  <c r="T67" i="5"/>
  <c r="V67" i="5"/>
  <c r="V96" i="5"/>
  <c r="L13" i="1" s="1"/>
  <c r="T96" i="5"/>
  <c r="K13" i="1" s="1"/>
  <c r="N82" i="5"/>
  <c r="N23" i="5"/>
  <c r="R23" i="5"/>
  <c r="R82" i="5"/>
  <c r="P96" i="5"/>
  <c r="I13" i="1" s="1"/>
  <c r="J67" i="5"/>
  <c r="D96" i="5"/>
  <c r="C13" i="1" s="1"/>
  <c r="C31" i="11"/>
  <c r="E5" i="1"/>
  <c r="C16" i="1" l="1"/>
  <c r="F31" i="11"/>
  <c r="V17" i="5"/>
  <c r="L12" i="1"/>
  <c r="M12" i="1"/>
  <c r="X17" i="5"/>
  <c r="T17" i="5"/>
  <c r="K12" i="1"/>
  <c r="D16" i="1"/>
  <c r="N17" i="5"/>
  <c r="F17" i="5"/>
  <c r="D12" i="1"/>
  <c r="D17" i="5"/>
  <c r="C12" i="1"/>
  <c r="I16" i="1"/>
  <c r="G12" i="1"/>
  <c r="J12" i="1"/>
  <c r="H9" i="8" s="1"/>
  <c r="J16" i="1"/>
  <c r="R96" i="5"/>
  <c r="J13" i="1" s="1"/>
  <c r="I12" i="1"/>
  <c r="P17" i="5"/>
  <c r="N96" i="5"/>
  <c r="H13" i="1" s="1"/>
  <c r="G16" i="1"/>
  <c r="L96" i="5"/>
  <c r="G13" i="1" s="1"/>
  <c r="F16" i="1"/>
  <c r="J17" i="5"/>
  <c r="F12" i="1"/>
  <c r="H17" i="5"/>
  <c r="AB6" i="2"/>
  <c r="H8" i="11"/>
  <c r="H9" i="11"/>
  <c r="H10" i="11"/>
  <c r="H11" i="11"/>
  <c r="H12" i="11"/>
  <c r="H15" i="11"/>
  <c r="H20" i="11"/>
  <c r="H21" i="11" l="1"/>
  <c r="I21" i="11" s="1"/>
  <c r="N37" i="5" l="1"/>
  <c r="D25" i="5"/>
  <c r="D29" i="5" s="1"/>
  <c r="D31" i="5" s="1"/>
  <c r="F25" i="5"/>
  <c r="F29" i="5" s="1"/>
  <c r="F31" i="5" s="1"/>
  <c r="T30" i="6"/>
  <c r="R30" i="6"/>
  <c r="P30" i="6"/>
  <c r="O34" i="6"/>
  <c r="Q34" i="6"/>
  <c r="F30" i="6"/>
  <c r="G34" i="6"/>
  <c r="H30" i="6" s="1"/>
  <c r="I34" i="6"/>
  <c r="J30" i="6" s="1"/>
  <c r="D30" i="6"/>
  <c r="T18" i="6"/>
  <c r="R18" i="6"/>
  <c r="P18" i="6"/>
  <c r="I29" i="14"/>
  <c r="W28" i="14"/>
  <c r="I28" i="14"/>
  <c r="U27" i="14"/>
  <c r="I27" i="14"/>
  <c r="U26" i="14"/>
  <c r="I26" i="14"/>
  <c r="I25" i="14"/>
  <c r="N24" i="14"/>
  <c r="K24" i="14"/>
  <c r="I23" i="14"/>
  <c r="E32" i="5" l="1"/>
  <c r="E31" i="5"/>
  <c r="E30" i="5"/>
  <c r="E29" i="5"/>
  <c r="E26" i="5"/>
  <c r="E25" i="5"/>
  <c r="E22" i="5"/>
  <c r="E21" i="5"/>
  <c r="G32" i="5"/>
  <c r="G31" i="5"/>
  <c r="G30" i="5"/>
  <c r="G29" i="5"/>
  <c r="G26" i="5"/>
  <c r="G25" i="5"/>
  <c r="G22" i="5"/>
  <c r="G21" i="5"/>
  <c r="D15" i="5"/>
  <c r="D13" i="5"/>
  <c r="D12" i="5"/>
  <c r="D11" i="5"/>
  <c r="C9" i="1" s="1"/>
  <c r="D9" i="5"/>
  <c r="D8" i="5"/>
  <c r="D7" i="5"/>
  <c r="C7" i="1" s="1"/>
  <c r="D6" i="5"/>
  <c r="F15" i="5"/>
  <c r="F13" i="5"/>
  <c r="F12" i="5"/>
  <c r="F11" i="5"/>
  <c r="D9" i="1" s="1"/>
  <c r="F9" i="5"/>
  <c r="F8" i="5"/>
  <c r="F7" i="5"/>
  <c r="D7" i="1" s="1"/>
  <c r="F6" i="5"/>
  <c r="F4" i="5"/>
  <c r="D5" i="1" s="1"/>
  <c r="B3" i="7"/>
  <c r="B2" i="6"/>
  <c r="H2" i="5"/>
  <c r="C2" i="11"/>
  <c r="D3" i="1"/>
  <c r="V12" i="2"/>
  <c r="AD16" i="2"/>
  <c r="V16" i="2"/>
  <c r="V14" i="2"/>
  <c r="S16" i="6"/>
  <c r="T12" i="6" s="1"/>
  <c r="Q16" i="6"/>
  <c r="R12" i="6" s="1"/>
  <c r="O16" i="6"/>
  <c r="P12" i="6" s="1"/>
  <c r="M16" i="6"/>
  <c r="N12" i="6" s="1"/>
  <c r="K16" i="6"/>
  <c r="L12" i="6" s="1"/>
  <c r="I16" i="6"/>
  <c r="J12" i="6" s="1"/>
  <c r="G16" i="6"/>
  <c r="H12" i="6" s="1"/>
  <c r="E16" i="6"/>
  <c r="F12" i="6" s="1"/>
  <c r="S10" i="6"/>
  <c r="T6" i="6" s="1"/>
  <c r="Q10" i="6"/>
  <c r="R6" i="6" s="1"/>
  <c r="O10" i="6"/>
  <c r="P6" i="6" s="1"/>
  <c r="C16" i="6"/>
  <c r="D12" i="6" s="1"/>
  <c r="E26" i="1"/>
  <c r="G26" i="1"/>
  <c r="H26" i="1"/>
  <c r="I26" i="1"/>
  <c r="J26" i="1"/>
  <c r="K26" i="1"/>
  <c r="L26" i="1"/>
  <c r="M26" i="1"/>
  <c r="F26" i="1"/>
  <c r="S37" i="6"/>
  <c r="Q37" i="6"/>
  <c r="O37" i="6"/>
  <c r="S34" i="6"/>
  <c r="K34" i="6"/>
  <c r="L30" i="6" s="1"/>
  <c r="C34" i="6"/>
  <c r="Q22" i="6"/>
  <c r="M22" i="6"/>
  <c r="N18" i="6" s="1"/>
  <c r="I22" i="6"/>
  <c r="J18" i="6" s="1"/>
  <c r="E22" i="6"/>
  <c r="F18" i="6" s="1"/>
  <c r="Z44" i="5"/>
  <c r="I44" i="5"/>
  <c r="Z42" i="5"/>
  <c r="Y42" i="5"/>
  <c r="W42" i="5"/>
  <c r="U42" i="5"/>
  <c r="S42" i="5"/>
  <c r="Q42" i="5"/>
  <c r="O42" i="5"/>
  <c r="M42" i="5"/>
  <c r="K42" i="5"/>
  <c r="I42" i="5"/>
  <c r="N41" i="5"/>
  <c r="N43" i="5" s="1"/>
  <c r="Z38" i="5"/>
  <c r="Y38" i="5"/>
  <c r="W38" i="5"/>
  <c r="U38" i="5"/>
  <c r="S38" i="5"/>
  <c r="Q38" i="5"/>
  <c r="O38" i="5"/>
  <c r="M38" i="5"/>
  <c r="K38" i="5"/>
  <c r="I38" i="5"/>
  <c r="X37" i="5"/>
  <c r="X41" i="5" s="1"/>
  <c r="Z41" i="5" s="1"/>
  <c r="V37" i="5"/>
  <c r="V41" i="5" s="1"/>
  <c r="V43" i="5" s="1"/>
  <c r="T37" i="5"/>
  <c r="T41" i="5" s="1"/>
  <c r="T43" i="5" s="1"/>
  <c r="R37" i="5"/>
  <c r="R41" i="5" s="1"/>
  <c r="R43" i="5" s="1"/>
  <c r="P37" i="5"/>
  <c r="P41" i="5" s="1"/>
  <c r="L37" i="5"/>
  <c r="J37" i="5"/>
  <c r="J41" i="5" s="1"/>
  <c r="J43" i="5" s="1"/>
  <c r="H37" i="5"/>
  <c r="I37" i="5" s="1"/>
  <c r="Z34" i="5"/>
  <c r="Y34" i="5"/>
  <c r="W34" i="5"/>
  <c r="U34" i="5"/>
  <c r="S34" i="5"/>
  <c r="Q34" i="5"/>
  <c r="O34" i="5"/>
  <c r="M34" i="5"/>
  <c r="K34" i="5"/>
  <c r="I34" i="5"/>
  <c r="Z33" i="5"/>
  <c r="Y33" i="5"/>
  <c r="W33" i="5"/>
  <c r="U33" i="5"/>
  <c r="S33" i="5"/>
  <c r="Q33" i="5"/>
  <c r="O33" i="5"/>
  <c r="M33" i="5"/>
  <c r="K33" i="5"/>
  <c r="I33" i="5"/>
  <c r="Z32" i="5"/>
  <c r="I32" i="5"/>
  <c r="Z30" i="5"/>
  <c r="Y30" i="5"/>
  <c r="W30" i="5"/>
  <c r="U30" i="5"/>
  <c r="S30" i="5"/>
  <c r="Q30" i="5"/>
  <c r="O30" i="5"/>
  <c r="M30" i="5"/>
  <c r="K30" i="5"/>
  <c r="I30" i="5"/>
  <c r="Z26" i="5"/>
  <c r="Y26" i="5"/>
  <c r="W26" i="5"/>
  <c r="U26" i="5"/>
  <c r="S26" i="5"/>
  <c r="Q26" i="5"/>
  <c r="O26" i="5"/>
  <c r="M26" i="5"/>
  <c r="I26" i="5"/>
  <c r="X25" i="5"/>
  <c r="X29" i="5" s="1"/>
  <c r="V25" i="5"/>
  <c r="T25" i="5"/>
  <c r="T29" i="5" s="1"/>
  <c r="T31" i="5" s="1"/>
  <c r="R25" i="5"/>
  <c r="R29" i="5" s="1"/>
  <c r="R31" i="5" s="1"/>
  <c r="P25" i="5"/>
  <c r="P29" i="5" s="1"/>
  <c r="P31" i="5" s="1"/>
  <c r="N25" i="5"/>
  <c r="L25" i="5"/>
  <c r="J25" i="5"/>
  <c r="H25" i="5"/>
  <c r="H29" i="5" s="1"/>
  <c r="H31" i="5" s="1"/>
  <c r="Z22" i="5"/>
  <c r="Y22" i="5"/>
  <c r="W22" i="5"/>
  <c r="U22" i="5"/>
  <c r="S22" i="5"/>
  <c r="Q22" i="5"/>
  <c r="O22" i="5"/>
  <c r="M22" i="5"/>
  <c r="K22" i="5"/>
  <c r="I22" i="5"/>
  <c r="Z21" i="5"/>
  <c r="Y21" i="5"/>
  <c r="W21" i="5"/>
  <c r="U21" i="5"/>
  <c r="S21" i="5"/>
  <c r="Q21" i="5"/>
  <c r="O21" i="5"/>
  <c r="M21" i="5"/>
  <c r="K21" i="5"/>
  <c r="I21" i="5"/>
  <c r="X15" i="5"/>
  <c r="V15" i="5"/>
  <c r="T15" i="5"/>
  <c r="R15" i="5"/>
  <c r="P15" i="5"/>
  <c r="N15" i="5"/>
  <c r="L15" i="5"/>
  <c r="J15" i="5"/>
  <c r="H15" i="5"/>
  <c r="X13" i="5"/>
  <c r="V13" i="5"/>
  <c r="T13" i="5"/>
  <c r="R13" i="5"/>
  <c r="P13" i="5"/>
  <c r="N13" i="5"/>
  <c r="J13" i="5"/>
  <c r="H13" i="5"/>
  <c r="X12" i="5"/>
  <c r="V12" i="5"/>
  <c r="T12" i="5"/>
  <c r="R12" i="5"/>
  <c r="P12" i="5"/>
  <c r="N12" i="5"/>
  <c r="L12" i="5"/>
  <c r="J12" i="5"/>
  <c r="H12" i="5"/>
  <c r="X11" i="5"/>
  <c r="M9" i="1" s="1"/>
  <c r="V11" i="5"/>
  <c r="L9" i="1" s="1"/>
  <c r="T11" i="5"/>
  <c r="K9" i="1" s="1"/>
  <c r="R11" i="5"/>
  <c r="J9" i="1" s="1"/>
  <c r="P11" i="5"/>
  <c r="I9" i="1" s="1"/>
  <c r="N11" i="5"/>
  <c r="H9" i="1" s="1"/>
  <c r="L11" i="5"/>
  <c r="G9" i="1" s="1"/>
  <c r="J11" i="5"/>
  <c r="F9" i="1" s="1"/>
  <c r="H11" i="5"/>
  <c r="E9" i="1" s="1"/>
  <c r="X9" i="5"/>
  <c r="V9" i="5"/>
  <c r="T9" i="5"/>
  <c r="R9" i="5"/>
  <c r="P9" i="5"/>
  <c r="N9" i="5"/>
  <c r="L9" i="5"/>
  <c r="J9" i="5"/>
  <c r="H9" i="5"/>
  <c r="X8" i="5"/>
  <c r="V8" i="5"/>
  <c r="T8" i="5"/>
  <c r="R8" i="5"/>
  <c r="P8" i="5"/>
  <c r="N8" i="5"/>
  <c r="L8" i="5"/>
  <c r="J8" i="5"/>
  <c r="H8" i="5"/>
  <c r="X7" i="5"/>
  <c r="M7" i="1" s="1"/>
  <c r="V7" i="5"/>
  <c r="L7" i="1" s="1"/>
  <c r="T7" i="5"/>
  <c r="K7" i="1" s="1"/>
  <c r="R7" i="5"/>
  <c r="J7" i="1" s="1"/>
  <c r="P7" i="5"/>
  <c r="I7" i="1" s="1"/>
  <c r="N7" i="5"/>
  <c r="H7" i="1" s="1"/>
  <c r="L7" i="5"/>
  <c r="G7" i="1" s="1"/>
  <c r="J7" i="5"/>
  <c r="F7" i="1" s="1"/>
  <c r="H7" i="5"/>
  <c r="E7" i="1" s="1"/>
  <c r="X6" i="5"/>
  <c r="X19" i="5" s="1"/>
  <c r="V6" i="5"/>
  <c r="V19" i="5" s="1"/>
  <c r="T6" i="5"/>
  <c r="T19" i="5" s="1"/>
  <c r="R6" i="5"/>
  <c r="P6" i="5"/>
  <c r="N6" i="5"/>
  <c r="L6" i="5"/>
  <c r="J6" i="5"/>
  <c r="H6" i="5"/>
  <c r="X4" i="5"/>
  <c r="V4" i="5"/>
  <c r="T4" i="5"/>
  <c r="P4" i="5"/>
  <c r="L4" i="5"/>
  <c r="J4" i="5"/>
  <c r="N4" i="5" s="1"/>
  <c r="O26" i="1" l="1"/>
  <c r="H41" i="5"/>
  <c r="I41" i="5" s="1"/>
  <c r="E36" i="6"/>
  <c r="E38" i="6" s="1"/>
  <c r="M10" i="6"/>
  <c r="N6" i="6" s="1"/>
  <c r="M36" i="6"/>
  <c r="M38" i="6" s="1"/>
  <c r="K10" i="6"/>
  <c r="L6" i="6" s="1"/>
  <c r="K36" i="6"/>
  <c r="K38" i="6" s="1"/>
  <c r="I10" i="6"/>
  <c r="J6" i="6" s="1"/>
  <c r="I36" i="6"/>
  <c r="I38" i="6" s="1"/>
  <c r="G10" i="6"/>
  <c r="H6" i="6" s="1"/>
  <c r="G36" i="6"/>
  <c r="G38" i="6" s="1"/>
  <c r="C10" i="6"/>
  <c r="D6" i="6" s="1"/>
  <c r="C36" i="6"/>
  <c r="C38" i="6" s="1"/>
  <c r="V16" i="5"/>
  <c r="L11" i="1" s="1"/>
  <c r="L6" i="1"/>
  <c r="L8" i="1" s="1"/>
  <c r="I6" i="1"/>
  <c r="I8" i="1" s="1"/>
  <c r="X16" i="5"/>
  <c r="M11" i="1" s="1"/>
  <c r="M6" i="1"/>
  <c r="M8" i="1" s="1"/>
  <c r="D6" i="1"/>
  <c r="D8" i="1" s="1"/>
  <c r="C6" i="1"/>
  <c r="C8" i="1" s="1"/>
  <c r="H6" i="1"/>
  <c r="H8" i="1" s="1"/>
  <c r="J6" i="1"/>
  <c r="J8" i="1" s="1"/>
  <c r="G8" i="1"/>
  <c r="K6" i="1"/>
  <c r="K8" i="1" s="1"/>
  <c r="T16" i="5"/>
  <c r="K11" i="1" s="1"/>
  <c r="E6" i="1"/>
  <c r="E8" i="1" s="1"/>
  <c r="F6" i="1"/>
  <c r="F8" i="1" s="1"/>
  <c r="E7" i="5"/>
  <c r="E15" i="5"/>
  <c r="E6" i="5"/>
  <c r="G6" i="5"/>
  <c r="Q44" i="5"/>
  <c r="G7" i="5"/>
  <c r="G15" i="5"/>
  <c r="R4" i="5"/>
  <c r="M5" i="6" s="1"/>
  <c r="F5" i="1"/>
  <c r="E5" i="6"/>
  <c r="G5" i="1"/>
  <c r="G5" i="6"/>
  <c r="D4" i="5"/>
  <c r="C5" i="1" s="1"/>
  <c r="M5" i="1"/>
  <c r="S5" i="6"/>
  <c r="O5" i="6"/>
  <c r="K5" i="1"/>
  <c r="Q5" i="6"/>
  <c r="L5" i="1"/>
  <c r="H5" i="1"/>
  <c r="I5" i="6"/>
  <c r="I5" i="1"/>
  <c r="K5" i="6"/>
  <c r="E10" i="6"/>
  <c r="F6" i="6" s="1"/>
  <c r="E11" i="5"/>
  <c r="F10" i="5"/>
  <c r="G10" i="5" s="1"/>
  <c r="G11" i="5"/>
  <c r="D10" i="5"/>
  <c r="Q25" i="5"/>
  <c r="Z37" i="5"/>
  <c r="X43" i="5"/>
  <c r="Z43" i="5" s="1"/>
  <c r="Z25" i="5"/>
  <c r="X31" i="5"/>
  <c r="Z31" i="5" s="1"/>
  <c r="Z29" i="5"/>
  <c r="Y25" i="5"/>
  <c r="V29" i="5"/>
  <c r="U43" i="5"/>
  <c r="U31" i="5"/>
  <c r="U44" i="5"/>
  <c r="U41" i="5"/>
  <c r="Q37" i="5"/>
  <c r="Q41" i="5"/>
  <c r="P43" i="5"/>
  <c r="S43" i="5" s="1"/>
  <c r="S29" i="5"/>
  <c r="W11" i="5"/>
  <c r="U15" i="5"/>
  <c r="W25" i="5"/>
  <c r="Q7" i="5"/>
  <c r="W15" i="5"/>
  <c r="W37" i="5"/>
  <c r="W32" i="5"/>
  <c r="Y37" i="5"/>
  <c r="U25" i="5"/>
  <c r="U37" i="5"/>
  <c r="O7" i="5"/>
  <c r="S25" i="5"/>
  <c r="S31" i="5"/>
  <c r="S32" i="5"/>
  <c r="O37" i="5"/>
  <c r="S37" i="5"/>
  <c r="W43" i="5"/>
  <c r="O25" i="5"/>
  <c r="N29" i="5"/>
  <c r="N31" i="5" s="1"/>
  <c r="O32" i="5"/>
  <c r="L29" i="5"/>
  <c r="L31" i="5" s="1"/>
  <c r="M25" i="5"/>
  <c r="K15" i="5"/>
  <c r="J29" i="5"/>
  <c r="M11" i="5"/>
  <c r="K11" i="5"/>
  <c r="Z11" i="5"/>
  <c r="Q15" i="5"/>
  <c r="I15" i="5"/>
  <c r="K25" i="5"/>
  <c r="L41" i="5"/>
  <c r="L43" i="5" s="1"/>
  <c r="O43" i="5" s="1"/>
  <c r="M37" i="5"/>
  <c r="K7" i="5"/>
  <c r="Z7" i="5"/>
  <c r="Y11" i="5"/>
  <c r="S15" i="5"/>
  <c r="U11" i="5"/>
  <c r="M7" i="5"/>
  <c r="W7" i="5"/>
  <c r="Y7" i="5"/>
  <c r="S11" i="5"/>
  <c r="O15" i="5"/>
  <c r="S7" i="5"/>
  <c r="U7" i="5"/>
  <c r="O11" i="5"/>
  <c r="Q11" i="5"/>
  <c r="M15" i="5"/>
  <c r="Y15" i="5"/>
  <c r="K37" i="5"/>
  <c r="M44" i="5"/>
  <c r="I29" i="5"/>
  <c r="I25" i="5"/>
  <c r="K32" i="5"/>
  <c r="S36" i="6"/>
  <c r="S38" i="6" s="1"/>
  <c r="O36" i="6"/>
  <c r="O38" i="6" s="1"/>
  <c r="Q36" i="6"/>
  <c r="Q38" i="6" s="1"/>
  <c r="C22" i="6"/>
  <c r="D18" i="6" s="1"/>
  <c r="K22" i="6"/>
  <c r="L18" i="6" s="1"/>
  <c r="S22" i="6"/>
  <c r="E34" i="6"/>
  <c r="M34" i="6"/>
  <c r="N30" i="6" s="1"/>
  <c r="G22" i="6"/>
  <c r="H18" i="6" s="1"/>
  <c r="O22" i="6"/>
  <c r="I7" i="5"/>
  <c r="K6" i="5"/>
  <c r="O6" i="5"/>
  <c r="S6" i="5"/>
  <c r="W6" i="5"/>
  <c r="Z15" i="5"/>
  <c r="U29" i="5"/>
  <c r="M32" i="5"/>
  <c r="Q32" i="5"/>
  <c r="U32" i="5"/>
  <c r="Y32" i="5"/>
  <c r="S41" i="5"/>
  <c r="W41" i="5"/>
  <c r="K44" i="5"/>
  <c r="O44" i="5"/>
  <c r="S44" i="5"/>
  <c r="W44" i="5"/>
  <c r="H10" i="5"/>
  <c r="I10" i="5" s="1"/>
  <c r="T10" i="5"/>
  <c r="T14" i="5" s="1"/>
  <c r="I6" i="5"/>
  <c r="M6" i="5"/>
  <c r="Q6" i="5"/>
  <c r="U6" i="5"/>
  <c r="Y6" i="5"/>
  <c r="Y41" i="5"/>
  <c r="Y44" i="5"/>
  <c r="L10" i="5"/>
  <c r="L14" i="5" s="1"/>
  <c r="L16" i="5" s="1"/>
  <c r="G11" i="1" s="1"/>
  <c r="P10" i="5"/>
  <c r="P14" i="5" s="1"/>
  <c r="P19" i="5" s="1"/>
  <c r="X10" i="5"/>
  <c r="X14" i="5" s="1"/>
  <c r="I11" i="5"/>
  <c r="Z6" i="5"/>
  <c r="J10" i="5"/>
  <c r="J14" i="5" s="1"/>
  <c r="J16" i="5" s="1"/>
  <c r="N10" i="5"/>
  <c r="N14" i="5" s="1"/>
  <c r="N16" i="5" s="1"/>
  <c r="H11" i="1" s="1"/>
  <c r="R10" i="5"/>
  <c r="R14" i="5" s="1"/>
  <c r="R16" i="5" s="1"/>
  <c r="J11" i="1" s="1"/>
  <c r="V10" i="5"/>
  <c r="V14" i="5" s="1"/>
  <c r="R19" i="5" l="1"/>
  <c r="K41" i="5"/>
  <c r="H43" i="5"/>
  <c r="N19" i="5"/>
  <c r="L19" i="5"/>
  <c r="K29" i="5"/>
  <c r="J31" i="5"/>
  <c r="M31" i="5" s="1"/>
  <c r="J19" i="5"/>
  <c r="F14" i="5"/>
  <c r="P16" i="5"/>
  <c r="I11" i="1" s="1"/>
  <c r="J10" i="1"/>
  <c r="J19" i="1" s="1"/>
  <c r="I10" i="1"/>
  <c r="I19" i="1" s="1"/>
  <c r="I21" i="1" s="1"/>
  <c r="L10" i="1"/>
  <c r="L19" i="1" s="1"/>
  <c r="G10" i="1"/>
  <c r="G19" i="1" s="1"/>
  <c r="G21" i="1" s="1"/>
  <c r="K10" i="1"/>
  <c r="K19" i="1" s="1"/>
  <c r="H10" i="1"/>
  <c r="H19" i="1" s="1"/>
  <c r="H21" i="1" s="1"/>
  <c r="L8" i="8" s="1"/>
  <c r="M10" i="1"/>
  <c r="M19" i="1" s="1"/>
  <c r="F10" i="1"/>
  <c r="F19" i="1" s="1"/>
  <c r="F21" i="1" s="1"/>
  <c r="J5" i="1"/>
  <c r="E17" i="5"/>
  <c r="G17" i="5"/>
  <c r="D14" i="5"/>
  <c r="D19" i="5" s="1"/>
  <c r="E10" i="5"/>
  <c r="F11" i="1"/>
  <c r="O17" i="5"/>
  <c r="Q31" i="5"/>
  <c r="Y31" i="5"/>
  <c r="Y43" i="5"/>
  <c r="Z14" i="5"/>
  <c r="W29" i="5"/>
  <c r="Y29" i="5"/>
  <c r="U14" i="5"/>
  <c r="W14" i="5"/>
  <c r="Q43" i="5"/>
  <c r="Q29" i="5"/>
  <c r="K17" i="5"/>
  <c r="W17" i="5"/>
  <c r="S14" i="5"/>
  <c r="Q14" i="5"/>
  <c r="O29" i="5"/>
  <c r="M29" i="5"/>
  <c r="S10" i="5"/>
  <c r="I17" i="5"/>
  <c r="E9" i="8"/>
  <c r="M43" i="5"/>
  <c r="O41" i="5"/>
  <c r="M41" i="5"/>
  <c r="O14" i="5"/>
  <c r="M14" i="5"/>
  <c r="Y14" i="5"/>
  <c r="K10" i="5"/>
  <c r="I31" i="5"/>
  <c r="H14" i="5"/>
  <c r="H19" i="5" s="1"/>
  <c r="W10" i="5"/>
  <c r="S17" i="5"/>
  <c r="U17" i="5"/>
  <c r="M10" i="5"/>
  <c r="Z10" i="5"/>
  <c r="Y10" i="5"/>
  <c r="U10" i="5"/>
  <c r="Q17" i="5"/>
  <c r="Y17" i="5"/>
  <c r="Z17" i="5"/>
  <c r="O10" i="5"/>
  <c r="Q10" i="5"/>
  <c r="M17" i="5"/>
  <c r="J21" i="1" l="1"/>
  <c r="L6" i="8"/>
  <c r="I43" i="5"/>
  <c r="K43" i="5"/>
  <c r="G14" i="5"/>
  <c r="F19" i="5"/>
  <c r="F20" i="5" s="1"/>
  <c r="G20" i="5" s="1"/>
  <c r="D10" i="1"/>
  <c r="D19" i="1" s="1"/>
  <c r="D21" i="1" s="1"/>
  <c r="F16" i="5"/>
  <c r="D11" i="1" s="1"/>
  <c r="C10" i="1"/>
  <c r="C19" i="1" s="1"/>
  <c r="C21" i="1" s="1"/>
  <c r="D20" i="5"/>
  <c r="E20" i="5" s="1"/>
  <c r="D16" i="5"/>
  <c r="C11" i="1" s="1"/>
  <c r="E10" i="1"/>
  <c r="E19" i="1" s="1"/>
  <c r="E21" i="1" s="1"/>
  <c r="H16" i="5"/>
  <c r="E11" i="1" s="1"/>
  <c r="O16" i="5"/>
  <c r="Q16" i="5"/>
  <c r="E14" i="5"/>
  <c r="Z16" i="5"/>
  <c r="O31" i="5"/>
  <c r="W31" i="5"/>
  <c r="Y16" i="5"/>
  <c r="X20" i="5"/>
  <c r="Z20" i="5" s="1"/>
  <c r="Z19" i="5"/>
  <c r="W16" i="5"/>
  <c r="V20" i="5"/>
  <c r="Y19" i="5"/>
  <c r="U16" i="5"/>
  <c r="T20" i="5"/>
  <c r="W19" i="5"/>
  <c r="U19" i="5"/>
  <c r="R20" i="5"/>
  <c r="S16" i="5"/>
  <c r="P20" i="5"/>
  <c r="S19" i="5"/>
  <c r="K31" i="5"/>
  <c r="N20" i="5"/>
  <c r="Q19" i="5"/>
  <c r="M16" i="5"/>
  <c r="O19" i="5"/>
  <c r="L20" i="5"/>
  <c r="J20" i="5"/>
  <c r="M19" i="5"/>
  <c r="I14" i="5"/>
  <c r="K14" i="5"/>
  <c r="G19" i="5" l="1"/>
  <c r="G16" i="5"/>
  <c r="H8" i="8"/>
  <c r="H6" i="8"/>
  <c r="E6" i="8"/>
  <c r="E16" i="5"/>
  <c r="E19" i="5"/>
  <c r="Y20" i="5"/>
  <c r="W20" i="5"/>
  <c r="U20" i="5"/>
  <c r="S20" i="5"/>
  <c r="Q20" i="5"/>
  <c r="O20" i="5"/>
  <c r="M20" i="5"/>
  <c r="I16" i="5"/>
  <c r="K16" i="5"/>
  <c r="H20" i="5"/>
  <c r="I19" i="5"/>
  <c r="K19" i="5"/>
  <c r="E8" i="8" l="1"/>
  <c r="I20" i="5"/>
  <c r="K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N7" authorId="0" shapeId="0" xr:uid="{39227D46-A3FC-43F9-A65E-2868209F7771}">
      <text>
        <r>
          <rPr>
            <b/>
            <sz val="12"/>
            <color indexed="10"/>
            <rFont val="MS P ゴシック"/>
            <family val="3"/>
            <charset val="128"/>
          </rPr>
          <t>●このセルだけ入力してください。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J29" authorId="0" shapeId="0" xr:uid="{BB742213-657A-458A-A024-3C858C88637D}">
      <text>
        <r>
          <rPr>
            <sz val="9"/>
            <color indexed="81"/>
            <rFont val="MS P ゴシック"/>
            <family val="3"/>
            <charset val="128"/>
          </rPr>
          <t xml:space="preserve">算定時における留意点を確認し，「はい」を選択してください。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経営支援課</author>
  </authors>
  <commentList>
    <comment ref="R5" authorId="0" shapeId="0" xr:uid="{F899D2B0-A490-4A8B-ABD4-C7A773025070}">
      <text>
        <r>
          <rPr>
            <sz val="9"/>
            <color indexed="81"/>
            <rFont val="MS P ゴシック"/>
            <family val="3"/>
            <charset val="128"/>
          </rPr>
          <t>①～⑦まで，リストから「可」又は「否」を選択してくさい。</t>
        </r>
      </text>
    </comment>
    <comment ref="M18" authorId="0" shapeId="0" xr:uid="{9A7B41A7-F05D-4E55-BB03-87561EDDA939}">
      <text>
        <r>
          <rPr>
            <sz val="9"/>
            <color indexed="81"/>
            <rFont val="游ゴシック"/>
            <family val="3"/>
            <charset val="128"/>
            <scheme val="minor"/>
          </rPr>
          <t>県のホームページにリンク設定を希望される場合はURLを記入してください。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経営支援課</author>
  </authors>
  <commentList>
    <comment ref="M2" authorId="0" shapeId="0" xr:uid="{7C4BF077-A532-4910-9C0A-9A9E267FFA8F}">
      <text>
        <r>
          <rPr>
            <sz val="9"/>
            <color indexed="81"/>
            <rFont val="ＭＳ ゴシック"/>
            <family val="3"/>
            <charset val="128"/>
          </rPr>
          <t>計画年数を３～８で入力してください。</t>
        </r>
      </text>
    </comment>
    <comment ref="O2" authorId="1" shapeId="0" xr:uid="{69E62FC1-3305-454A-8787-2BD30A2A3698}">
      <text>
        <r>
          <rPr>
            <sz val="9"/>
            <color indexed="81"/>
            <rFont val="MS P ゴシック"/>
            <family val="3"/>
            <charset val="128"/>
          </rPr>
          <t xml:space="preserve">研究開発期間を１～３で入力
</t>
        </r>
      </text>
    </comment>
    <comment ref="Q2" authorId="1" shapeId="0" xr:uid="{31586AEB-32A3-46CB-B373-51925281B0FF}">
      <text>
        <r>
          <rPr>
            <sz val="9"/>
            <color indexed="81"/>
            <rFont val="MS P ゴシック"/>
            <family val="3"/>
            <charset val="128"/>
          </rPr>
          <t>研究開発期間を含めないで３～５で入力</t>
        </r>
      </text>
    </comment>
    <comment ref="H4" authorId="1" shapeId="0" xr:uid="{95BF5D02-6713-4A44-91AB-F26CD0605D0C}">
      <text>
        <r>
          <rPr>
            <b/>
            <sz val="9"/>
            <color indexed="81"/>
            <rFont val="MS P ゴシック"/>
            <family val="3"/>
            <charset val="128"/>
          </rPr>
          <t>直近決算期を入力</t>
        </r>
        <r>
          <rPr>
            <sz val="9"/>
            <color indexed="81"/>
            <rFont val="MS P ゴシック"/>
            <family val="3"/>
            <charset val="128"/>
          </rPr>
          <t xml:space="preserve">
日付は，西暦で2025/3のように「/」で区切って入力してください。
</t>
        </r>
      </text>
    </comment>
  </commentList>
</comments>
</file>

<file path=xl/sharedStrings.xml><?xml version="1.0" encoding="utf-8"?>
<sst xmlns="http://schemas.openxmlformats.org/spreadsheetml/2006/main" count="585" uniqueCount="399">
  <si>
    <t>（別表３）</t>
  </si>
  <si>
    <t>経営計画及び資金計画</t>
  </si>
  <si>
    <t>２年前</t>
  </si>
  <si>
    <t>１年前</t>
  </si>
  <si>
    <t>直近期末</t>
  </si>
  <si>
    <t>１年後</t>
  </si>
  <si>
    <t>２年後</t>
  </si>
  <si>
    <t>３年後</t>
  </si>
  <si>
    <t>４年後</t>
  </si>
  <si>
    <t>５年後</t>
  </si>
  <si>
    <t>６年後</t>
  </si>
  <si>
    <t>７年後</t>
  </si>
  <si>
    <t>８年後</t>
  </si>
  <si>
    <t>①売上高</t>
  </si>
  <si>
    <t>②売上原価</t>
  </si>
  <si>
    <t>⑤営業利益</t>
  </si>
  <si>
    <t>⑥経常利益</t>
  </si>
  <si>
    <t>⑦給与支給総額</t>
  </si>
  <si>
    <t>⑧人件費</t>
  </si>
  <si>
    <t>⑨設備投資額</t>
  </si>
  <si>
    <t>⑩運転資金</t>
  </si>
  <si>
    <t>特別償却額</t>
  </si>
  <si>
    <t>政府系金融機関借入</t>
  </si>
  <si>
    <t>－</t>
  </si>
  <si>
    <t>民間金融機関借入</t>
  </si>
  <si>
    <t>自己資金</t>
  </si>
  <si>
    <t>その他</t>
  </si>
  <si>
    <t>合　計</t>
  </si>
  <si>
    <r>
      <t>参加特定事業者名　　　　　　　　　　　　</t>
    </r>
    <r>
      <rPr>
        <sz val="10.5"/>
        <color theme="1"/>
        <rFont val="ＭＳ ゴシック"/>
        <family val="3"/>
        <charset val="128"/>
      </rPr>
      <t>　　　　　　　　　　　　　　　　　　　　　　　</t>
    </r>
    <phoneticPr fontId="6"/>
  </si>
  <si>
    <t>（単位　千円）</t>
  </si>
  <si>
    <t>④販売費及び
　一般管理費</t>
    <phoneticPr fontId="6"/>
  </si>
  <si>
    <t>③売上総利益
　（①－②）</t>
    <phoneticPr fontId="6"/>
  </si>
  <si>
    <t>⑫付加価値額
（⑤＋⑧＋⑪）</t>
    <phoneticPr fontId="6"/>
  </si>
  <si>
    <t>⑮資金調達額（⑨＋⑩）</t>
    <phoneticPr fontId="6"/>
  </si>
  <si>
    <t>⑭一人当たりの付加価値額(⑫÷⑬)</t>
    <phoneticPr fontId="6"/>
  </si>
  <si>
    <t>様式13</t>
    <rPh sb="0" eb="2">
      <t>ヨウシキ</t>
    </rPh>
    <phoneticPr fontId="6"/>
  </si>
  <si>
    <t>経営革新計画に係る承認申請書</t>
    <rPh sb="0" eb="2">
      <t>ケイエイ</t>
    </rPh>
    <rPh sb="2" eb="4">
      <t>カクシン</t>
    </rPh>
    <rPh sb="4" eb="6">
      <t>ケイカク</t>
    </rPh>
    <rPh sb="7" eb="8">
      <t>カカ</t>
    </rPh>
    <rPh sb="9" eb="11">
      <t>ショウニン</t>
    </rPh>
    <rPh sb="11" eb="14">
      <t>シンセイショ</t>
    </rPh>
    <phoneticPr fontId="6"/>
  </si>
  <si>
    <t>鹿児島県知事　殿　</t>
    <rPh sb="0" eb="4">
      <t>カゴシマケン</t>
    </rPh>
    <rPh sb="4" eb="6">
      <t>チジ</t>
    </rPh>
    <rPh sb="7" eb="8">
      <t>ドノ</t>
    </rPh>
    <phoneticPr fontId="6"/>
  </si>
  <si>
    <t>住所</t>
    <rPh sb="0" eb="2">
      <t>ジュウショ</t>
    </rPh>
    <phoneticPr fontId="6"/>
  </si>
  <si>
    <t>名称及び</t>
    <rPh sb="0" eb="2">
      <t>メイショウ</t>
    </rPh>
    <rPh sb="2" eb="3">
      <t>オヨ</t>
    </rPh>
    <phoneticPr fontId="6"/>
  </si>
  <si>
    <t>代表者の氏名</t>
    <rPh sb="0" eb="3">
      <t>ダイヒョウシャ</t>
    </rPh>
    <rPh sb="4" eb="6">
      <t>シメイ</t>
    </rPh>
    <phoneticPr fontId="6"/>
  </si>
  <si>
    <t>【共通データ】</t>
    <rPh sb="1" eb="3">
      <t>キョウツウ</t>
    </rPh>
    <phoneticPr fontId="11"/>
  </si>
  <si>
    <t>申請者</t>
    <rPh sb="0" eb="3">
      <t>シンセイシャ</t>
    </rPh>
    <phoneticPr fontId="11"/>
  </si>
  <si>
    <t>フリガナ</t>
    <phoneticPr fontId="11"/>
  </si>
  <si>
    <t>所在地</t>
    <rPh sb="0" eb="3">
      <t>ショザイチ</t>
    </rPh>
    <phoneticPr fontId="11"/>
  </si>
  <si>
    <t>郵便番号</t>
    <rPh sb="0" eb="2">
      <t>ユウビン</t>
    </rPh>
    <rPh sb="2" eb="4">
      <t>バンゴウ</t>
    </rPh>
    <phoneticPr fontId="11"/>
  </si>
  <si>
    <t>－</t>
    <phoneticPr fontId="11"/>
  </si>
  <si>
    <t>代表者の職</t>
    <rPh sb="0" eb="3">
      <t>ダイヒョウシャ</t>
    </rPh>
    <rPh sb="4" eb="5">
      <t>ショク</t>
    </rPh>
    <phoneticPr fontId="11"/>
  </si>
  <si>
    <t>氏名</t>
  </si>
  <si>
    <t>事業所等名</t>
    <rPh sb="0" eb="3">
      <t>ジギョウショ</t>
    </rPh>
    <rPh sb="3" eb="4">
      <t>トウ</t>
    </rPh>
    <rPh sb="4" eb="5">
      <t>メイ</t>
    </rPh>
    <phoneticPr fontId="11"/>
  </si>
  <si>
    <t>部　署　名</t>
    <rPh sb="0" eb="1">
      <t>ブ</t>
    </rPh>
    <rPh sb="2" eb="3">
      <t>ショ</t>
    </rPh>
    <rPh sb="4" eb="5">
      <t>ナ</t>
    </rPh>
    <phoneticPr fontId="11"/>
  </si>
  <si>
    <t>連絡先</t>
    <rPh sb="0" eb="3">
      <t>レンラクサキ</t>
    </rPh>
    <phoneticPr fontId="11"/>
  </si>
  <si>
    <t>電話</t>
    <rPh sb="0" eb="2">
      <t>デンワ</t>
    </rPh>
    <phoneticPr fontId="11"/>
  </si>
  <si>
    <t>E-mail</t>
    <phoneticPr fontId="11"/>
  </si>
  <si>
    <t>次の項目を入力してください。</t>
    <rPh sb="0" eb="1">
      <t>ツギ</t>
    </rPh>
    <rPh sb="2" eb="4">
      <t>コウモク</t>
    </rPh>
    <phoneticPr fontId="11"/>
  </si>
  <si>
    <t>^</t>
    <phoneticPr fontId="11"/>
  </si>
  <si>
    <t>売上構成          企業名：</t>
    <rPh sb="0" eb="2">
      <t>ウリアゲ</t>
    </rPh>
    <rPh sb="2" eb="4">
      <t>コウセイ</t>
    </rPh>
    <rPh sb="14" eb="17">
      <t>キギョウメイ</t>
    </rPh>
    <phoneticPr fontId="16"/>
  </si>
  <si>
    <t>計画年数：</t>
    <rPh sb="0" eb="2">
      <t>ケイカク</t>
    </rPh>
    <rPh sb="2" eb="4">
      <t>ネンスウ</t>
    </rPh>
    <phoneticPr fontId="16"/>
  </si>
  <si>
    <t>補助様式１</t>
    <rPh sb="0" eb="2">
      <t>ホジョ</t>
    </rPh>
    <rPh sb="2" eb="4">
      <t>ヨウシキ</t>
    </rPh>
    <phoneticPr fontId="11"/>
  </si>
  <si>
    <t>年度別</t>
    <rPh sb="0" eb="2">
      <t>ネンド</t>
    </rPh>
    <rPh sb="2" eb="3">
      <t>ベツ</t>
    </rPh>
    <phoneticPr fontId="16"/>
  </si>
  <si>
    <t>項目別</t>
    <rPh sb="0" eb="3">
      <t>コウモクベツ</t>
    </rPh>
    <phoneticPr fontId="16"/>
  </si>
  <si>
    <t>直近の決算額</t>
    <rPh sb="0" eb="2">
      <t>チョッキン</t>
    </rPh>
    <rPh sb="3" eb="6">
      <t>ケッサンガク</t>
    </rPh>
    <phoneticPr fontId="16"/>
  </si>
  <si>
    <t>構成比</t>
    <rPh sb="0" eb="3">
      <t>コウセイヒ</t>
    </rPh>
    <phoneticPr fontId="16"/>
  </si>
  <si>
    <t>１年後</t>
    <rPh sb="1" eb="3">
      <t>ネンゴ</t>
    </rPh>
    <phoneticPr fontId="16"/>
  </si>
  <si>
    <t>前年比</t>
    <rPh sb="0" eb="2">
      <t>ゼンネン</t>
    </rPh>
    <rPh sb="2" eb="3">
      <t>ヒ</t>
    </rPh>
    <phoneticPr fontId="16"/>
  </si>
  <si>
    <t>２年後</t>
    <rPh sb="1" eb="3">
      <t>ネンゴ</t>
    </rPh>
    <phoneticPr fontId="16"/>
  </si>
  <si>
    <t>計画最終年度</t>
    <rPh sb="0" eb="2">
      <t>ケイカク</t>
    </rPh>
    <rPh sb="2" eb="4">
      <t>サイシュウ</t>
    </rPh>
    <rPh sb="4" eb="6">
      <t>ネンド</t>
    </rPh>
    <phoneticPr fontId="16"/>
  </si>
  <si>
    <t>合計</t>
    <rPh sb="0" eb="2">
      <t>ゴウケイ</t>
    </rPh>
    <phoneticPr fontId="16"/>
  </si>
  <si>
    <t>売上高</t>
    <rPh sb="0" eb="3">
      <t>ウリアゲダカ</t>
    </rPh>
    <phoneticPr fontId="16"/>
  </si>
  <si>
    <t>売上原価</t>
    <rPh sb="0" eb="2">
      <t>ウリアゲ</t>
    </rPh>
    <rPh sb="2" eb="4">
      <t>ゲンカ</t>
    </rPh>
    <phoneticPr fontId="16"/>
  </si>
  <si>
    <t>労務費</t>
    <rPh sb="0" eb="3">
      <t>ロウムヒ</t>
    </rPh>
    <phoneticPr fontId="16"/>
  </si>
  <si>
    <t>減価償却費</t>
    <rPh sb="0" eb="2">
      <t>ゲンカ</t>
    </rPh>
    <rPh sb="2" eb="5">
      <t>ショウキャクヒ</t>
    </rPh>
    <phoneticPr fontId="16"/>
  </si>
  <si>
    <t>売上総利益</t>
    <rPh sb="0" eb="2">
      <t>ウリアゲ</t>
    </rPh>
    <rPh sb="2" eb="5">
      <t>ソウリエキ</t>
    </rPh>
    <phoneticPr fontId="16"/>
  </si>
  <si>
    <t>販売費・一般管理費</t>
    <rPh sb="0" eb="3">
      <t>ハンバイヒ</t>
    </rPh>
    <rPh sb="4" eb="6">
      <t>イッパン</t>
    </rPh>
    <rPh sb="6" eb="9">
      <t>カンリヒ</t>
    </rPh>
    <phoneticPr fontId="16"/>
  </si>
  <si>
    <t>人件費</t>
    <rPh sb="0" eb="3">
      <t>ジンケンヒ</t>
    </rPh>
    <phoneticPr fontId="16"/>
  </si>
  <si>
    <t>営業利益</t>
    <rPh sb="0" eb="2">
      <t>エイギョウ</t>
    </rPh>
    <rPh sb="2" eb="4">
      <t>リエキ</t>
    </rPh>
    <phoneticPr fontId="16"/>
  </si>
  <si>
    <t>営業外損益</t>
    <rPh sb="0" eb="3">
      <t>エイギョウガイ</t>
    </rPh>
    <rPh sb="3" eb="5">
      <t>ソンエキ</t>
    </rPh>
    <phoneticPr fontId="16"/>
  </si>
  <si>
    <t>経常利益</t>
    <rPh sb="0" eb="2">
      <t>ケイジョウ</t>
    </rPh>
    <rPh sb="2" eb="4">
      <t>リエキ</t>
    </rPh>
    <phoneticPr fontId="16"/>
  </si>
  <si>
    <t>給与支給総額</t>
    <rPh sb="0" eb="2">
      <t>キュウヨ</t>
    </rPh>
    <rPh sb="2" eb="4">
      <t>シキュウ</t>
    </rPh>
    <rPh sb="4" eb="6">
      <t>ソウガク</t>
    </rPh>
    <phoneticPr fontId="16"/>
  </si>
  <si>
    <t>従業者数（役員含む）</t>
    <rPh sb="0" eb="3">
      <t>ジュウギョウシャ</t>
    </rPh>
    <rPh sb="3" eb="4">
      <t>スウ</t>
    </rPh>
    <rPh sb="5" eb="7">
      <t>ヤクイン</t>
    </rPh>
    <rPh sb="7" eb="8">
      <t>フク</t>
    </rPh>
    <phoneticPr fontId="16"/>
  </si>
  <si>
    <t>付加価値額</t>
    <rPh sb="0" eb="2">
      <t>フカ</t>
    </rPh>
    <rPh sb="2" eb="4">
      <t>カチ</t>
    </rPh>
    <rPh sb="4" eb="5">
      <t>ガク</t>
    </rPh>
    <phoneticPr fontId="16"/>
  </si>
  <si>
    <t>一人当付加価値額</t>
    <rPh sb="0" eb="2">
      <t>ヒトリ</t>
    </rPh>
    <rPh sb="2" eb="3">
      <t>ア</t>
    </rPh>
    <rPh sb="3" eb="5">
      <t>フカ</t>
    </rPh>
    <rPh sb="5" eb="7">
      <t>カチ</t>
    </rPh>
    <rPh sb="7" eb="8">
      <t>ガク</t>
    </rPh>
    <phoneticPr fontId="16"/>
  </si>
  <si>
    <t>既存部門</t>
    <rPh sb="0" eb="2">
      <t>キゾン</t>
    </rPh>
    <rPh sb="2" eb="4">
      <t>ブモン</t>
    </rPh>
    <phoneticPr fontId="16"/>
  </si>
  <si>
    <t>新事業部門</t>
    <rPh sb="0" eb="3">
      <t>シンジギョウ</t>
    </rPh>
    <rPh sb="3" eb="5">
      <t>ブモン</t>
    </rPh>
    <phoneticPr fontId="16"/>
  </si>
  <si>
    <t>売上高の見込み</t>
    <rPh sb="0" eb="2">
      <t>ウリアゲ</t>
    </rPh>
    <rPh sb="2" eb="3">
      <t>ダカ</t>
    </rPh>
    <rPh sb="4" eb="6">
      <t>ミコ</t>
    </rPh>
    <phoneticPr fontId="11"/>
  </si>
  <si>
    <t>企業名</t>
    <rPh sb="0" eb="3">
      <t>キギョウメイ</t>
    </rPh>
    <phoneticPr fontId="11"/>
  </si>
  <si>
    <t>単位：千円</t>
    <rPh sb="0" eb="2">
      <t>タンイ</t>
    </rPh>
    <rPh sb="3" eb="4">
      <t>セン</t>
    </rPh>
    <rPh sb="4" eb="5">
      <t>エン</t>
    </rPh>
    <phoneticPr fontId="11"/>
  </si>
  <si>
    <t>売上項目</t>
    <rPh sb="0" eb="2">
      <t>ウリアゲ</t>
    </rPh>
    <rPh sb="2" eb="4">
      <t>コウモク</t>
    </rPh>
    <phoneticPr fontId="11"/>
  </si>
  <si>
    <t>売上積算</t>
    <rPh sb="0" eb="2">
      <t>ウリアゲ</t>
    </rPh>
    <rPh sb="2" eb="4">
      <t>セキサン</t>
    </rPh>
    <phoneticPr fontId="11"/>
  </si>
  <si>
    <t>直近期末</t>
    <rPh sb="0" eb="2">
      <t>チョッキン</t>
    </rPh>
    <rPh sb="2" eb="4">
      <t>キマツ</t>
    </rPh>
    <phoneticPr fontId="11"/>
  </si>
  <si>
    <t>粗利率</t>
    <rPh sb="0" eb="2">
      <t>アラリ</t>
    </rPh>
    <rPh sb="2" eb="3">
      <t>リツ</t>
    </rPh>
    <phoneticPr fontId="11"/>
  </si>
  <si>
    <t>1年後</t>
    <rPh sb="1" eb="3">
      <t>ネンゴ</t>
    </rPh>
    <phoneticPr fontId="11"/>
  </si>
  <si>
    <t>2年後</t>
    <rPh sb="1" eb="3">
      <t>ネンゴ</t>
    </rPh>
    <phoneticPr fontId="11"/>
  </si>
  <si>
    <t>3年後</t>
    <rPh sb="1" eb="3">
      <t>ネンゴ</t>
    </rPh>
    <phoneticPr fontId="11"/>
  </si>
  <si>
    <t>4年後</t>
    <rPh sb="1" eb="3">
      <t>ネンゴ</t>
    </rPh>
    <phoneticPr fontId="11"/>
  </si>
  <si>
    <t>5年後</t>
    <rPh sb="1" eb="3">
      <t>ネンゴ</t>
    </rPh>
    <phoneticPr fontId="11"/>
  </si>
  <si>
    <t>6年後</t>
    <rPh sb="1" eb="3">
      <t>ネンゴ</t>
    </rPh>
    <phoneticPr fontId="11"/>
  </si>
  <si>
    <t>7年後</t>
    <rPh sb="1" eb="3">
      <t>ネンゴ</t>
    </rPh>
    <phoneticPr fontId="11"/>
  </si>
  <si>
    <t>8年後</t>
    <rPh sb="1" eb="3">
      <t>ネンゴ</t>
    </rPh>
    <phoneticPr fontId="11"/>
  </si>
  <si>
    <t>　数量</t>
    <rPh sb="1" eb="3">
      <t>スウリョウ</t>
    </rPh>
    <phoneticPr fontId="11"/>
  </si>
  <si>
    <t>①売上高</t>
    <rPh sb="1" eb="3">
      <t>ウリアゲ</t>
    </rPh>
    <rPh sb="3" eb="4">
      <t>ダカ</t>
    </rPh>
    <phoneticPr fontId="11"/>
  </si>
  <si>
    <t>②売上原価</t>
    <rPh sb="1" eb="3">
      <t>ウリアゲ</t>
    </rPh>
    <rPh sb="3" eb="5">
      <t>ゲンカ</t>
    </rPh>
    <phoneticPr fontId="11"/>
  </si>
  <si>
    <t>③売上総利益（①－②）</t>
    <rPh sb="1" eb="3">
      <t>ウリアゲ</t>
    </rPh>
    <rPh sb="3" eb="6">
      <t>ソウリエキ</t>
    </rPh>
    <phoneticPr fontId="11"/>
  </si>
  <si>
    <t>売上高増減等の理由</t>
    <rPh sb="0" eb="2">
      <t>ウリアゲ</t>
    </rPh>
    <rPh sb="2" eb="3">
      <t>ダカ</t>
    </rPh>
    <rPh sb="3" eb="5">
      <t>ゾウゲン</t>
    </rPh>
    <rPh sb="5" eb="6">
      <t>トウ</t>
    </rPh>
    <rPh sb="7" eb="9">
      <t>リユウ</t>
    </rPh>
    <phoneticPr fontId="11"/>
  </si>
  <si>
    <t>合　計</t>
    <rPh sb="0" eb="1">
      <t>ゴウ</t>
    </rPh>
    <rPh sb="2" eb="3">
      <t>ケイ</t>
    </rPh>
    <phoneticPr fontId="11"/>
  </si>
  <si>
    <t>売上</t>
    <rPh sb="0" eb="2">
      <t>ウリアゲ</t>
    </rPh>
    <phoneticPr fontId="11"/>
  </si>
  <si>
    <t>売上原価</t>
    <rPh sb="0" eb="2">
      <t>ウリアゲ</t>
    </rPh>
    <rPh sb="2" eb="4">
      <t>ゲンカ</t>
    </rPh>
    <phoneticPr fontId="11"/>
  </si>
  <si>
    <t>売上総利益</t>
    <rPh sb="0" eb="2">
      <t>ウリアゲ</t>
    </rPh>
    <rPh sb="2" eb="5">
      <t>ソウリエキ</t>
    </rPh>
    <phoneticPr fontId="11"/>
  </si>
  <si>
    <t>（補助様式３）</t>
    <rPh sb="1" eb="3">
      <t>ホジョ</t>
    </rPh>
    <rPh sb="3" eb="5">
      <t>ヨウシキ</t>
    </rPh>
    <phoneticPr fontId="11"/>
  </si>
  <si>
    <t>商品・サービスの販売計画</t>
    <rPh sb="0" eb="2">
      <t>ショウヒン</t>
    </rPh>
    <rPh sb="8" eb="10">
      <t>ハンバイ</t>
    </rPh>
    <rPh sb="10" eb="12">
      <t>ケイカク</t>
    </rPh>
    <phoneticPr fontId="11"/>
  </si>
  <si>
    <t>企業名：</t>
    <rPh sb="0" eb="3">
      <t>キギョウメイ</t>
    </rPh>
    <phoneticPr fontId="11"/>
  </si>
  <si>
    <t>商品・サービス</t>
    <rPh sb="0" eb="2">
      <t>ショウヒン</t>
    </rPh>
    <phoneticPr fontId="11"/>
  </si>
  <si>
    <t>販売先</t>
    <rPh sb="0" eb="3">
      <t>ハンバイサキ</t>
    </rPh>
    <phoneticPr fontId="11"/>
  </si>
  <si>
    <t>販売先の開拓方法</t>
    <rPh sb="0" eb="3">
      <t>ハンバイサキ</t>
    </rPh>
    <rPh sb="4" eb="6">
      <t>カイタク</t>
    </rPh>
    <rPh sb="6" eb="8">
      <t>ホウホウ</t>
    </rPh>
    <phoneticPr fontId="11"/>
  </si>
  <si>
    <t>※　販売先とは，商品等を販売する先で，卸売業や小売業及び最終消費者を意味する。</t>
    <rPh sb="2" eb="5">
      <t>ハンバイサキ</t>
    </rPh>
    <rPh sb="8" eb="10">
      <t>ショウヒン</t>
    </rPh>
    <rPh sb="10" eb="11">
      <t>トウ</t>
    </rPh>
    <rPh sb="12" eb="14">
      <t>ハンバイ</t>
    </rPh>
    <rPh sb="16" eb="17">
      <t>サキ</t>
    </rPh>
    <rPh sb="19" eb="21">
      <t>オロシウ</t>
    </rPh>
    <rPh sb="21" eb="22">
      <t>ギョウ</t>
    </rPh>
    <rPh sb="23" eb="26">
      <t>コウリギョウ</t>
    </rPh>
    <rPh sb="26" eb="27">
      <t>オヨ</t>
    </rPh>
    <rPh sb="28" eb="30">
      <t>サイシュウ</t>
    </rPh>
    <rPh sb="30" eb="33">
      <t>ショウヒシャ</t>
    </rPh>
    <rPh sb="34" eb="36">
      <t>イミ</t>
    </rPh>
    <phoneticPr fontId="11"/>
  </si>
  <si>
    <t>※　商品ごとの販売計画（どこに，どうやって売るか）を明確にすること。</t>
    <rPh sb="2" eb="4">
      <t>ショウヒン</t>
    </rPh>
    <rPh sb="7" eb="9">
      <t>ハンバイ</t>
    </rPh>
    <rPh sb="9" eb="11">
      <t>ケイカク</t>
    </rPh>
    <rPh sb="21" eb="22">
      <t>ウ</t>
    </rPh>
    <rPh sb="26" eb="28">
      <t>メイカク</t>
    </rPh>
    <phoneticPr fontId="11"/>
  </si>
  <si>
    <t>※　新商品・サービスが複数ある場合は，このページをコピーして他の新商品・サービス</t>
    <rPh sb="2" eb="5">
      <t>シンショウヒン</t>
    </rPh>
    <rPh sb="11" eb="13">
      <t>フクスウ</t>
    </rPh>
    <rPh sb="15" eb="17">
      <t>バアイ</t>
    </rPh>
    <rPh sb="30" eb="31">
      <t>ホカ</t>
    </rPh>
    <rPh sb="32" eb="35">
      <t>シンショウヒン</t>
    </rPh>
    <phoneticPr fontId="11"/>
  </si>
  <si>
    <t>　も追加する。</t>
    <rPh sb="2" eb="4">
      <t>ツイカ</t>
    </rPh>
    <phoneticPr fontId="11"/>
  </si>
  <si>
    <t>（別表１）</t>
  </si>
  <si>
    <t>計画終了時の目標伸び率（％）</t>
  </si>
  <si>
    <t>（事業期間終了時点）</t>
  </si>
  <si>
    <t>付加価値額</t>
  </si>
  <si>
    <t>給与支給総額</t>
  </si>
  <si>
    <t>○</t>
    <phoneticPr fontId="6"/>
  </si>
  <si>
    <t>一人当たりの付加価値額</t>
    <rPh sb="6" eb="8">
      <t>フカ</t>
    </rPh>
    <rPh sb="8" eb="11">
      <t>カチガク</t>
    </rPh>
    <phoneticPr fontId="6"/>
  </si>
  <si>
    <t>経営の向上の程度を
示す指標</t>
    <rPh sb="10" eb="11">
      <t>シメ</t>
    </rPh>
    <rPh sb="12" eb="14">
      <t>シヒョウ</t>
    </rPh>
    <phoneticPr fontId="6"/>
  </si>
  <si>
    <t>（別表２）</t>
  </si>
  <si>
    <t>番号</t>
  </si>
  <si>
    <t>実　　　　績</t>
  </si>
  <si>
    <t>実　施　項　目</t>
  </si>
  <si>
    <t>評価基準</t>
  </si>
  <si>
    <t>効果</t>
  </si>
  <si>
    <t>対策</t>
  </si>
  <si>
    <t>評価
頻度</t>
    <rPh sb="3" eb="5">
      <t>ヒンド</t>
    </rPh>
    <phoneticPr fontId="6"/>
  </si>
  <si>
    <t>実施
次期</t>
    <rPh sb="3" eb="5">
      <t>ジキ</t>
    </rPh>
    <phoneticPr fontId="6"/>
  </si>
  <si>
    <t>実施
状況</t>
    <rPh sb="3" eb="5">
      <t>ジョウキョウ</t>
    </rPh>
    <phoneticPr fontId="6"/>
  </si>
  <si>
    <t>（別表４）</t>
  </si>
  <si>
    <t>参加特定事業者名　　　　　　　　　　　</t>
  </si>
  <si>
    <t>設備投資計画（経営革新計画に係るもの）</t>
  </si>
  <si>
    <t>導入年度</t>
  </si>
  <si>
    <t>数　量</t>
  </si>
  <si>
    <t>運転資金計画（経営革新計画に係るもの）</t>
  </si>
  <si>
    <t>年　　度</t>
  </si>
  <si>
    <t>金　　額</t>
  </si>
  <si>
    <t>単　価</t>
    <phoneticPr fontId="6"/>
  </si>
  <si>
    <t>機械装置名称</t>
    <phoneticPr fontId="6"/>
  </si>
  <si>
    <t>合 計 金 額</t>
    <phoneticPr fontId="6"/>
  </si>
  <si>
    <t>（別表５）</t>
  </si>
  <si>
    <t>試験研究の名称</t>
  </si>
  <si>
    <t>年度</t>
  </si>
  <si>
    <t>賦課基準</t>
  </si>
  <si>
    <t>構成員別の賦課金額
及びその積算根拠</t>
    <phoneticPr fontId="6"/>
  </si>
  <si>
    <t>負担金の合計
及びその積算根拠</t>
    <rPh sb="0" eb="3">
      <t>フタンキン</t>
    </rPh>
    <rPh sb="4" eb="6">
      <t>ゴウケイ</t>
    </rPh>
    <phoneticPr fontId="6"/>
  </si>
  <si>
    <t>（別表６）</t>
  </si>
  <si>
    <t>希望する支援策について</t>
  </si>
  <si>
    <t>支　　援　　内　　容</t>
  </si>
  <si>
    <t>希望の有無</t>
  </si>
  <si>
    <t>(1)　中小企業事業　 鹿児島支店</t>
  </si>
  <si>
    <t>※　支店名に○を記入してください。</t>
  </si>
  <si>
    <t>(2)  経営革新補助金</t>
  </si>
  <si>
    <t>関係機関への連絡希望について</t>
  </si>
  <si>
    <t>する場合には，当該個所に◯を記入してください。</t>
  </si>
  <si>
    <t>送付希望の有無</t>
  </si>
  <si>
    <t>・鹿児島県信用保証協会  （奄美群島振興開発基金）</t>
  </si>
  <si>
    <t xml:space="preserve">・かごしま産業支援センター         </t>
  </si>
  <si>
    <t>・株式会社日本政策金融公庫</t>
  </si>
  <si>
    <t>中小企業事業　 鹿児島支店</t>
  </si>
  <si>
    <t>国民生活事業（ 鹿児島支店 ・ 川内支店 ・ 鹿屋支店 ）</t>
  </si>
  <si>
    <t>・商工団体</t>
  </si>
  <si>
    <t>　組合等が研究開発等事業に係る試験研究費に充てるためその構成員に対して賦課しようとする負担金の賦課の基準</t>
    <phoneticPr fontId="6"/>
  </si>
  <si>
    <t>　１　株式会社日本政策金融公庫による低利融資</t>
    <phoneticPr fontId="6"/>
  </si>
  <si>
    <t>　２　信用保証の特例</t>
    <phoneticPr fontId="6"/>
  </si>
  <si>
    <t>　３　その他の支援策（　　　　　　　　　　　　　　　　　　　　　　）</t>
    <phoneticPr fontId="6"/>
  </si>
  <si>
    <t>　４　県単独事業</t>
    <phoneticPr fontId="6"/>
  </si>
  <si>
    <t>・県庁内の関係各課別表</t>
    <phoneticPr fontId="6"/>
  </si>
  <si>
    <t>別表１「経営革新の目標」及び別表７「企業の連絡先」欄への記載事項を含めて，貴事業所が経営革新計画に取り組んでいることを県庁内の関係各課へ連絡し，経営革新への協力を依頼します。</t>
    <rPh sb="0" eb="2">
      <t>ベッピョウ</t>
    </rPh>
    <phoneticPr fontId="6"/>
  </si>
  <si>
    <t>　鹿児島県中小企業団体中央会</t>
    <phoneticPr fontId="6"/>
  </si>
  <si>
    <t>　　※　なお，この様式は，それぞれの支援施策を保証するものではありません。</t>
    <phoneticPr fontId="6"/>
  </si>
  <si>
    <t>中小企業経営革新事例集の作成に関するお願い</t>
  </si>
  <si>
    <t>※　なお，企業名，所在地，経営革新計画のテーマ，承認年月日については，事例集の作成に関わりなく県のホームページに掲載させていただきますので，御了承ください。</t>
  </si>
  <si>
    <t>県ホームページから貴社ホームページへのリンク設定について</t>
  </si>
  <si>
    <t>※　経営革新計画の承認期間が終了したときには，リンク設定を解除します。</t>
  </si>
  <si>
    <t>（別表７）</t>
    <rPh sb="1" eb="3">
      <t>ベッピョウ</t>
    </rPh>
    <phoneticPr fontId="6"/>
  </si>
  <si>
    <t xml:space="preserve"> ①企業名</t>
    <phoneticPr fontId="6"/>
  </si>
  <si>
    <t xml:space="preserve"> ②代表者名</t>
    <phoneticPr fontId="6"/>
  </si>
  <si>
    <t xml:space="preserve"> ③資本金</t>
    <phoneticPr fontId="6"/>
  </si>
  <si>
    <t xml:space="preserve"> ④従業員数</t>
    <phoneticPr fontId="6"/>
  </si>
  <si>
    <t xml:space="preserve"> ⑤所在地 </t>
    <phoneticPr fontId="6"/>
  </si>
  <si>
    <t xml:space="preserve"> ⑥電話番号</t>
    <phoneticPr fontId="6"/>
  </si>
  <si>
    <t xml:space="preserve"> ⑦経営革新計画の概要</t>
    <phoneticPr fontId="6"/>
  </si>
  <si>
    <t>　県ホームページの「経営革新計画の承認企業一覧」から貴社ホームページへのリンク設定を希望される場合には，以下に貴社のホームページアドレスを記入してください。</t>
    <phoneticPr fontId="6"/>
  </si>
  <si>
    <t>　なお，リンク設定を希望されても，承認を受けた経営革新計画と内容が大きく異なるなどの場合には，リンク設定を行わなかったり，解除したりすることがあります。</t>
    <phoneticPr fontId="6"/>
  </si>
  <si>
    <t>＜企業の連絡先＞</t>
  </si>
  <si>
    <t>会社名称</t>
  </si>
  <si>
    <t>担当部署</t>
  </si>
  <si>
    <t>担当者の職・氏名</t>
  </si>
  <si>
    <t>電話番号</t>
  </si>
  <si>
    <t>ＦＡＸ番号</t>
  </si>
  <si>
    <t>Ｅ－ｍａｉｌ</t>
  </si>
  <si>
    <t>※経費削減のため，県からの連絡は電子メールで行いますので，「Ｅ－ｍａｉｌアドレス」も記入してください。</t>
  </si>
  <si>
    <t>住　　所</t>
    <phoneticPr fontId="6"/>
  </si>
  <si>
    <t>（〒</t>
    <phoneticPr fontId="6"/>
  </si>
  <si>
    <t>－</t>
    <phoneticPr fontId="6"/>
  </si>
  <si>
    <t>）</t>
    <phoneticPr fontId="6"/>
  </si>
  <si>
    <t>FAX番号</t>
    <rPh sb="3" eb="5">
      <t>バンゴウ</t>
    </rPh>
    <phoneticPr fontId="6"/>
  </si>
  <si>
    <t>「経営革新計画」が承認された場合，記載内容を事例集等により公表してよろしいでしょうか。以下の該当する項目に「可」，「否」の別を記入して下さい。</t>
    <rPh sb="54" eb="55">
      <t>カ</t>
    </rPh>
    <rPh sb="58" eb="59">
      <t>ヒ</t>
    </rPh>
    <rPh sb="61" eb="62">
      <t>ベツ</t>
    </rPh>
    <rPh sb="63" eb="65">
      <t>キニュウ</t>
    </rPh>
    <phoneticPr fontId="6"/>
  </si>
  <si>
    <t>可</t>
    <rPh sb="0" eb="1">
      <t>カ</t>
    </rPh>
    <phoneticPr fontId="6"/>
  </si>
  <si>
    <t>否</t>
    <rPh sb="0" eb="1">
      <t>ヒ</t>
    </rPh>
    <phoneticPr fontId="6"/>
  </si>
  <si>
    <t>ホームページアドレス</t>
    <phoneticPr fontId="6"/>
  </si>
  <si>
    <t>（</t>
    <phoneticPr fontId="6"/>
  </si>
  <si>
    <t>FAX</t>
    <phoneticPr fontId="11"/>
  </si>
  <si>
    <t>会社名称</t>
    <rPh sb="0" eb="2">
      <t>カイシャ</t>
    </rPh>
    <rPh sb="2" eb="4">
      <t>メイショウ</t>
    </rPh>
    <phoneticPr fontId="11"/>
  </si>
  <si>
    <t>　実施計画と実績（実績欄は申請段階では記載する必要はない。）</t>
  </si>
  <si>
    <t>　計画が承認された場合に，当該承認を受けた計画の内容について下記関係機関に送付することを希望</t>
    <rPh sb="4" eb="6">
      <t>ショウニン</t>
    </rPh>
    <rPh sb="15" eb="17">
      <t>ショウニン</t>
    </rPh>
    <phoneticPr fontId="6"/>
  </si>
  <si>
    <t>申請年月日</t>
    <rPh sb="0" eb="2">
      <t>シンセイ</t>
    </rPh>
    <rPh sb="2" eb="5">
      <t>ネンガッピ</t>
    </rPh>
    <phoneticPr fontId="11"/>
  </si>
  <si>
    <r>
      <t>最初に</t>
    </r>
    <r>
      <rPr>
        <sz val="14"/>
        <color rgb="FFFF0000"/>
        <rFont val="HGPｺﾞｼｯｸE"/>
        <family val="3"/>
        <charset val="128"/>
      </rPr>
      <t>赤枠</t>
    </r>
    <r>
      <rPr>
        <sz val="14"/>
        <color theme="1"/>
        <rFont val="HGPｺﾞｼｯｸE"/>
        <family val="3"/>
        <charset val="128"/>
      </rPr>
      <t>を入力してください</t>
    </r>
    <r>
      <rPr>
        <sz val="14"/>
        <rFont val="HGPｺﾞｼｯｸE"/>
        <family val="3"/>
        <charset val="128"/>
      </rPr>
      <t>【必須】</t>
    </r>
    <phoneticPr fontId="11"/>
  </si>
  <si>
    <t>年（研究開発期間：</t>
    <rPh sb="2" eb="4">
      <t>ケンキュウ</t>
    </rPh>
    <phoneticPr fontId="6"/>
  </si>
  <si>
    <t>年）</t>
    <rPh sb="0" eb="1">
      <t>ネン</t>
    </rPh>
    <phoneticPr fontId="6"/>
  </si>
  <si>
    <t>年，　　事業期間：</t>
    <rPh sb="0" eb="1">
      <t>ネン</t>
    </rPh>
    <rPh sb="4" eb="6">
      <t>ジギョウ</t>
    </rPh>
    <rPh sb="6" eb="8">
      <t>キカン</t>
    </rPh>
    <phoneticPr fontId="6"/>
  </si>
  <si>
    <t>２年前</t>
    <rPh sb="1" eb="2">
      <t>ネン</t>
    </rPh>
    <rPh sb="2" eb="3">
      <t>マエ</t>
    </rPh>
    <phoneticPr fontId="16"/>
  </si>
  <si>
    <t>（算出時における留意点）</t>
  </si>
  <si>
    <t>・人数、人件費に短時間労働者、派遣労働者に対する費用を算出しましたか。</t>
  </si>
  <si>
    <t>・減価償却費にリース費用を算出しましたか。</t>
  </si>
  <si>
    <t>・従業員数について就業時間による調整を行いましたか。</t>
  </si>
  <si>
    <t>はい</t>
    <phoneticPr fontId="6"/>
  </si>
  <si>
    <t>いいえ</t>
    <phoneticPr fontId="6"/>
  </si>
  <si>
    <t>（</t>
    <phoneticPr fontId="6"/>
  </si>
  <si>
    <t>）</t>
    <phoneticPr fontId="6"/>
  </si>
  <si>
    <t>職名</t>
    <rPh sb="0" eb="1">
      <t>ショク</t>
    </rPh>
    <rPh sb="1" eb="2">
      <t>メイ</t>
    </rPh>
    <phoneticPr fontId="11"/>
  </si>
  <si>
    <t>氏名</t>
    <rPh sb="0" eb="2">
      <t>シメイ</t>
    </rPh>
    <phoneticPr fontId="11"/>
  </si>
  <si>
    <t>担当者</t>
    <rPh sb="0" eb="3">
      <t>タントウシャ</t>
    </rPh>
    <phoneticPr fontId="11"/>
  </si>
  <si>
    <t>⇐　年月日を「/」で区切って入力してください。</t>
    <rPh sb="2" eb="5">
      <t>ネンガッピ</t>
    </rPh>
    <rPh sb="10" eb="12">
      <t>クギ</t>
    </rPh>
    <rPh sb="14" eb="16">
      <t>ニュウリョク</t>
    </rPh>
    <phoneticPr fontId="11"/>
  </si>
  <si>
    <t>※売上項目は，個々の事業内容により，販路先などで構成しても構いません。</t>
    <rPh sb="1" eb="3">
      <t>ウリアゲ</t>
    </rPh>
    <rPh sb="3" eb="5">
      <t>コウモク</t>
    </rPh>
    <rPh sb="7" eb="9">
      <t>ココ</t>
    </rPh>
    <rPh sb="10" eb="12">
      <t>ジギョウ</t>
    </rPh>
    <rPh sb="12" eb="14">
      <t>ナイヨウ</t>
    </rPh>
    <rPh sb="18" eb="20">
      <t>ハンロ</t>
    </rPh>
    <rPh sb="20" eb="21">
      <t>サキ</t>
    </rPh>
    <rPh sb="24" eb="26">
      <t>コウセイ</t>
    </rPh>
    <rPh sb="29" eb="30">
      <t>カマ</t>
    </rPh>
    <phoneticPr fontId="11"/>
  </si>
  <si>
    <t>※売上項目が多い場合は，代表的な商品を記入し，その他の項目はその他でまとめてください。</t>
    <rPh sb="1" eb="3">
      <t>ウリアゲ</t>
    </rPh>
    <rPh sb="3" eb="5">
      <t>コウモク</t>
    </rPh>
    <rPh sb="6" eb="7">
      <t>オオ</t>
    </rPh>
    <rPh sb="8" eb="10">
      <t>バアイ</t>
    </rPh>
    <rPh sb="12" eb="15">
      <t>ダイヒョウテキ</t>
    </rPh>
    <rPh sb="16" eb="18">
      <t>ショウヒン</t>
    </rPh>
    <rPh sb="19" eb="21">
      <t>キニュウ</t>
    </rPh>
    <rPh sb="25" eb="26">
      <t>タ</t>
    </rPh>
    <rPh sb="27" eb="29">
      <t>コウモク</t>
    </rPh>
    <rPh sb="32" eb="33">
      <t>タ</t>
    </rPh>
    <phoneticPr fontId="11"/>
  </si>
  <si>
    <t>年</t>
    <rPh sb="0" eb="1">
      <t>ネン</t>
    </rPh>
    <phoneticPr fontId="6"/>
  </si>
  <si>
    <t>事業期間：</t>
  </si>
  <si>
    <t>有</t>
    <rPh sb="0" eb="1">
      <t>ユウ</t>
    </rPh>
    <phoneticPr fontId="6"/>
  </si>
  <si>
    <t>無</t>
    <rPh sb="0" eb="1">
      <t>ム</t>
    </rPh>
    <phoneticPr fontId="6"/>
  </si>
  <si>
    <t>事業期間３年</t>
    <rPh sb="0" eb="2">
      <t>ジギョウ</t>
    </rPh>
    <rPh sb="2" eb="4">
      <t>キカン</t>
    </rPh>
    <rPh sb="5" eb="6">
      <t>ネン</t>
    </rPh>
    <phoneticPr fontId="6"/>
  </si>
  <si>
    <t>事業期間４年</t>
    <rPh sb="0" eb="2">
      <t>ジギョウ</t>
    </rPh>
    <rPh sb="2" eb="4">
      <t>キカン</t>
    </rPh>
    <rPh sb="5" eb="6">
      <t>ネン</t>
    </rPh>
    <phoneticPr fontId="6"/>
  </si>
  <si>
    <t>事業期間５年</t>
    <rPh sb="0" eb="2">
      <t>ジギョウ</t>
    </rPh>
    <rPh sb="2" eb="4">
      <t>キカン</t>
    </rPh>
    <rPh sb="5" eb="6">
      <t>ネン</t>
    </rPh>
    <phoneticPr fontId="6"/>
  </si>
  <si>
    <t>★目標伸び率</t>
    <rPh sb="1" eb="3">
      <t>モクヒョウ</t>
    </rPh>
    <rPh sb="3" eb="4">
      <t>ノ</t>
    </rPh>
    <rPh sb="5" eb="6">
      <t>リツ</t>
    </rPh>
    <phoneticPr fontId="6"/>
  </si>
  <si>
    <t>農業・林業</t>
    <rPh sb="0" eb="2">
      <t>ノウギョウ</t>
    </rPh>
    <rPh sb="3" eb="5">
      <t>リンギョウ</t>
    </rPh>
    <phoneticPr fontId="6"/>
  </si>
  <si>
    <t>漁業</t>
    <rPh sb="0" eb="2">
      <t>ギョギョウ</t>
    </rPh>
    <phoneticPr fontId="6"/>
  </si>
  <si>
    <t>建設業</t>
    <rPh sb="0" eb="3">
      <t>ケンセツギョウ</t>
    </rPh>
    <phoneticPr fontId="6"/>
  </si>
  <si>
    <t>製造業</t>
  </si>
  <si>
    <t>情報通信業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</si>
  <si>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</si>
  <si>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</si>
  <si>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</si>
  <si>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</si>
  <si>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</si>
  <si>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</si>
  <si>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</si>
  <si>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</si>
  <si>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</si>
  <si>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</si>
  <si>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</si>
  <si>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</si>
  <si>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電気・ガス・熱供給・水道業</t>
  </si>
  <si>
    <t>運輸業，郵便業</t>
  </si>
  <si>
    <t>鉱業，採石業，砂利採取業</t>
    <phoneticPr fontId="6"/>
  </si>
  <si>
    <t>⇒　営業利益＋人件費＋減価償却費</t>
    <rPh sb="2" eb="4">
      <t>エイギョウ</t>
    </rPh>
    <rPh sb="4" eb="6">
      <t>リエキ</t>
    </rPh>
    <rPh sb="7" eb="10">
      <t>ジンケンヒ</t>
    </rPh>
    <rPh sb="11" eb="13">
      <t>ゲンカ</t>
    </rPh>
    <rPh sb="13" eb="16">
      <t>ショウキャクヒ</t>
    </rPh>
    <phoneticPr fontId="6"/>
  </si>
  <si>
    <t>⇒　付加価値額÷従業員数</t>
    <rPh sb="2" eb="4">
      <t>フカ</t>
    </rPh>
    <rPh sb="4" eb="7">
      <t>カチガク</t>
    </rPh>
    <rPh sb="8" eb="11">
      <t>ジュウギョウイン</t>
    </rPh>
    <rPh sb="11" eb="12">
      <t>スウ</t>
    </rPh>
    <phoneticPr fontId="6"/>
  </si>
  <si>
    <t>既存部門</t>
    <rPh sb="0" eb="2">
      <t>キゾン</t>
    </rPh>
    <rPh sb="2" eb="4">
      <t>ブモン</t>
    </rPh>
    <phoneticPr fontId="16"/>
  </si>
  <si>
    <t>売上原価</t>
    <rPh sb="0" eb="2">
      <t>ウリアゲ</t>
    </rPh>
    <rPh sb="2" eb="4">
      <t>ゲンカ</t>
    </rPh>
    <phoneticPr fontId="16"/>
  </si>
  <si>
    <t>賞与</t>
  </si>
  <si>
    <t>雑給</t>
  </si>
  <si>
    <t>役員報酬</t>
  </si>
  <si>
    <t>賃金</t>
    <rPh sb="0" eb="2">
      <t>チンギン</t>
    </rPh>
    <phoneticPr fontId="2"/>
  </si>
  <si>
    <t>小計</t>
    <rPh sb="0" eb="2">
      <t>ショウケイ</t>
    </rPh>
    <phoneticPr fontId="2"/>
  </si>
  <si>
    <t>販管費</t>
    <phoneticPr fontId="16"/>
  </si>
  <si>
    <t>合　計</t>
    <rPh sb="0" eb="1">
      <t>ゴウ</t>
    </rPh>
    <rPh sb="2" eb="3">
      <t>ケイ</t>
    </rPh>
    <phoneticPr fontId="16"/>
  </si>
  <si>
    <t>新事業部門</t>
    <rPh sb="0" eb="3">
      <t>シンジギョウ</t>
    </rPh>
    <rPh sb="3" eb="5">
      <t>ブモン</t>
    </rPh>
    <phoneticPr fontId="16"/>
  </si>
  <si>
    <t>１年前</t>
    <rPh sb="1" eb="3">
      <t>ネンマエ</t>
    </rPh>
    <phoneticPr fontId="16"/>
  </si>
  <si>
    <t>⑦給与支給総額</t>
    <phoneticPr fontId="16"/>
  </si>
  <si>
    <r>
      <rPr>
        <b/>
        <sz val="10"/>
        <rFont val="ＭＳ ゴシック"/>
        <family val="3"/>
        <charset val="128"/>
      </rPr>
      <t>１　給与支給総額の計算</t>
    </r>
    <r>
      <rPr>
        <sz val="10"/>
        <rFont val="ＭＳ ゴシック"/>
        <family val="3"/>
        <charset val="128"/>
      </rPr>
      <t>（給与支給総額は，労務費，役員報酬，給与手当，賞与，雑給を含み，法定福利費，福利厚生費，退職金（引当金含む）は含まない。）</t>
    </r>
    <rPh sb="2" eb="4">
      <t>キュウヨ</t>
    </rPh>
    <rPh sb="4" eb="6">
      <t>シキュウ</t>
    </rPh>
    <rPh sb="6" eb="8">
      <t>ソウガク</t>
    </rPh>
    <rPh sb="9" eb="11">
      <t>ケイサン</t>
    </rPh>
    <phoneticPr fontId="16"/>
  </si>
  <si>
    <r>
      <rPr>
        <b/>
        <sz val="10"/>
        <rFont val="ＭＳ ゴシック"/>
        <family val="3"/>
        <charset val="128"/>
      </rPr>
      <t>２　人件費の計算</t>
    </r>
    <r>
      <rPr>
        <sz val="10"/>
        <rFont val="ＭＳ ゴシック"/>
        <family val="3"/>
        <charset val="128"/>
      </rPr>
      <t>（人件費は，労務費，法定福利費，福利厚生費，退職金（引当金を含む），役員報酬，給与手当，賞与，雑給を含む）</t>
    </r>
    <rPh sb="2" eb="5">
      <t>ジンケンヒ</t>
    </rPh>
    <rPh sb="6" eb="8">
      <t>ケイサン</t>
    </rPh>
    <rPh sb="9" eb="12">
      <t>ジンケンヒ</t>
    </rPh>
    <rPh sb="14" eb="17">
      <t>ロウムヒ</t>
    </rPh>
    <rPh sb="18" eb="20">
      <t>ホウテイ</t>
    </rPh>
    <rPh sb="20" eb="23">
      <t>フクリヒ</t>
    </rPh>
    <rPh sb="24" eb="26">
      <t>フクリ</t>
    </rPh>
    <rPh sb="26" eb="29">
      <t>コウセイヒ</t>
    </rPh>
    <rPh sb="30" eb="33">
      <t>タイショクキン</t>
    </rPh>
    <rPh sb="34" eb="37">
      <t>ヒキアテキン</t>
    </rPh>
    <rPh sb="38" eb="39">
      <t>フク</t>
    </rPh>
    <rPh sb="42" eb="44">
      <t>ヤクイン</t>
    </rPh>
    <rPh sb="44" eb="46">
      <t>ホウシュウ</t>
    </rPh>
    <rPh sb="47" eb="49">
      <t>キュウヨ</t>
    </rPh>
    <rPh sb="49" eb="51">
      <t>テアテ</t>
    </rPh>
    <rPh sb="52" eb="54">
      <t>ショウヨ</t>
    </rPh>
    <rPh sb="55" eb="57">
      <t>ザツキュウ</t>
    </rPh>
    <rPh sb="58" eb="59">
      <t>フク</t>
    </rPh>
    <phoneticPr fontId="16"/>
  </si>
  <si>
    <t>（単位：円）</t>
    <rPh sb="1" eb="3">
      <t>タンイ</t>
    </rPh>
    <rPh sb="4" eb="5">
      <t>エン</t>
    </rPh>
    <phoneticPr fontId="11"/>
  </si>
  <si>
    <t>※白抜きのセルのみ入力してください</t>
    <rPh sb="1" eb="3">
      <t>シロヌ</t>
    </rPh>
    <rPh sb="9" eb="11">
      <t>ニュウリョク</t>
    </rPh>
    <phoneticPr fontId="11"/>
  </si>
  <si>
    <t>給与支給総額</t>
    <rPh sb="0" eb="2">
      <t>キュウヨ</t>
    </rPh>
    <rPh sb="2" eb="4">
      <t>シキュウ</t>
    </rPh>
    <rPh sb="4" eb="6">
      <t>ソウガク</t>
    </rPh>
    <phoneticPr fontId="2"/>
  </si>
  <si>
    <t>退職金</t>
  </si>
  <si>
    <t>法定福利費</t>
  </si>
  <si>
    <t>福利厚生費</t>
  </si>
  <si>
    <t>退職金、退職共済掛金</t>
    <rPh sb="4" eb="6">
      <t>タイショク</t>
    </rPh>
    <rPh sb="6" eb="8">
      <t>キョウサイ</t>
    </rPh>
    <rPh sb="8" eb="10">
      <t>カケキン</t>
    </rPh>
    <phoneticPr fontId="2"/>
  </si>
  <si>
    <t>新規事業部門</t>
    <rPh sb="0" eb="2">
      <t>シンキ</t>
    </rPh>
    <rPh sb="2" eb="4">
      <t>ジギョウ</t>
    </rPh>
    <rPh sb="4" eb="6">
      <t>ブモン</t>
    </rPh>
    <phoneticPr fontId="16"/>
  </si>
  <si>
    <t>⑧人件費</t>
    <rPh sb="1" eb="4">
      <t>ジンケンヒ</t>
    </rPh>
    <phoneticPr fontId="16"/>
  </si>
  <si>
    <t>派遣労働者等費用</t>
    <rPh sb="0" eb="2">
      <t>ハケン</t>
    </rPh>
    <rPh sb="2" eb="5">
      <t>ロウドウシャ</t>
    </rPh>
    <rPh sb="5" eb="6">
      <t>トウ</t>
    </rPh>
    <rPh sb="6" eb="8">
      <t>ヒヨウ</t>
    </rPh>
    <phoneticPr fontId="2"/>
  </si>
  <si>
    <t>給料・手当</t>
    <rPh sb="0" eb="2">
      <t>キュウリョウ</t>
    </rPh>
    <rPh sb="3" eb="5">
      <t>テアテ</t>
    </rPh>
    <phoneticPr fontId="16"/>
  </si>
  <si>
    <t>３　従業員数の算出（正社員，常勤社員換算後）</t>
    <rPh sb="2" eb="5">
      <t>ジュウギョウイン</t>
    </rPh>
    <rPh sb="5" eb="6">
      <t>スウ</t>
    </rPh>
    <rPh sb="7" eb="9">
      <t>サンシュツ</t>
    </rPh>
    <rPh sb="10" eb="13">
      <t>セイシャイン</t>
    </rPh>
    <rPh sb="14" eb="16">
      <t>ジョウキン</t>
    </rPh>
    <rPh sb="16" eb="18">
      <t>シャイン</t>
    </rPh>
    <rPh sb="18" eb="20">
      <t>カンサン</t>
    </rPh>
    <rPh sb="20" eb="21">
      <t>ゴ</t>
    </rPh>
    <phoneticPr fontId="16"/>
  </si>
  <si>
    <t>役員</t>
    <rPh sb="0" eb="2">
      <t>ヤクイン</t>
    </rPh>
    <phoneticPr fontId="2"/>
  </si>
  <si>
    <t>従業員（正社員・常勤社員）</t>
    <rPh sb="0" eb="3">
      <t>ジュウギョウイン</t>
    </rPh>
    <rPh sb="4" eb="7">
      <t>セイシャイン</t>
    </rPh>
    <rPh sb="8" eb="10">
      <t>ジョウキン</t>
    </rPh>
    <rPh sb="10" eb="12">
      <t>シャイン</t>
    </rPh>
    <phoneticPr fontId="2"/>
  </si>
  <si>
    <t>従業員（短時間労働者 換算後 ）</t>
    <rPh sb="0" eb="3">
      <t>ジュウギョウイン</t>
    </rPh>
    <rPh sb="4" eb="7">
      <t>タンジカン</t>
    </rPh>
    <rPh sb="7" eb="10">
      <t>ロウドウシャ</t>
    </rPh>
    <rPh sb="11" eb="13">
      <t>カンサン</t>
    </rPh>
    <rPh sb="13" eb="14">
      <t>ゴ</t>
    </rPh>
    <phoneticPr fontId="2"/>
  </si>
  <si>
    <t>派遣職員</t>
    <rPh sb="0" eb="2">
      <t>ハケン</t>
    </rPh>
    <rPh sb="2" eb="4">
      <t>ショクイン</t>
    </rPh>
    <phoneticPr fontId="2"/>
  </si>
  <si>
    <t>４　減価償却費の算出</t>
    <rPh sb="2" eb="4">
      <t>ゲンカ</t>
    </rPh>
    <rPh sb="4" eb="6">
      <t>ショウキャク</t>
    </rPh>
    <rPh sb="6" eb="7">
      <t>ヒ</t>
    </rPh>
    <rPh sb="8" eb="10">
      <t>サンシュツ</t>
    </rPh>
    <phoneticPr fontId="2"/>
  </si>
  <si>
    <t>リース・レンタル料</t>
  </si>
  <si>
    <t>⑪減価償却費</t>
    <phoneticPr fontId="6"/>
  </si>
  <si>
    <t>⑪減価償却費</t>
    <phoneticPr fontId="16"/>
  </si>
  <si>
    <t>普通償却額</t>
    <phoneticPr fontId="6"/>
  </si>
  <si>
    <t>普通償却額</t>
    <rPh sb="0" eb="2">
      <t>フツウ</t>
    </rPh>
    <rPh sb="2" eb="5">
      <t>ショウキャクガク</t>
    </rPh>
    <phoneticPr fontId="2"/>
  </si>
  <si>
    <t>特別償却額</t>
    <rPh sb="0" eb="2">
      <t>トクベツ</t>
    </rPh>
    <rPh sb="2" eb="5">
      <t>ショウキャクガク</t>
    </rPh>
    <phoneticPr fontId="2"/>
  </si>
  <si>
    <t>⑬従業員数</t>
    <phoneticPr fontId="6"/>
  </si>
  <si>
    <t>⑬従業員数(小数点以下四捨五入）</t>
    <rPh sb="6" eb="9">
      <t>ショウスウテン</t>
    </rPh>
    <rPh sb="9" eb="11">
      <t>イカ</t>
    </rPh>
    <rPh sb="11" eb="15">
      <t>シシャゴニュウ</t>
    </rPh>
    <phoneticPr fontId="2"/>
  </si>
  <si>
    <t>特別償却額合計</t>
    <rPh sb="0" eb="2">
      <t>トクベツ</t>
    </rPh>
    <rPh sb="2" eb="5">
      <t>ショウキャクガク</t>
    </rPh>
    <rPh sb="5" eb="7">
      <t>ゴウケイ</t>
    </rPh>
    <phoneticPr fontId="2"/>
  </si>
  <si>
    <t>（単位：円）</t>
    <rPh sb="1" eb="3">
      <t>タンイ</t>
    </rPh>
    <rPh sb="4" eb="5">
      <t>エン</t>
    </rPh>
    <phoneticPr fontId="2"/>
  </si>
  <si>
    <t>（単位：人）</t>
    <rPh sb="1" eb="3">
      <t>タンイ</t>
    </rPh>
    <rPh sb="4" eb="5">
      <t>ニン</t>
    </rPh>
    <phoneticPr fontId="2"/>
  </si>
  <si>
    <t>　</t>
    <phoneticPr fontId="6"/>
  </si>
  <si>
    <t>計</t>
    <rPh sb="0" eb="1">
      <t>ケイ</t>
    </rPh>
    <phoneticPr fontId="6"/>
  </si>
  <si>
    <t>　商品単価（円）</t>
    <rPh sb="1" eb="3">
      <t>ショウヒン</t>
    </rPh>
    <rPh sb="3" eb="5">
      <t>タンカ</t>
    </rPh>
    <rPh sb="6" eb="7">
      <t>エン</t>
    </rPh>
    <phoneticPr fontId="11"/>
  </si>
  <si>
    <t>※本様式の売上高，売上原価，売上総利益の合計と申請書「別表３」の数値は一致させてください。</t>
    <rPh sb="1" eb="2">
      <t>ホン</t>
    </rPh>
    <rPh sb="2" eb="4">
      <t>ヨウシキ</t>
    </rPh>
    <rPh sb="5" eb="7">
      <t>ウリアゲ</t>
    </rPh>
    <rPh sb="7" eb="8">
      <t>ダカ</t>
    </rPh>
    <rPh sb="9" eb="11">
      <t>ウリアゲ</t>
    </rPh>
    <rPh sb="11" eb="13">
      <t>ゲンカ</t>
    </rPh>
    <rPh sb="14" eb="16">
      <t>ウリアゲ</t>
    </rPh>
    <rPh sb="16" eb="19">
      <t>ソウリエキ</t>
    </rPh>
    <rPh sb="20" eb="22">
      <t>ゴウケイ</t>
    </rPh>
    <rPh sb="23" eb="26">
      <t>シンセイショ</t>
    </rPh>
    <rPh sb="27" eb="29">
      <t>ベッピョウ</t>
    </rPh>
    <rPh sb="32" eb="34">
      <t>スウチ</t>
    </rPh>
    <rPh sb="35" eb="37">
      <t>イッチ</t>
    </rPh>
    <phoneticPr fontId="11"/>
  </si>
  <si>
    <t>現　状（千円）</t>
    <phoneticPr fontId="6"/>
  </si>
  <si>
    <t>法定福利費</t>
    <phoneticPr fontId="2"/>
  </si>
  <si>
    <t>単価</t>
    <rPh sb="0" eb="2">
      <t>タンカ</t>
    </rPh>
    <phoneticPr fontId="6"/>
  </si>
  <si>
    <t>※金額は円単位で入力してください</t>
    <rPh sb="1" eb="3">
      <t>キンガク</t>
    </rPh>
    <rPh sb="4" eb="5">
      <t>エン</t>
    </rPh>
    <rPh sb="5" eb="7">
      <t>タンイ</t>
    </rPh>
    <rPh sb="8" eb="10">
      <t>ニュウリョク</t>
    </rPh>
    <phoneticPr fontId="16"/>
  </si>
  <si>
    <t>　（例：令和7年1月1日⇒2025/1/1）</t>
    <rPh sb="2" eb="3">
      <t>レイ</t>
    </rPh>
    <rPh sb="4" eb="6">
      <t>レイワ</t>
    </rPh>
    <rPh sb="7" eb="8">
      <t>ネン</t>
    </rPh>
    <rPh sb="9" eb="10">
      <t>ガツ</t>
    </rPh>
    <rPh sb="11" eb="12">
      <t>ニチ</t>
    </rPh>
    <phoneticPr fontId="11"/>
  </si>
  <si>
    <t>有</t>
    <rPh sb="0" eb="1">
      <t>ユウ</t>
    </rPh>
    <phoneticPr fontId="6"/>
  </si>
  <si>
    <t>無</t>
    <phoneticPr fontId="6"/>
  </si>
  <si>
    <t>可</t>
    <rPh sb="0" eb="1">
      <t>カ</t>
    </rPh>
    <phoneticPr fontId="6"/>
  </si>
  <si>
    <t>否</t>
    <rPh sb="0" eb="1">
      <t>ヒ</t>
    </rPh>
    <phoneticPr fontId="6"/>
  </si>
  <si>
    <t>　承認書類の送付を希望する機関名</t>
    <rPh sb="1" eb="3">
      <t>ショウニン</t>
    </rPh>
    <phoneticPr fontId="6"/>
  </si>
  <si>
    <t>既存部門</t>
    <phoneticPr fontId="2"/>
  </si>
  <si>
    <t>新規事業部門</t>
    <phoneticPr fontId="2"/>
  </si>
  <si>
    <t>はい</t>
  </si>
  <si>
    <t>R7/4</t>
  </si>
  <si>
    <t>R7/7</t>
  </si>
  <si>
    <t>R7/10</t>
  </si>
  <si>
    <t>R8/1</t>
  </si>
  <si>
    <t>R8/4</t>
  </si>
  <si>
    <t>R8/7</t>
  </si>
  <si>
    <t>R8/10</t>
  </si>
  <si>
    <t>1-2</t>
  </si>
  <si>
    <t>1-3</t>
  </si>
  <si>
    <t>1-4</t>
  </si>
  <si>
    <t>2-2</t>
  </si>
  <si>
    <t>2-3</t>
  </si>
  <si>
    <t>2-4</t>
  </si>
  <si>
    <t>3-2</t>
  </si>
  <si>
    <t>3-3</t>
  </si>
  <si>
    <t>3-4</t>
  </si>
  <si>
    <t>R7/5</t>
  </si>
  <si>
    <t>R7/6</t>
  </si>
  <si>
    <t>R7/8</t>
  </si>
  <si>
    <t>R7/9</t>
  </si>
  <si>
    <t>R7/11</t>
  </si>
  <si>
    <t>R7/12</t>
  </si>
  <si>
    <t>R8/2</t>
  </si>
  <si>
    <t>R8/3</t>
  </si>
  <si>
    <t>R8/5</t>
  </si>
  <si>
    <t>R8/6</t>
  </si>
  <si>
    <t>R8/8</t>
  </si>
  <si>
    <t>R8/9</t>
  </si>
  <si>
    <t>R8/11</t>
  </si>
  <si>
    <t>R8/12</t>
  </si>
  <si>
    <t>R9/1</t>
    <phoneticPr fontId="6"/>
  </si>
  <si>
    <t>R9/2</t>
  </si>
  <si>
    <t>R9/3</t>
  </si>
  <si>
    <t>1-1</t>
    <phoneticPr fontId="6"/>
  </si>
  <si>
    <t>2-1</t>
    <phoneticPr fontId="6"/>
  </si>
  <si>
    <t>3-1</t>
    <phoneticPr fontId="6"/>
  </si>
  <si>
    <t>R9/4</t>
    <phoneticPr fontId="6"/>
  </si>
  <si>
    <t>R9/5</t>
  </si>
  <si>
    <t>R9/6</t>
  </si>
  <si>
    <t>R9/7</t>
  </si>
  <si>
    <t>R9/8</t>
  </si>
  <si>
    <t>R9/9</t>
  </si>
  <si>
    <t>R9/10</t>
  </si>
  <si>
    <t>R9/11</t>
  </si>
  <si>
    <t>R9/12</t>
  </si>
  <si>
    <t>R10/1</t>
    <phoneticPr fontId="6"/>
  </si>
  <si>
    <t>R10/2</t>
  </si>
  <si>
    <t>R10/3</t>
  </si>
  <si>
    <t>R6/4</t>
    <phoneticPr fontId="6"/>
  </si>
  <si>
    <t>R6/5</t>
  </si>
  <si>
    <t>R6/6</t>
  </si>
  <si>
    <t>R6/7</t>
  </si>
  <si>
    <t>R6/8</t>
  </si>
  <si>
    <t>R6/9</t>
  </si>
  <si>
    <t>R6/10</t>
  </si>
  <si>
    <t>R6/11</t>
  </si>
  <si>
    <t>R6/12</t>
  </si>
  <si>
    <t>R7/1</t>
    <phoneticPr fontId="6"/>
  </si>
  <si>
    <t>R7/2</t>
  </si>
  <si>
    <t>R7/3</t>
  </si>
  <si>
    <t>0-1</t>
    <phoneticPr fontId="6"/>
  </si>
  <si>
    <t>0-2</t>
    <phoneticPr fontId="6"/>
  </si>
  <si>
    <t>0-3</t>
    <phoneticPr fontId="6"/>
  </si>
  <si>
    <t>0-4</t>
    <phoneticPr fontId="6"/>
  </si>
  <si>
    <t>令和７年度</t>
    <rPh sb="0" eb="2">
      <t>レイワ</t>
    </rPh>
    <rPh sb="3" eb="5">
      <t>ネンド</t>
    </rPh>
    <phoneticPr fontId="6"/>
  </si>
  <si>
    <t>は円単位で入力してください。</t>
    <rPh sb="1" eb="2">
      <t>エン</t>
    </rPh>
    <rPh sb="2" eb="4">
      <t>タンイ</t>
    </rPh>
    <rPh sb="5" eb="7">
      <t>ニュウリョク</t>
    </rPh>
    <phoneticPr fontId="6"/>
  </si>
  <si>
    <t>●別に作成する「別表１（Word形式）.docx」に数値を転記してください。</t>
    <rPh sb="1" eb="2">
      <t>ベツ</t>
    </rPh>
    <rPh sb="3" eb="5">
      <t>サクセイ</t>
    </rPh>
    <rPh sb="8" eb="10">
      <t>ベッピョウ</t>
    </rPh>
    <rPh sb="16" eb="18">
      <t>ケイシキ</t>
    </rPh>
    <rPh sb="26" eb="28">
      <t>スウチ</t>
    </rPh>
    <rPh sb="29" eb="31">
      <t>テンキ</t>
    </rPh>
    <phoneticPr fontId="6"/>
  </si>
  <si>
    <t>千円</t>
    <rPh sb="0" eb="2">
      <t>センエン</t>
    </rPh>
    <phoneticPr fontId="6"/>
  </si>
  <si>
    <t>（　　　　～　　　　）</t>
    <phoneticPr fontId="6"/>
  </si>
  <si>
    <t>・経営指標となる事業期間を
　３年，４年，５年から選択してください。</t>
    <phoneticPr fontId="6"/>
  </si>
  <si>
    <t>(1)  県中小企業制度融資　経営力強化資金（経営革新型）</t>
    <rPh sb="15" eb="18">
      <t>ケイエイリョク</t>
    </rPh>
    <rPh sb="18" eb="20">
      <t>キョウカ</t>
    </rPh>
    <phoneticPr fontId="6"/>
  </si>
  <si>
    <r>
      <t>　</t>
    </r>
    <r>
      <rPr>
        <u/>
        <sz val="11"/>
        <color theme="1"/>
        <rFont val="ＭＳ ゴシック"/>
        <family val="3"/>
        <charset val="128"/>
      </rPr>
      <t>　　　　    商工会議所</t>
    </r>
    <rPh sb="9" eb="11">
      <t>ショウコウ</t>
    </rPh>
    <phoneticPr fontId="6"/>
  </si>
  <si>
    <t>・大阪中小企業投資育成株式会社</t>
    <phoneticPr fontId="6"/>
  </si>
  <si>
    <t>計　　　　画</t>
    <phoneticPr fontId="6"/>
  </si>
  <si>
    <t>(2)　国民生活事業（ 鹿児島支店 ・ 川内支店 ・ 鹿屋支店 ）</t>
    <phoneticPr fontId="6"/>
  </si>
  <si>
    <r>
      <t>　</t>
    </r>
    <r>
      <rPr>
        <u/>
        <sz val="11"/>
        <color theme="1"/>
        <rFont val="ＭＳ ゴシック"/>
        <family val="3"/>
        <charset val="128"/>
      </rPr>
      <t>　　　　　　商工会</t>
    </r>
    <r>
      <rPr>
        <sz val="11"/>
        <color theme="1"/>
        <rFont val="ＭＳ ゴシック"/>
        <family val="2"/>
        <charset val="128"/>
      </rPr>
      <t>（県商工会連合会を経由します。）</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</si>
</sst>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411]ge&quot;年&quot;mm&quot;月期&quot;;@"/>
    <numFmt numFmtId="179" formatCode="0.0%"/>
    <numFmt numFmtId="180" formatCode="#,##0.0;&quot;△ &quot;#,##0.0"/>
    <numFmt numFmtId="181" formatCode="#,##0_ ;[Red]\-#,##0\ "/>
    <numFmt numFmtId="182" formatCode="#,##0;&quot;▲ &quot;#,##0"/>
    <numFmt numFmtId="183" formatCode="#,##0.0_ "/>
  </numFmts>
  <fonts count="72">
    <font>
      <sz val="11"/>
      <color theme="1"/>
      <name val="ＭＳ ゴシック"/>
      <family val="2"/>
      <charset val="128"/>
    </font>
    <font>
      <sz val="11"/>
      <color theme="1"/>
      <name val="ＭＳ ゴシック"/>
      <family val="2"/>
      <charset val="128"/>
    </font>
    <font>
      <sz val="10.5"/>
      <color theme="1"/>
      <name val="ＭＳ ゴシック"/>
      <family val="3"/>
      <charset val="128"/>
    </font>
    <font>
      <u/>
      <sz val="10.5"/>
      <color theme="1"/>
      <name val="ＭＳ ゴシック"/>
      <family val="3"/>
      <charset val="128"/>
    </font>
    <font>
      <sz val="10"/>
      <color theme="1"/>
      <name val="Century"/>
      <family val="1"/>
    </font>
    <font>
      <sz val="8"/>
      <color theme="1"/>
      <name val="ＭＳ ゴシック"/>
      <family val="3"/>
      <charset val="128"/>
    </font>
    <font>
      <sz val="6"/>
      <name val="ＭＳ ゴシック"/>
      <family val="2"/>
      <charset val="128"/>
    </font>
    <font>
      <sz val="12"/>
      <color theme="1"/>
      <name val="ＭＳ ゴシック"/>
      <family val="3"/>
      <charset val="128"/>
    </font>
    <font>
      <sz val="10"/>
      <color theme="1"/>
      <name val="ＭＳ Ｐゴシック"/>
      <family val="3"/>
      <charset val="128"/>
    </font>
    <font>
      <sz val="11"/>
      <color theme="1"/>
      <name val="ＭＳ ゴシック"/>
      <family val="3"/>
      <charset val="128"/>
    </font>
    <font>
      <sz val="14"/>
      <name val="HGPｺﾞｼｯｸE"/>
      <family val="3"/>
      <charset val="128"/>
    </font>
    <font>
      <sz val="6"/>
      <name val="ＭＳ Ｐゴシック"/>
      <family val="3"/>
      <charset val="128"/>
    </font>
    <font>
      <sz val="14"/>
      <color theme="1"/>
      <name val="HGPｺﾞｼｯｸE"/>
      <family val="3"/>
      <charset val="128"/>
    </font>
    <font>
      <sz val="11"/>
      <name val="HGPｺﾞｼｯｸE"/>
      <family val="3"/>
      <charset val="128"/>
    </font>
    <font>
      <sz val="11"/>
      <color theme="1"/>
      <name val="ＭＳ Ｐゴシック"/>
      <family val="3"/>
      <charset val="128"/>
    </font>
    <font>
      <sz val="10"/>
      <name val="ＭＳ ゴシック"/>
      <family val="3"/>
      <charset val="128"/>
    </font>
    <font>
      <sz val="6"/>
      <name val="ＭＳ ゴシック"/>
      <family val="3"/>
      <charset val="128"/>
    </font>
    <font>
      <sz val="8"/>
      <name val="ＭＳ ゴシック"/>
      <family val="3"/>
      <charset val="128"/>
    </font>
    <font>
      <sz val="9"/>
      <name val="ＭＳ ゴシック"/>
      <family val="3"/>
      <charset val="128"/>
    </font>
    <font>
      <sz val="11"/>
      <color indexed="8"/>
      <name val="ＭＳ Ｐゴシック"/>
      <family val="3"/>
      <charset val="128"/>
    </font>
    <font>
      <sz val="9"/>
      <color indexed="81"/>
      <name val="MS P ゴシック"/>
      <family val="3"/>
      <charset val="128"/>
    </font>
    <font>
      <sz val="11"/>
      <name val="ＭＳ Ｐゴシック"/>
      <family val="3"/>
      <charset val="128"/>
    </font>
    <font>
      <sz val="11"/>
      <color indexed="8"/>
      <name val="ＭＳ ゴシック"/>
      <family val="3"/>
      <charset val="128"/>
    </font>
    <font>
      <sz val="16"/>
      <name val="ＭＳ ゴシック"/>
      <family val="3"/>
      <charset val="128"/>
    </font>
    <font>
      <sz val="20"/>
      <name val="ＭＳ ゴシック"/>
      <family val="3"/>
      <charset val="128"/>
    </font>
    <font>
      <sz val="14"/>
      <name val="ＭＳ ゴシック"/>
      <family val="3"/>
      <charset val="128"/>
    </font>
    <font>
      <sz val="11"/>
      <name val="ＭＳ ゴシック"/>
      <family val="3"/>
      <charset val="128"/>
    </font>
    <font>
      <b/>
      <sz val="10"/>
      <color theme="1"/>
      <name val="ＭＳ Ｐゴシック"/>
      <family val="3"/>
      <charset val="128"/>
    </font>
    <font>
      <sz val="11"/>
      <color theme="1"/>
      <name val="ＭＳ 明朝"/>
      <family val="1"/>
      <charset val="128"/>
    </font>
    <font>
      <sz val="11"/>
      <color theme="1"/>
      <name val="Century"/>
      <family val="1"/>
    </font>
    <font>
      <sz val="12"/>
      <color theme="1"/>
      <name val="ＭＳ 明朝"/>
      <family val="1"/>
      <charset val="128"/>
    </font>
    <font>
      <b/>
      <sz val="11"/>
      <color theme="1"/>
      <name val="ＭＳ ゴシック"/>
      <family val="3"/>
      <charset val="128"/>
    </font>
    <font>
      <u/>
      <sz val="11"/>
      <color theme="1"/>
      <name val="ＭＳ ゴシック"/>
      <family val="3"/>
      <charset val="128"/>
    </font>
    <font>
      <sz val="12"/>
      <color theme="1"/>
      <name val="ＭＳ ゴシック"/>
      <family val="2"/>
      <charset val="128"/>
    </font>
    <font>
      <sz val="14"/>
      <color rgb="FFFF0000"/>
      <name val="HGPｺﾞｼｯｸE"/>
      <family val="3"/>
      <charset val="128"/>
    </font>
    <font>
      <sz val="11"/>
      <color theme="1"/>
      <name val="游ゴシック"/>
      <family val="3"/>
      <charset val="128"/>
      <scheme val="minor"/>
    </font>
    <font>
      <sz val="10.5"/>
      <color theme="1"/>
      <name val="游ゴシック"/>
      <family val="3"/>
      <charset val="128"/>
      <scheme val="minor"/>
    </font>
    <font>
      <b/>
      <sz val="12"/>
      <color theme="1"/>
      <name val="游ゴシック"/>
      <family val="3"/>
      <charset val="128"/>
      <scheme val="minor"/>
    </font>
    <font>
      <sz val="9"/>
      <color indexed="81"/>
      <name val="游ゴシック"/>
      <family val="3"/>
      <charset val="128"/>
      <scheme val="minor"/>
    </font>
    <font>
      <sz val="11"/>
      <color rgb="FFFFFF00"/>
      <name val="ＭＳ ゴシック"/>
      <family val="3"/>
      <charset val="128"/>
    </font>
    <font>
      <sz val="11"/>
      <color rgb="FFFFFF00"/>
      <name val="ＭＳ ゴシック"/>
      <family val="2"/>
      <charset val="128"/>
    </font>
    <font>
      <sz val="9"/>
      <color theme="1"/>
      <name val="ＭＳ ゴシック"/>
      <family val="3"/>
      <charset val="128"/>
    </font>
    <font>
      <sz val="14"/>
      <color theme="1"/>
      <name val="HGSｺﾞｼｯｸE"/>
      <family val="3"/>
      <charset val="128"/>
    </font>
    <font>
      <sz val="12"/>
      <name val="HGPｺﾞｼｯｸE"/>
      <family val="3"/>
      <charset val="128"/>
    </font>
    <font>
      <sz val="12"/>
      <color theme="1"/>
      <name val="HGSｺﾞｼｯｸE"/>
      <family val="3"/>
      <charset val="128"/>
    </font>
    <font>
      <b/>
      <sz val="10"/>
      <color theme="1"/>
      <name val="ＭＳ ゴシック"/>
      <family val="3"/>
      <charset val="128"/>
    </font>
    <font>
      <sz val="9"/>
      <color theme="1"/>
      <name val="ＭＳ Ｐゴシック"/>
      <family val="3"/>
      <charset val="128"/>
    </font>
    <font>
      <sz val="14"/>
      <color theme="1"/>
      <name val="ＭＳ ゴシック"/>
      <family val="3"/>
      <charset val="128"/>
    </font>
    <font>
      <sz val="11"/>
      <color rgb="FFFF0000"/>
      <name val="ＭＳ ゴシック"/>
      <family val="2"/>
      <charset val="128"/>
    </font>
    <font>
      <b/>
      <sz val="12"/>
      <color rgb="FFFF0000"/>
      <name val="游ゴシック"/>
      <family val="3"/>
      <charset val="128"/>
    </font>
    <font>
      <b/>
      <sz val="12"/>
      <color rgb="FF000000"/>
      <name val="游ゴシック"/>
      <family val="3"/>
      <charset val="128"/>
    </font>
    <font>
      <b/>
      <sz val="11"/>
      <color theme="1"/>
      <name val="游ゴシック"/>
      <family val="3"/>
      <charset val="128"/>
      <scheme val="minor"/>
    </font>
    <font>
      <sz val="11"/>
      <color rgb="FFFF0000"/>
      <name val="ＭＳ ゴシック"/>
      <family val="3"/>
      <charset val="128"/>
    </font>
    <font>
      <b/>
      <sz val="9"/>
      <color theme="1"/>
      <name val="ＭＳ Ｐゴシック"/>
      <family val="3"/>
      <charset val="128"/>
    </font>
    <font>
      <b/>
      <sz val="12"/>
      <name val="游ゴシック"/>
      <family val="3"/>
      <charset val="128"/>
      <scheme val="minor"/>
    </font>
    <font>
      <b/>
      <sz val="9"/>
      <color indexed="81"/>
      <name val="MS P ゴシック"/>
      <family val="3"/>
      <charset val="128"/>
    </font>
    <font>
      <b/>
      <sz val="14"/>
      <color theme="1"/>
      <name val="游ゴシック"/>
      <family val="3"/>
      <charset val="128"/>
      <scheme val="minor"/>
    </font>
    <font>
      <sz val="10"/>
      <name val="ＭＳ Ｐゴシック"/>
      <family val="3"/>
      <charset val="128"/>
    </font>
    <font>
      <b/>
      <sz val="10"/>
      <name val="ＭＳ ゴシック"/>
      <family val="3"/>
      <charset val="128"/>
    </font>
    <font>
      <sz val="8"/>
      <name val="ＭＳ Ｐゴシック"/>
      <family val="3"/>
      <charset val="128"/>
    </font>
    <font>
      <sz val="11"/>
      <color theme="1"/>
      <name val="IPAmj明朝"/>
      <family val="1"/>
      <charset val="128"/>
    </font>
    <font>
      <b/>
      <sz val="12"/>
      <color rgb="FFFF0000"/>
      <name val="ＭＳ ゴシック"/>
      <family val="3"/>
      <charset val="128"/>
    </font>
    <font>
      <sz val="9"/>
      <color indexed="81"/>
      <name val="ＭＳ ゴシック"/>
      <family val="3"/>
      <charset val="128"/>
    </font>
    <font>
      <b/>
      <sz val="10"/>
      <color rgb="FFFF0000"/>
      <name val="ＭＳ ゴシック"/>
      <family val="3"/>
      <charset val="128"/>
    </font>
    <font>
      <sz val="14"/>
      <color theme="1"/>
      <name val="ＭＳ ゴシック"/>
      <family val="2"/>
      <charset val="128"/>
    </font>
    <font>
      <u/>
      <sz val="11"/>
      <color theme="10"/>
      <name val="ＭＳ ゴシック"/>
      <family val="2"/>
      <charset val="128"/>
    </font>
    <font>
      <sz val="11"/>
      <color theme="0"/>
      <name val="ＭＳ ゴシック"/>
      <family val="3"/>
      <charset val="128"/>
    </font>
    <font>
      <sz val="11"/>
      <color theme="1"/>
      <name val="BIZ UDゴシック"/>
      <family val="3"/>
      <charset val="128"/>
    </font>
    <font>
      <b/>
      <sz val="14"/>
      <color rgb="FFFF0000"/>
      <name val="ＭＳ ゴシック"/>
      <family val="3"/>
      <charset val="128"/>
    </font>
    <font>
      <b/>
      <sz val="12"/>
      <color indexed="10"/>
      <name val="MS P ゴシック"/>
      <family val="3"/>
      <charset val="128"/>
    </font>
    <font>
      <b/>
      <sz val="12"/>
      <color rgb="FFFFFF00"/>
      <name val="ＭＳ ゴシック"/>
      <family val="3"/>
      <charset val="128"/>
    </font>
    <font>
      <b/>
      <sz val="12"/>
      <color theme="1"/>
      <name val="ＭＳ 明朝"/>
      <family val="1"/>
      <charset val="128"/>
    </font>
  </fonts>
  <fills count="19">
    <fill>
      <patternFill patternType="none"/>
    </fill>
    <fill>
      <patternFill patternType="gray125"/>
    </fill>
    <fill>
      <patternFill patternType="solid">
        <fgColor theme="6" tint="0.79998168889431442"/>
        <bgColor indexed="64"/>
      </patternFill>
    </fill>
    <fill>
      <patternFill patternType="solid">
        <fgColor indexed="43"/>
        <bgColor indexed="64"/>
      </patternFill>
    </fill>
    <fill>
      <patternFill patternType="solid">
        <fgColor rgb="FFFFFF99"/>
        <bgColor indexed="64"/>
      </patternFill>
    </fill>
    <fill>
      <patternFill patternType="solid">
        <fgColor indexed="9"/>
        <bgColor indexed="64"/>
      </patternFill>
    </fill>
    <fill>
      <patternFill patternType="solid">
        <fgColor indexed="4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CFF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BDD7EE"/>
        <bgColor indexed="64"/>
      </patternFill>
    </fill>
    <fill>
      <patternFill patternType="solid">
        <fgColor theme="0"/>
        <bgColor indexed="64"/>
      </patternFill>
    </fill>
    <fill>
      <patternFill patternType="solid">
        <fgColor theme="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double">
        <color indexed="10"/>
      </left>
      <right style="double">
        <color indexed="10"/>
      </right>
      <top style="double">
        <color indexed="10"/>
      </top>
      <bottom style="double">
        <color indexed="10"/>
      </bottom>
      <diagonal/>
    </border>
    <border>
      <left style="double">
        <color indexed="10"/>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top/>
      <bottom style="hair">
        <color auto="1"/>
      </bottom>
      <diagonal/>
    </border>
    <border>
      <left/>
      <right/>
      <top style="hair">
        <color auto="1"/>
      </top>
      <bottom style="hair">
        <color auto="1"/>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hair">
        <color auto="1"/>
      </top>
      <bottom/>
      <diagonal/>
    </border>
    <border>
      <left/>
      <right/>
      <top style="thin">
        <color indexed="64"/>
      </top>
      <bottom style="medium">
        <color indexed="64"/>
      </bottom>
      <diagonal/>
    </border>
    <border>
      <left style="thin">
        <color indexed="64"/>
      </left>
      <right style="medium">
        <color indexed="64"/>
      </right>
      <top/>
      <bottom style="hair">
        <color indexed="64"/>
      </bottom>
      <diagonal/>
    </border>
    <border diagonalUp="1">
      <left style="medium">
        <color indexed="64"/>
      </left>
      <right/>
      <top/>
      <bottom style="hair">
        <color indexed="64"/>
      </bottom>
      <diagonal style="hair">
        <color indexed="64"/>
      </diagonal>
    </border>
    <border diagonalUp="1">
      <left/>
      <right style="medium">
        <color indexed="64"/>
      </right>
      <top/>
      <bottom style="hair">
        <color indexed="64"/>
      </bottom>
      <diagonal style="hair">
        <color indexed="64"/>
      </diagonal>
    </border>
    <border>
      <left style="thick">
        <color rgb="FFFF0000"/>
      </left>
      <right style="thin">
        <color rgb="FFFF0000"/>
      </right>
      <top style="thick">
        <color rgb="FFFF0000"/>
      </top>
      <bottom style="thin">
        <color rgb="FFFF0000"/>
      </bottom>
      <diagonal/>
    </border>
    <border>
      <left style="thin">
        <color rgb="FFFF0000"/>
      </left>
      <right style="thin">
        <color rgb="FFFF0000"/>
      </right>
      <top style="thick">
        <color rgb="FFFF0000"/>
      </top>
      <bottom style="thin">
        <color rgb="FFFF0000"/>
      </bottom>
      <diagonal/>
    </border>
    <border>
      <left style="thin">
        <color rgb="FFFF0000"/>
      </left>
      <right style="thick">
        <color rgb="FFFF0000"/>
      </right>
      <top style="thick">
        <color rgb="FFFF0000"/>
      </top>
      <bottom style="thin">
        <color rgb="FFFF0000"/>
      </bottom>
      <diagonal/>
    </border>
    <border>
      <left style="thick">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ck">
        <color rgb="FFFF0000"/>
      </right>
      <top style="thin">
        <color rgb="FFFF0000"/>
      </top>
      <bottom style="thin">
        <color rgb="FFFF0000"/>
      </bottom>
      <diagonal/>
    </border>
    <border>
      <left style="thick">
        <color rgb="FFFF0000"/>
      </left>
      <right style="thin">
        <color rgb="FFFF0000"/>
      </right>
      <top style="thin">
        <color rgb="FFFF0000"/>
      </top>
      <bottom style="thick">
        <color rgb="FFFF0000"/>
      </bottom>
      <diagonal/>
    </border>
    <border>
      <left style="thin">
        <color rgb="FFFF0000"/>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double">
        <color rgb="FFFF0000"/>
      </top>
      <bottom style="double">
        <color rgb="FFFF0000"/>
      </bottom>
      <diagonal/>
    </border>
  </borders>
  <cellStyleXfs count="11">
    <xf numFmtId="0" fontId="0" fillId="0" borderId="0">
      <alignment vertical="center"/>
    </xf>
    <xf numFmtId="9" fontId="1" fillId="0" borderId="0" applyFont="0" applyFill="0" applyBorder="0" applyAlignment="0" applyProtection="0">
      <alignment vertical="center"/>
    </xf>
    <xf numFmtId="0" fontId="14" fillId="0" borderId="0">
      <alignment vertical="center"/>
    </xf>
    <xf numFmtId="9" fontId="19" fillId="0" borderId="0" applyFont="0" applyFill="0" applyBorder="0" applyAlignment="0" applyProtection="0">
      <alignment vertical="center"/>
    </xf>
    <xf numFmtId="0" fontId="21" fillId="0" borderId="0"/>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65" fillId="0" borderId="0" applyNumberFormat="0" applyFill="0" applyBorder="0" applyAlignment="0" applyProtection="0">
      <alignment vertical="center"/>
    </xf>
  </cellStyleXfs>
  <cellXfs count="602">
    <xf numFmtId="0" fontId="0" fillId="0" borderId="0" xfId="0">
      <alignment vertical="center"/>
    </xf>
    <xf numFmtId="0" fontId="4" fillId="0" borderId="0" xfId="0" applyFont="1" applyAlignment="1">
      <alignment vertical="center" wrapText="1"/>
    </xf>
    <xf numFmtId="0" fontId="2" fillId="0" borderId="0" xfId="0" applyFont="1" applyAlignment="1">
      <alignment horizontal="righ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0" fillId="0" borderId="0" xfId="0" applyAlignment="1">
      <alignment horizontal="center" vertical="center"/>
    </xf>
    <xf numFmtId="0" fontId="10" fillId="0" borderId="0" xfId="0" applyFont="1">
      <alignment vertical="center"/>
    </xf>
    <xf numFmtId="0" fontId="13" fillId="0" borderId="0" xfId="0" applyFont="1">
      <alignment vertical="center"/>
    </xf>
    <xf numFmtId="0" fontId="13" fillId="2"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1" xfId="0" applyBorder="1">
      <alignment vertical="center"/>
    </xf>
    <xf numFmtId="0" fontId="0" fillId="0" borderId="18" xfId="0" applyBorder="1">
      <alignment vertical="center"/>
    </xf>
    <xf numFmtId="177" fontId="15" fillId="3" borderId="0" xfId="2" applyNumberFormat="1" applyFont="1" applyFill="1">
      <alignment vertical="center"/>
    </xf>
    <xf numFmtId="177" fontId="15" fillId="0" borderId="0" xfId="2" applyNumberFormat="1" applyFont="1">
      <alignment vertical="center"/>
    </xf>
    <xf numFmtId="177" fontId="15" fillId="3" borderId="0" xfId="2" applyNumberFormat="1" applyFont="1" applyFill="1" applyAlignment="1">
      <alignment horizontal="center" vertical="center"/>
    </xf>
    <xf numFmtId="0" fontId="14" fillId="3" borderId="0" xfId="2" applyFill="1">
      <alignment vertical="center"/>
    </xf>
    <xf numFmtId="177" fontId="15" fillId="3" borderId="0" xfId="2" applyNumberFormat="1" applyFont="1" applyFill="1" applyAlignment="1">
      <alignment horizontal="right" vertical="center"/>
    </xf>
    <xf numFmtId="177" fontId="15" fillId="3" borderId="21" xfId="2" applyNumberFormat="1" applyFont="1" applyFill="1" applyBorder="1">
      <alignment vertical="center"/>
    </xf>
    <xf numFmtId="177" fontId="15" fillId="3" borderId="22" xfId="2" applyNumberFormat="1" applyFont="1" applyFill="1" applyBorder="1">
      <alignment vertical="center"/>
    </xf>
    <xf numFmtId="178" fontId="16" fillId="0" borderId="0" xfId="2" applyNumberFormat="1" applyFont="1" applyAlignment="1">
      <alignment horizontal="center" vertical="center"/>
    </xf>
    <xf numFmtId="177" fontId="15" fillId="3" borderId="28" xfId="2" applyNumberFormat="1" applyFont="1" applyFill="1" applyBorder="1">
      <alignment vertical="center"/>
    </xf>
    <xf numFmtId="177" fontId="15" fillId="3" borderId="29" xfId="2" applyNumberFormat="1" applyFont="1" applyFill="1" applyBorder="1">
      <alignment vertical="center"/>
    </xf>
    <xf numFmtId="177" fontId="15" fillId="3" borderId="30" xfId="2" applyNumberFormat="1" applyFont="1" applyFill="1" applyBorder="1">
      <alignment vertical="center"/>
    </xf>
    <xf numFmtId="177" fontId="17" fillId="3" borderId="32" xfId="2" applyNumberFormat="1" applyFont="1" applyFill="1" applyBorder="1" applyAlignment="1">
      <alignment horizontal="center" vertical="center"/>
    </xf>
    <xf numFmtId="177" fontId="17" fillId="3" borderId="33" xfId="2" applyNumberFormat="1" applyFont="1" applyFill="1" applyBorder="1" applyAlignment="1">
      <alignment horizontal="center" vertical="center"/>
    </xf>
    <xf numFmtId="177" fontId="17" fillId="3" borderId="34" xfId="2" applyNumberFormat="1" applyFont="1" applyFill="1" applyBorder="1" applyAlignment="1">
      <alignment horizontal="center" vertical="center"/>
    </xf>
    <xf numFmtId="177" fontId="15" fillId="3" borderId="25" xfId="2" applyNumberFormat="1" applyFont="1" applyFill="1" applyBorder="1">
      <alignment vertical="center"/>
    </xf>
    <xf numFmtId="177" fontId="15" fillId="3" borderId="36" xfId="2" applyNumberFormat="1" applyFont="1" applyFill="1" applyBorder="1">
      <alignment vertical="center"/>
    </xf>
    <xf numFmtId="177" fontId="18" fillId="3" borderId="37" xfId="2" applyNumberFormat="1" applyFont="1" applyFill="1" applyBorder="1">
      <alignment vertical="center"/>
    </xf>
    <xf numFmtId="179" fontId="18" fillId="3" borderId="37" xfId="3" applyNumberFormat="1" applyFont="1" applyFill="1" applyBorder="1">
      <alignment vertical="center"/>
    </xf>
    <xf numFmtId="179" fontId="18" fillId="3" borderId="38" xfId="3" applyNumberFormat="1" applyFont="1" applyFill="1" applyBorder="1">
      <alignment vertical="center"/>
    </xf>
    <xf numFmtId="177" fontId="15" fillId="3" borderId="40" xfId="2" applyNumberFormat="1" applyFont="1" applyFill="1" applyBorder="1">
      <alignment vertical="center"/>
    </xf>
    <xf numFmtId="177" fontId="15" fillId="3" borderId="41" xfId="2" applyNumberFormat="1" applyFont="1" applyFill="1" applyBorder="1">
      <alignment vertical="center"/>
    </xf>
    <xf numFmtId="177" fontId="18" fillId="3" borderId="1" xfId="2" applyNumberFormat="1" applyFont="1" applyFill="1" applyBorder="1">
      <alignment vertical="center"/>
    </xf>
    <xf numFmtId="179" fontId="18" fillId="3" borderId="1" xfId="3" applyNumberFormat="1" applyFont="1" applyFill="1" applyBorder="1">
      <alignment vertical="center"/>
    </xf>
    <xf numFmtId="179" fontId="18" fillId="3" borderId="42" xfId="3" applyNumberFormat="1" applyFont="1" applyFill="1" applyBorder="1">
      <alignment vertical="center"/>
    </xf>
    <xf numFmtId="177" fontId="15" fillId="3" borderId="43" xfId="2" applyNumberFormat="1" applyFont="1" applyFill="1" applyBorder="1">
      <alignment vertical="center"/>
    </xf>
    <xf numFmtId="177" fontId="15" fillId="3" borderId="1" xfId="2" applyNumberFormat="1" applyFont="1" applyFill="1" applyBorder="1">
      <alignment vertical="center"/>
    </xf>
    <xf numFmtId="177" fontId="15" fillId="3" borderId="7" xfId="2" applyNumberFormat="1" applyFont="1" applyFill="1" applyBorder="1">
      <alignment vertical="center"/>
    </xf>
    <xf numFmtId="177" fontId="15" fillId="3" borderId="44" xfId="2" applyNumberFormat="1" applyFont="1" applyFill="1" applyBorder="1">
      <alignment vertical="center"/>
    </xf>
    <xf numFmtId="177" fontId="15" fillId="3" borderId="6" xfId="2" applyNumberFormat="1" applyFont="1" applyFill="1" applyBorder="1">
      <alignment vertical="center"/>
    </xf>
    <xf numFmtId="177" fontId="15" fillId="4" borderId="44" xfId="2" applyNumberFormat="1" applyFont="1" applyFill="1" applyBorder="1">
      <alignment vertical="center"/>
    </xf>
    <xf numFmtId="177" fontId="15" fillId="4" borderId="6" xfId="2" applyNumberFormat="1" applyFont="1" applyFill="1" applyBorder="1">
      <alignment vertical="center"/>
    </xf>
    <xf numFmtId="177" fontId="18" fillId="4" borderId="1" xfId="2" applyNumberFormat="1" applyFont="1" applyFill="1" applyBorder="1">
      <alignment vertical="center"/>
    </xf>
    <xf numFmtId="179" fontId="18" fillId="4" borderId="1" xfId="3" applyNumberFormat="1" applyFont="1" applyFill="1" applyBorder="1">
      <alignment vertical="center"/>
    </xf>
    <xf numFmtId="179" fontId="18" fillId="4" borderId="42" xfId="3" applyNumberFormat="1" applyFont="1" applyFill="1" applyBorder="1">
      <alignment vertical="center"/>
    </xf>
    <xf numFmtId="180" fontId="18" fillId="3" borderId="1" xfId="2" applyNumberFormat="1" applyFont="1" applyFill="1" applyBorder="1">
      <alignment vertical="center"/>
    </xf>
    <xf numFmtId="179" fontId="18" fillId="3" borderId="45" xfId="3" applyNumberFormat="1" applyFont="1" applyFill="1" applyBorder="1">
      <alignment vertical="center"/>
    </xf>
    <xf numFmtId="179" fontId="18" fillId="3" borderId="46" xfId="3" applyNumberFormat="1" applyFont="1" applyFill="1" applyBorder="1">
      <alignment vertical="center"/>
    </xf>
    <xf numFmtId="177" fontId="17" fillId="3" borderId="48" xfId="2" applyNumberFormat="1" applyFont="1" applyFill="1" applyBorder="1">
      <alignment vertical="center"/>
    </xf>
    <xf numFmtId="177" fontId="17" fillId="3" borderId="49" xfId="2" applyNumberFormat="1" applyFont="1" applyFill="1" applyBorder="1">
      <alignment vertical="center"/>
    </xf>
    <xf numFmtId="177" fontId="18" fillId="3" borderId="32" xfId="2" applyNumberFormat="1" applyFont="1" applyFill="1" applyBorder="1">
      <alignment vertical="center"/>
    </xf>
    <xf numFmtId="179" fontId="18" fillId="3" borderId="32" xfId="3" applyNumberFormat="1" applyFont="1" applyFill="1" applyBorder="1">
      <alignment vertical="center"/>
    </xf>
    <xf numFmtId="179" fontId="18" fillId="3" borderId="50" xfId="3" applyNumberFormat="1" applyFont="1" applyFill="1" applyBorder="1">
      <alignment vertical="center"/>
    </xf>
    <xf numFmtId="0" fontId="22" fillId="0" borderId="0" xfId="2" applyFont="1">
      <alignment vertical="center"/>
    </xf>
    <xf numFmtId="0" fontId="14" fillId="0" borderId="0" xfId="2" applyAlignment="1">
      <alignment vertical="center" wrapText="1"/>
    </xf>
    <xf numFmtId="177" fontId="15" fillId="0" borderId="0" xfId="2" applyNumberFormat="1" applyFont="1" applyAlignment="1">
      <alignment horizontal="center" vertical="center"/>
    </xf>
    <xf numFmtId="178" fontId="17" fillId="0" borderId="0" xfId="2" applyNumberFormat="1" applyFont="1" applyAlignment="1">
      <alignment horizontal="center" vertical="center"/>
    </xf>
    <xf numFmtId="177" fontId="17" fillId="0" borderId="0" xfId="2" applyNumberFormat="1" applyFont="1" applyAlignment="1">
      <alignment horizontal="center" vertical="center"/>
    </xf>
    <xf numFmtId="179" fontId="18" fillId="0" borderId="0" xfId="3" applyNumberFormat="1" applyFont="1" applyFill="1" applyBorder="1">
      <alignment vertical="center"/>
    </xf>
    <xf numFmtId="179" fontId="18" fillId="0" borderId="51" xfId="3" applyNumberFormat="1" applyFont="1" applyFill="1" applyBorder="1">
      <alignment vertical="center"/>
    </xf>
    <xf numFmtId="0" fontId="9" fillId="0" borderId="0" xfId="2" applyFont="1">
      <alignment vertical="center"/>
    </xf>
    <xf numFmtId="38" fontId="9" fillId="0" borderId="0" xfId="2" applyNumberFormat="1" applyFont="1">
      <alignment vertical="center"/>
    </xf>
    <xf numFmtId="0" fontId="26" fillId="0" borderId="44" xfId="4" applyFont="1" applyBorder="1" applyAlignment="1">
      <alignment horizontal="left" vertical="center"/>
    </xf>
    <xf numFmtId="0" fontId="26" fillId="5" borderId="44" xfId="4" applyFont="1" applyFill="1" applyBorder="1" applyAlignment="1">
      <alignment horizontal="left" vertical="center"/>
    </xf>
    <xf numFmtId="0" fontId="26" fillId="6" borderId="44" xfId="4" applyFont="1" applyFill="1" applyBorder="1" applyAlignment="1">
      <alignment vertical="center"/>
    </xf>
    <xf numFmtId="38" fontId="26" fillId="6" borderId="55" xfId="5" applyFont="1" applyFill="1" applyBorder="1" applyAlignment="1">
      <alignment vertical="center"/>
    </xf>
    <xf numFmtId="38" fontId="26" fillId="6" borderId="61" xfId="5" applyFont="1" applyFill="1" applyBorder="1" applyAlignment="1">
      <alignment vertical="center"/>
    </xf>
    <xf numFmtId="0" fontId="22" fillId="0" borderId="0" xfId="2" applyFont="1" applyAlignment="1">
      <alignment horizontal="right" vertical="center"/>
    </xf>
    <xf numFmtId="0" fontId="8" fillId="0" borderId="1" xfId="0" applyFont="1" applyBorder="1" applyAlignment="1">
      <alignment horizontal="justify" vertical="center" wrapText="1"/>
    </xf>
    <xf numFmtId="0" fontId="8" fillId="0" borderId="3" xfId="0" applyFont="1" applyBorder="1" applyAlignment="1">
      <alignment horizontal="justify" vertical="center" wrapText="1"/>
    </xf>
    <xf numFmtId="0" fontId="28" fillId="0" borderId="0" xfId="0" applyFont="1" applyAlignment="1">
      <alignment horizontal="right" vertical="center"/>
    </xf>
    <xf numFmtId="0" fontId="29" fillId="0" borderId="0" xfId="0" applyFont="1" applyAlignment="1">
      <alignment vertical="center" wrapText="1"/>
    </xf>
    <xf numFmtId="0" fontId="0" fillId="0" borderId="2" xfId="0" applyBorder="1">
      <alignment vertical="center"/>
    </xf>
    <xf numFmtId="0" fontId="0" fillId="0" borderId="43" xfId="0" applyBorder="1">
      <alignment vertical="center"/>
    </xf>
    <xf numFmtId="0" fontId="0" fillId="0" borderId="7"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44" xfId="0" applyBorder="1" applyAlignment="1">
      <alignment horizontal="center" vertical="center" wrapText="1"/>
    </xf>
    <xf numFmtId="0" fontId="0" fillId="0" borderId="69" xfId="0" applyBorder="1" applyAlignment="1">
      <alignment horizontal="center" vertical="center" wrapText="1"/>
    </xf>
    <xf numFmtId="0" fontId="0" fillId="0" borderId="0" xfId="0" applyAlignment="1">
      <alignment horizontal="right" vertical="center"/>
    </xf>
    <xf numFmtId="0" fontId="0" fillId="0" borderId="0" xfId="0" applyAlignment="1">
      <alignment horizontal="center"/>
    </xf>
    <xf numFmtId="0" fontId="0" fillId="0" borderId="0" xfId="0" applyAlignment="1"/>
    <xf numFmtId="176" fontId="0" fillId="0" borderId="1" xfId="0" applyNumberFormat="1" applyBorder="1">
      <alignment vertical="center"/>
    </xf>
    <xf numFmtId="176" fontId="0" fillId="0" borderId="0" xfId="0" applyNumberFormat="1">
      <alignment vertical="center"/>
    </xf>
    <xf numFmtId="0" fontId="0" fillId="0" borderId="0" xfId="0" applyAlignment="1">
      <alignment horizontal="left" vertical="center" wrapText="1"/>
    </xf>
    <xf numFmtId="0" fontId="0" fillId="0" borderId="73" xfId="0" applyBorder="1">
      <alignment vertical="center"/>
    </xf>
    <xf numFmtId="0" fontId="0" fillId="0" borderId="72" xfId="0" applyBorder="1">
      <alignment vertical="center"/>
    </xf>
    <xf numFmtId="0" fontId="0" fillId="0" borderId="72" xfId="0" applyBorder="1" applyAlignment="1">
      <alignment horizontal="right" vertical="center"/>
    </xf>
    <xf numFmtId="0" fontId="0" fillId="0" borderId="63" xfId="0" applyBorder="1" applyAlignment="1">
      <alignment vertical="top" wrapText="1"/>
    </xf>
    <xf numFmtId="0" fontId="31" fillId="0" borderId="0" xfId="0" applyFont="1">
      <alignment vertical="center"/>
    </xf>
    <xf numFmtId="0" fontId="0" fillId="0" borderId="7" xfId="0" applyBorder="1" applyAlignment="1">
      <alignment vertical="center" wrapText="1"/>
    </xf>
    <xf numFmtId="0" fontId="33" fillId="0" borderId="0" xfId="0" applyFont="1">
      <alignment vertical="center"/>
    </xf>
    <xf numFmtId="0" fontId="0" fillId="0" borderId="0" xfId="0" applyAlignment="1">
      <alignment horizontal="left" vertical="top" wrapText="1"/>
    </xf>
    <xf numFmtId="0" fontId="0" fillId="0" borderId="52" xfId="0" applyBorder="1">
      <alignment vertical="center"/>
    </xf>
    <xf numFmtId="0" fontId="0" fillId="0" borderId="6" xfId="0" applyBorder="1">
      <alignment vertical="center"/>
    </xf>
    <xf numFmtId="0" fontId="0" fillId="0" borderId="67" xfId="0" applyBorder="1">
      <alignment vertical="center"/>
    </xf>
    <xf numFmtId="0" fontId="0" fillId="0" borderId="66" xfId="0" applyBorder="1">
      <alignment vertical="center"/>
    </xf>
    <xf numFmtId="0" fontId="35" fillId="0" borderId="0" xfId="0" applyFont="1">
      <alignment vertical="center"/>
    </xf>
    <xf numFmtId="0" fontId="36" fillId="0" borderId="0" xfId="0" applyFont="1">
      <alignment vertical="center"/>
    </xf>
    <xf numFmtId="0" fontId="35" fillId="0" borderId="0" xfId="0" applyFont="1" applyAlignment="1">
      <alignment horizontal="right" vertical="center"/>
    </xf>
    <xf numFmtId="0" fontId="35" fillId="0" borderId="0" xfId="0" applyFont="1" applyAlignment="1">
      <alignment horizontal="distributed" vertical="center"/>
    </xf>
    <xf numFmtId="177" fontId="17" fillId="3" borderId="31" xfId="2" applyNumberFormat="1" applyFont="1" applyFill="1" applyBorder="1" applyAlignment="1">
      <alignment horizontal="center" vertical="center"/>
    </xf>
    <xf numFmtId="0" fontId="40" fillId="9" borderId="0" xfId="0" applyFont="1" applyFill="1">
      <alignment vertical="center"/>
    </xf>
    <xf numFmtId="58" fontId="35" fillId="0" borderId="0" xfId="0" applyNumberFormat="1" applyFont="1">
      <alignment vertical="center"/>
    </xf>
    <xf numFmtId="0" fontId="0" fillId="0" borderId="65" xfId="0" applyBorder="1" applyAlignment="1"/>
    <xf numFmtId="177" fontId="15" fillId="3" borderId="22" xfId="2" applyNumberFormat="1" applyFont="1" applyFill="1" applyBorder="1" applyAlignment="1">
      <alignment horizontal="right" vertical="center"/>
    </xf>
    <xf numFmtId="177" fontId="46" fillId="3" borderId="20" xfId="2" applyNumberFormat="1" applyFont="1" applyFill="1" applyBorder="1" applyAlignment="1">
      <alignment vertical="center" shrinkToFit="1"/>
    </xf>
    <xf numFmtId="179" fontId="18" fillId="3" borderId="78" xfId="3" applyNumberFormat="1" applyFont="1" applyFill="1" applyBorder="1">
      <alignment vertical="center"/>
    </xf>
    <xf numFmtId="177" fontId="46" fillId="3" borderId="0" xfId="2" applyNumberFormat="1" applyFont="1" applyFill="1" applyAlignment="1">
      <alignment horizontal="left" vertical="center" shrinkToFit="1"/>
    </xf>
    <xf numFmtId="177" fontId="15" fillId="7" borderId="0" xfId="2" applyNumberFormat="1" applyFont="1" applyFill="1">
      <alignment vertical="center"/>
    </xf>
    <xf numFmtId="0" fontId="9" fillId="3" borderId="0" xfId="2" applyFont="1" applyFill="1" applyAlignment="1">
      <alignment vertical="center" shrinkToFit="1"/>
    </xf>
    <xf numFmtId="177" fontId="15" fillId="3" borderId="0" xfId="2" applyNumberFormat="1" applyFont="1" applyFill="1" applyAlignment="1">
      <alignment horizontal="right" vertical="center" shrinkToFit="1"/>
    </xf>
    <xf numFmtId="0" fontId="22" fillId="0" borderId="0" xfId="2" applyFont="1" applyAlignment="1">
      <alignment vertical="top"/>
    </xf>
    <xf numFmtId="0" fontId="22" fillId="0" borderId="29" xfId="2" applyFont="1" applyBorder="1" applyAlignment="1">
      <alignment horizontal="center" vertical="center"/>
    </xf>
    <xf numFmtId="0" fontId="14" fillId="0" borderId="0" xfId="2">
      <alignment vertical="center"/>
    </xf>
    <xf numFmtId="177" fontId="18" fillId="3" borderId="36" xfId="2" applyNumberFormat="1" applyFont="1" applyFill="1" applyBorder="1">
      <alignment vertical="center"/>
    </xf>
    <xf numFmtId="177" fontId="18" fillId="3" borderId="41" xfId="2" applyNumberFormat="1" applyFont="1" applyFill="1" applyBorder="1">
      <alignment vertical="center"/>
    </xf>
    <xf numFmtId="177" fontId="18" fillId="3" borderId="6" xfId="2" applyNumberFormat="1" applyFont="1" applyFill="1" applyBorder="1">
      <alignment vertical="center"/>
    </xf>
    <xf numFmtId="177" fontId="18" fillId="4" borderId="6" xfId="2" applyNumberFormat="1" applyFont="1" applyFill="1" applyBorder="1">
      <alignment vertical="center"/>
    </xf>
    <xf numFmtId="177" fontId="18" fillId="3" borderId="49" xfId="2" applyNumberFormat="1" applyFont="1" applyFill="1" applyBorder="1">
      <alignment vertical="center"/>
    </xf>
    <xf numFmtId="179" fontId="18" fillId="3" borderId="36" xfId="2" applyNumberFormat="1" applyFont="1" applyFill="1" applyBorder="1">
      <alignment vertical="center"/>
    </xf>
    <xf numFmtId="179" fontId="18" fillId="3" borderId="41" xfId="2" applyNumberFormat="1" applyFont="1" applyFill="1" applyBorder="1">
      <alignment vertical="center"/>
    </xf>
    <xf numFmtId="179" fontId="18" fillId="3" borderId="78" xfId="2" applyNumberFormat="1" applyFont="1" applyFill="1" applyBorder="1">
      <alignment vertical="center"/>
    </xf>
    <xf numFmtId="179" fontId="18" fillId="3" borderId="6" xfId="2" applyNumberFormat="1" applyFont="1" applyFill="1" applyBorder="1">
      <alignment vertical="center"/>
    </xf>
    <xf numFmtId="179" fontId="18" fillId="3" borderId="1" xfId="2" applyNumberFormat="1" applyFont="1" applyFill="1" applyBorder="1">
      <alignment vertical="center"/>
    </xf>
    <xf numFmtId="179" fontId="18" fillId="4" borderId="6" xfId="2" applyNumberFormat="1" applyFont="1" applyFill="1" applyBorder="1">
      <alignment vertical="center"/>
    </xf>
    <xf numFmtId="179" fontId="18" fillId="4" borderId="37" xfId="3" applyNumberFormat="1" applyFont="1" applyFill="1" applyBorder="1">
      <alignment vertical="center"/>
    </xf>
    <xf numFmtId="179" fontId="18" fillId="4" borderId="78" xfId="3" applyNumberFormat="1" applyFont="1" applyFill="1" applyBorder="1">
      <alignment vertical="center"/>
    </xf>
    <xf numFmtId="177" fontId="15" fillId="4" borderId="36" xfId="2" applyNumberFormat="1" applyFont="1" applyFill="1" applyBorder="1" applyAlignment="1">
      <alignment horizontal="center" vertical="center"/>
    </xf>
    <xf numFmtId="177" fontId="15" fillId="4" borderId="41" xfId="2" applyNumberFormat="1" applyFont="1" applyFill="1" applyBorder="1" applyAlignment="1">
      <alignment horizontal="center" vertical="center"/>
    </xf>
    <xf numFmtId="177" fontId="15" fillId="4" borderId="1" xfId="2" applyNumberFormat="1" applyFont="1" applyFill="1" applyBorder="1" applyAlignment="1">
      <alignment horizontal="center" vertical="center"/>
    </xf>
    <xf numFmtId="177" fontId="15" fillId="4" borderId="6" xfId="2" applyNumberFormat="1" applyFont="1" applyFill="1" applyBorder="1" applyAlignment="1">
      <alignment horizontal="center" vertical="center"/>
    </xf>
    <xf numFmtId="177" fontId="15" fillId="4" borderId="0" xfId="2" applyNumberFormat="1" applyFont="1" applyFill="1">
      <alignment vertical="center"/>
    </xf>
    <xf numFmtId="179" fontId="18" fillId="3" borderId="49" xfId="2" applyNumberFormat="1" applyFont="1" applyFill="1" applyBorder="1">
      <alignment vertical="center"/>
    </xf>
    <xf numFmtId="0" fontId="49" fillId="0" borderId="0" xfId="0" applyFont="1">
      <alignment vertical="center"/>
    </xf>
    <xf numFmtId="0" fontId="48" fillId="0" borderId="0" xfId="0" applyFont="1">
      <alignment vertical="center"/>
    </xf>
    <xf numFmtId="0" fontId="37" fillId="0" borderId="0" xfId="0" applyFont="1" applyAlignment="1">
      <alignment horizontal="left" vertical="center"/>
    </xf>
    <xf numFmtId="0" fontId="26" fillId="12" borderId="44" xfId="4" applyFont="1" applyFill="1" applyBorder="1" applyAlignment="1">
      <alignment vertical="center"/>
    </xf>
    <xf numFmtId="0" fontId="23" fillId="12" borderId="0" xfId="2" applyFont="1" applyFill="1">
      <alignment vertical="center"/>
    </xf>
    <xf numFmtId="0" fontId="24" fillId="12" borderId="0" xfId="2" applyFont="1" applyFill="1">
      <alignment vertical="center"/>
    </xf>
    <xf numFmtId="0" fontId="9" fillId="12" borderId="0" xfId="2" applyFont="1" applyFill="1">
      <alignment vertical="center"/>
    </xf>
    <xf numFmtId="0" fontId="25" fillId="12" borderId="29" xfId="2" applyFont="1" applyFill="1" applyBorder="1">
      <alignment vertical="center"/>
    </xf>
    <xf numFmtId="0" fontId="25" fillId="12" borderId="0" xfId="2" applyFont="1" applyFill="1">
      <alignment vertical="center"/>
    </xf>
    <xf numFmtId="0" fontId="26" fillId="12" borderId="53" xfId="4" applyFont="1" applyFill="1" applyBorder="1" applyAlignment="1">
      <alignment horizontal="center" vertical="center"/>
    </xf>
    <xf numFmtId="178" fontId="26" fillId="12" borderId="55" xfId="4" applyNumberFormat="1" applyFont="1" applyFill="1" applyBorder="1" applyAlignment="1">
      <alignment horizontal="center" vertical="center"/>
    </xf>
    <xf numFmtId="49" fontId="37" fillId="0" borderId="0" xfId="0" applyNumberFormat="1" applyFont="1" applyAlignment="1">
      <alignment horizontal="right" vertical="center" wrapText="1"/>
    </xf>
    <xf numFmtId="0" fontId="37" fillId="0" borderId="0" xfId="0" applyFont="1" applyAlignment="1">
      <alignment horizontal="left" vertical="center" wrapText="1"/>
    </xf>
    <xf numFmtId="49" fontId="37" fillId="0" borderId="0" xfId="0" applyNumberFormat="1" applyFont="1" applyAlignment="1">
      <alignment horizontal="right" vertical="center"/>
    </xf>
    <xf numFmtId="0" fontId="8"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178" fontId="46" fillId="10" borderId="5" xfId="0" applyNumberFormat="1" applyFont="1" applyFill="1" applyBorder="1" applyAlignment="1">
      <alignment horizontal="center" vertical="center" wrapText="1"/>
    </xf>
    <xf numFmtId="178" fontId="53" fillId="10" borderId="5" xfId="0" applyNumberFormat="1" applyFont="1" applyFill="1" applyBorder="1" applyAlignment="1">
      <alignment horizontal="center" vertical="center" wrapText="1"/>
    </xf>
    <xf numFmtId="177" fontId="45" fillId="0" borderId="19" xfId="2" applyNumberFormat="1" applyFont="1" applyBorder="1" applyAlignment="1" applyProtection="1">
      <alignment horizontal="center" vertical="center" shrinkToFit="1"/>
      <protection locked="0"/>
    </xf>
    <xf numFmtId="177" fontId="15" fillId="4" borderId="0" xfId="2" applyNumberFormat="1" applyFont="1" applyFill="1" applyAlignment="1">
      <alignment horizontal="right" vertical="center"/>
    </xf>
    <xf numFmtId="0" fontId="9" fillId="0" borderId="0" xfId="0" applyFont="1" applyAlignment="1">
      <alignment horizontal="center" vertical="center"/>
    </xf>
    <xf numFmtId="0" fontId="48" fillId="0" borderId="0" xfId="0" applyFont="1" applyAlignment="1">
      <alignment horizontal="center" vertical="center"/>
    </xf>
    <xf numFmtId="0" fontId="41" fillId="0" borderId="0" xfId="0" applyFont="1">
      <alignment vertical="center"/>
    </xf>
    <xf numFmtId="177" fontId="18" fillId="0" borderId="37" xfId="2" applyNumberFormat="1" applyFont="1" applyBorder="1" applyProtection="1">
      <alignment vertical="center"/>
      <protection locked="0"/>
    </xf>
    <xf numFmtId="177" fontId="18" fillId="0" borderId="1" xfId="2" applyNumberFormat="1" applyFont="1" applyBorder="1" applyProtection="1">
      <alignment vertical="center"/>
      <protection locked="0"/>
    </xf>
    <xf numFmtId="181" fontId="26" fillId="0" borderId="55" xfId="5" applyNumberFormat="1" applyFont="1" applyBorder="1" applyAlignment="1" applyProtection="1">
      <alignment vertical="center"/>
      <protection locked="0"/>
    </xf>
    <xf numFmtId="181" fontId="26" fillId="5" borderId="55" xfId="5" applyNumberFormat="1" applyFont="1" applyFill="1" applyBorder="1" applyAlignment="1" applyProtection="1">
      <alignment vertical="center"/>
      <protection locked="0"/>
    </xf>
    <xf numFmtId="181" fontId="26" fillId="10" borderId="55" xfId="5" applyNumberFormat="1" applyFont="1" applyFill="1" applyBorder="1" applyAlignment="1" applyProtection="1">
      <alignment vertical="center"/>
    </xf>
    <xf numFmtId="0" fontId="0" fillId="0" borderId="0" xfId="0" applyProtection="1">
      <alignment vertical="center"/>
      <protection locked="0"/>
    </xf>
    <xf numFmtId="0" fontId="0" fillId="0" borderId="1" xfId="0" applyBorder="1" applyProtection="1">
      <alignment vertical="center"/>
      <protection locked="0"/>
    </xf>
    <xf numFmtId="176" fontId="0" fillId="0" borderId="1" xfId="0" applyNumberFormat="1" applyBorder="1" applyAlignment="1" applyProtection="1">
      <alignment horizontal="center" vertical="center"/>
      <protection locked="0"/>
    </xf>
    <xf numFmtId="176" fontId="0" fillId="0" borderId="1" xfId="0" applyNumberFormat="1" applyBorder="1" applyProtection="1">
      <alignment vertical="center"/>
      <protection locked="0"/>
    </xf>
    <xf numFmtId="0" fontId="37" fillId="11" borderId="0" xfId="0" applyFont="1" applyFill="1" applyAlignment="1" applyProtection="1">
      <alignment horizontal="center" vertical="center" wrapText="1"/>
      <protection locked="0"/>
    </xf>
    <xf numFmtId="0" fontId="39" fillId="0" borderId="0" xfId="0" applyFont="1" applyAlignment="1">
      <alignment vertical="center" wrapText="1"/>
    </xf>
    <xf numFmtId="0" fontId="56" fillId="0" borderId="0" xfId="0" applyFont="1" applyAlignment="1">
      <alignment vertical="center" wrapText="1"/>
    </xf>
    <xf numFmtId="177" fontId="15" fillId="14" borderId="44" xfId="2" applyNumberFormat="1" applyFont="1" applyFill="1" applyBorder="1">
      <alignment vertical="center"/>
    </xf>
    <xf numFmtId="177" fontId="15" fillId="14" borderId="6" xfId="2" applyNumberFormat="1" applyFont="1" applyFill="1" applyBorder="1">
      <alignment vertical="center"/>
    </xf>
    <xf numFmtId="179" fontId="18" fillId="14" borderId="6" xfId="2" applyNumberFormat="1" applyFont="1" applyFill="1" applyBorder="1">
      <alignment vertical="center"/>
    </xf>
    <xf numFmtId="177" fontId="18" fillId="14" borderId="6" xfId="2" applyNumberFormat="1" applyFont="1" applyFill="1" applyBorder="1">
      <alignment vertical="center"/>
    </xf>
    <xf numFmtId="177" fontId="18" fillId="14" borderId="1" xfId="2" applyNumberFormat="1" applyFont="1" applyFill="1" applyBorder="1">
      <alignment vertical="center"/>
    </xf>
    <xf numFmtId="179" fontId="18" fillId="14" borderId="1" xfId="3" applyNumberFormat="1" applyFont="1" applyFill="1" applyBorder="1">
      <alignment vertical="center"/>
    </xf>
    <xf numFmtId="179" fontId="18" fillId="14" borderId="42" xfId="3" applyNumberFormat="1" applyFont="1" applyFill="1" applyBorder="1">
      <alignment vertical="center"/>
    </xf>
    <xf numFmtId="179" fontId="18" fillId="3" borderId="79" xfId="3" applyNumberFormat="1" applyFont="1" applyFill="1" applyBorder="1">
      <alignment vertical="center"/>
    </xf>
    <xf numFmtId="182" fontId="0" fillId="0" borderId="1" xfId="0" applyNumberFormat="1" applyBorder="1">
      <alignment vertical="center"/>
    </xf>
    <xf numFmtId="177" fontId="15" fillId="16" borderId="84" xfId="2" applyNumberFormat="1" applyFont="1" applyFill="1" applyBorder="1">
      <alignment vertical="center"/>
    </xf>
    <xf numFmtId="177" fontId="15" fillId="16" borderId="87" xfId="2" applyNumberFormat="1" applyFont="1" applyFill="1" applyBorder="1">
      <alignment vertical="center"/>
    </xf>
    <xf numFmtId="177" fontId="15" fillId="16" borderId="92" xfId="2" applyNumberFormat="1" applyFont="1" applyFill="1" applyBorder="1">
      <alignment vertical="center"/>
    </xf>
    <xf numFmtId="177" fontId="15" fillId="16" borderId="25" xfId="2" applyNumberFormat="1" applyFont="1" applyFill="1" applyBorder="1">
      <alignment vertical="center"/>
    </xf>
    <xf numFmtId="177" fontId="15" fillId="16" borderId="36" xfId="2" applyNumberFormat="1" applyFont="1" applyFill="1" applyBorder="1">
      <alignment vertical="center"/>
    </xf>
    <xf numFmtId="177" fontId="15" fillId="16" borderId="40" xfId="2" applyNumberFormat="1" applyFont="1" applyFill="1" applyBorder="1">
      <alignment vertical="center"/>
    </xf>
    <xf numFmtId="177" fontId="15" fillId="16" borderId="41" xfId="2" applyNumberFormat="1" applyFont="1" applyFill="1" applyBorder="1">
      <alignment vertical="center"/>
    </xf>
    <xf numFmtId="177" fontId="15" fillId="16" borderId="43" xfId="2" applyNumberFormat="1" applyFont="1" applyFill="1" applyBorder="1">
      <alignment vertical="center"/>
    </xf>
    <xf numFmtId="177" fontId="15" fillId="16" borderId="1" xfId="2" applyNumberFormat="1" applyFont="1" applyFill="1" applyBorder="1">
      <alignment vertical="center"/>
    </xf>
    <xf numFmtId="177" fontId="15" fillId="16" borderId="7" xfId="2" applyNumberFormat="1" applyFont="1" applyFill="1" applyBorder="1">
      <alignment vertical="center"/>
    </xf>
    <xf numFmtId="177" fontId="15" fillId="16" borderId="44" xfId="2" applyNumberFormat="1" applyFont="1" applyFill="1" applyBorder="1">
      <alignment vertical="center"/>
    </xf>
    <xf numFmtId="177" fontId="15" fillId="16" borderId="6" xfId="2" applyNumberFormat="1" applyFont="1" applyFill="1" applyBorder="1">
      <alignment vertical="center"/>
    </xf>
    <xf numFmtId="177" fontId="15" fillId="16" borderId="48" xfId="2" applyNumberFormat="1" applyFont="1" applyFill="1" applyBorder="1">
      <alignment vertical="center"/>
    </xf>
    <xf numFmtId="177" fontId="15" fillId="16" borderId="49" xfId="2" applyNumberFormat="1" applyFont="1" applyFill="1" applyBorder="1">
      <alignment vertical="center"/>
    </xf>
    <xf numFmtId="177" fontId="15" fillId="13" borderId="25" xfId="2" applyNumberFormat="1" applyFont="1" applyFill="1" applyBorder="1">
      <alignment vertical="center"/>
    </xf>
    <xf numFmtId="177" fontId="15" fillId="13" borderId="36" xfId="2" applyNumberFormat="1" applyFont="1" applyFill="1" applyBorder="1">
      <alignment vertical="center"/>
    </xf>
    <xf numFmtId="177" fontId="15" fillId="13" borderId="40" xfId="2" applyNumberFormat="1" applyFont="1" applyFill="1" applyBorder="1">
      <alignment vertical="center"/>
    </xf>
    <xf numFmtId="177" fontId="15" fillId="13" borderId="41" xfId="2" applyNumberFormat="1" applyFont="1" applyFill="1" applyBorder="1">
      <alignment vertical="center"/>
    </xf>
    <xf numFmtId="177" fontId="15" fillId="13" borderId="43" xfId="2" applyNumberFormat="1" applyFont="1" applyFill="1" applyBorder="1">
      <alignment vertical="center"/>
    </xf>
    <xf numFmtId="177" fontId="15" fillId="13" borderId="1" xfId="2" applyNumberFormat="1" applyFont="1" applyFill="1" applyBorder="1">
      <alignment vertical="center"/>
    </xf>
    <xf numFmtId="177" fontId="15" fillId="13" borderId="7" xfId="2" applyNumberFormat="1" applyFont="1" applyFill="1" applyBorder="1">
      <alignment vertical="center"/>
    </xf>
    <xf numFmtId="177" fontId="15" fillId="13" borderId="44" xfId="2" applyNumberFormat="1" applyFont="1" applyFill="1" applyBorder="1">
      <alignment vertical="center"/>
    </xf>
    <xf numFmtId="177" fontId="15" fillId="13" borderId="6" xfId="2" applyNumberFormat="1" applyFont="1" applyFill="1" applyBorder="1">
      <alignment vertical="center"/>
    </xf>
    <xf numFmtId="177" fontId="15" fillId="13" borderId="84" xfId="2" applyNumberFormat="1" applyFont="1" applyFill="1" applyBorder="1">
      <alignment vertical="center"/>
    </xf>
    <xf numFmtId="177" fontId="15" fillId="13" borderId="87" xfId="2" applyNumberFormat="1" applyFont="1" applyFill="1" applyBorder="1">
      <alignment vertical="center"/>
    </xf>
    <xf numFmtId="177" fontId="15" fillId="13" borderId="92" xfId="2" applyNumberFormat="1" applyFont="1" applyFill="1" applyBorder="1">
      <alignment vertical="center"/>
    </xf>
    <xf numFmtId="177" fontId="18" fillId="4" borderId="1" xfId="2" applyNumberFormat="1" applyFont="1" applyFill="1" applyBorder="1" applyProtection="1">
      <alignment vertical="center"/>
      <protection locked="0"/>
    </xf>
    <xf numFmtId="177" fontId="15" fillId="13" borderId="104" xfId="2" applyNumberFormat="1" applyFont="1" applyFill="1" applyBorder="1">
      <alignment vertical="center"/>
    </xf>
    <xf numFmtId="177" fontId="15" fillId="13" borderId="105" xfId="2" applyNumberFormat="1" applyFont="1" applyFill="1" applyBorder="1">
      <alignment vertical="center"/>
    </xf>
    <xf numFmtId="177" fontId="15" fillId="13" borderId="107" xfId="2" applyNumberFormat="1" applyFont="1" applyFill="1" applyBorder="1">
      <alignment vertical="center"/>
    </xf>
    <xf numFmtId="177" fontId="15" fillId="16" borderId="34" xfId="2" applyNumberFormat="1" applyFont="1" applyFill="1" applyBorder="1" applyAlignment="1">
      <alignment horizontal="left" vertical="center"/>
    </xf>
    <xf numFmtId="177" fontId="15" fillId="16" borderId="104" xfId="2" applyNumberFormat="1" applyFont="1" applyFill="1" applyBorder="1">
      <alignment vertical="center"/>
    </xf>
    <xf numFmtId="177" fontId="15" fillId="16" borderId="105" xfId="2" applyNumberFormat="1" applyFont="1" applyFill="1" applyBorder="1">
      <alignment vertical="center"/>
    </xf>
    <xf numFmtId="177" fontId="15" fillId="16" borderId="107" xfId="2" applyNumberFormat="1" applyFont="1" applyFill="1" applyBorder="1">
      <alignment vertical="center"/>
    </xf>
    <xf numFmtId="176" fontId="15" fillId="0" borderId="0" xfId="2" applyNumberFormat="1" applyFont="1">
      <alignment vertical="center"/>
    </xf>
    <xf numFmtId="177" fontId="18" fillId="0" borderId="36" xfId="2" applyNumberFormat="1" applyFont="1" applyBorder="1" applyProtection="1">
      <alignment vertical="center"/>
      <protection locked="0"/>
    </xf>
    <xf numFmtId="177" fontId="18" fillId="0" borderId="41" xfId="2" applyNumberFormat="1" applyFont="1" applyBorder="1" applyProtection="1">
      <alignment vertical="center"/>
      <protection locked="0"/>
    </xf>
    <xf numFmtId="177" fontId="18" fillId="4" borderId="36" xfId="2" applyNumberFormat="1" applyFont="1" applyFill="1" applyBorder="1" applyAlignment="1">
      <alignment horizontal="center" vertical="center"/>
    </xf>
    <xf numFmtId="177" fontId="18" fillId="4" borderId="41" xfId="2" applyNumberFormat="1" applyFont="1" applyFill="1" applyBorder="1" applyAlignment="1">
      <alignment horizontal="center" vertical="center"/>
    </xf>
    <xf numFmtId="177" fontId="15" fillId="13" borderId="34" xfId="2" applyNumberFormat="1" applyFont="1" applyFill="1" applyBorder="1" applyAlignment="1">
      <alignment horizontal="center" vertical="center"/>
    </xf>
    <xf numFmtId="177" fontId="15" fillId="16" borderId="34" xfId="2" applyNumberFormat="1" applyFont="1" applyFill="1" applyBorder="1" applyAlignment="1">
      <alignment horizontal="center" vertical="center"/>
    </xf>
    <xf numFmtId="177" fontId="15" fillId="16" borderId="106" xfId="2" applyNumberFormat="1" applyFont="1" applyFill="1" applyBorder="1" applyAlignment="1">
      <alignment horizontal="center" vertical="center"/>
    </xf>
    <xf numFmtId="177" fontId="15" fillId="13" borderId="106" xfId="2" applyNumberFormat="1" applyFont="1" applyFill="1" applyBorder="1" applyAlignment="1">
      <alignment horizontal="center" vertical="center"/>
    </xf>
    <xf numFmtId="183" fontId="18" fillId="3" borderId="6" xfId="2" applyNumberFormat="1" applyFont="1" applyFill="1" applyBorder="1">
      <alignment vertical="center"/>
    </xf>
    <xf numFmtId="177" fontId="15" fillId="13" borderId="109" xfId="2" applyNumberFormat="1" applyFont="1" applyFill="1" applyBorder="1">
      <alignment vertical="center"/>
    </xf>
    <xf numFmtId="177" fontId="15" fillId="16" borderId="109" xfId="2" applyNumberFormat="1" applyFont="1" applyFill="1" applyBorder="1">
      <alignment vertical="center"/>
    </xf>
    <xf numFmtId="179" fontId="18" fillId="4" borderId="32" xfId="3" applyNumberFormat="1" applyFont="1" applyFill="1" applyBorder="1">
      <alignment vertical="center"/>
    </xf>
    <xf numFmtId="177" fontId="18" fillId="4" borderId="32" xfId="2" applyNumberFormat="1" applyFont="1" applyFill="1" applyBorder="1">
      <alignment vertical="center"/>
    </xf>
    <xf numFmtId="177" fontId="58" fillId="0" borderId="0" xfId="2" applyNumberFormat="1" applyFont="1" applyAlignment="1">
      <alignment horizontal="center" vertical="center"/>
    </xf>
    <xf numFmtId="177" fontId="18" fillId="4" borderId="49" xfId="2" applyNumberFormat="1" applyFont="1" applyFill="1" applyBorder="1" applyAlignment="1">
      <alignment horizontal="right" vertical="center"/>
    </xf>
    <xf numFmtId="177" fontId="15" fillId="4" borderId="49" xfId="2" applyNumberFormat="1" applyFont="1" applyFill="1" applyBorder="1" applyAlignment="1">
      <alignment horizontal="right" vertical="center"/>
    </xf>
    <xf numFmtId="177" fontId="15" fillId="0" borderId="1" xfId="2" applyNumberFormat="1" applyFont="1" applyBorder="1" applyAlignment="1">
      <alignment horizontal="center" vertical="center"/>
    </xf>
    <xf numFmtId="181" fontId="26" fillId="8" borderId="55" xfId="5" applyNumberFormat="1" applyFont="1" applyFill="1" applyBorder="1" applyAlignment="1" applyProtection="1">
      <alignment vertical="center"/>
      <protection locked="0"/>
    </xf>
    <xf numFmtId="182" fontId="41" fillId="10" borderId="4" xfId="0" applyNumberFormat="1" applyFont="1" applyFill="1" applyBorder="1" applyAlignment="1">
      <alignment vertical="center" wrapText="1"/>
    </xf>
    <xf numFmtId="182" fontId="41" fillId="10" borderId="1" xfId="0" applyNumberFormat="1" applyFont="1" applyFill="1" applyBorder="1" applyAlignment="1">
      <alignment vertical="center" wrapText="1"/>
    </xf>
    <xf numFmtId="182" fontId="41" fillId="10" borderId="2" xfId="0" applyNumberFormat="1" applyFont="1" applyFill="1" applyBorder="1" applyAlignment="1">
      <alignment vertical="center" wrapText="1"/>
    </xf>
    <xf numFmtId="182" fontId="41" fillId="10" borderId="9" xfId="0" applyNumberFormat="1" applyFont="1" applyFill="1" applyBorder="1" applyAlignment="1">
      <alignment vertical="center" wrapText="1"/>
    </xf>
    <xf numFmtId="182" fontId="41" fillId="10" borderId="10" xfId="0" applyNumberFormat="1" applyFont="1" applyFill="1" applyBorder="1" applyAlignment="1">
      <alignment vertical="center" wrapText="1"/>
    </xf>
    <xf numFmtId="182" fontId="41" fillId="10" borderId="3" xfId="0" applyNumberFormat="1" applyFont="1" applyFill="1" applyBorder="1" applyAlignment="1">
      <alignment vertical="center" wrapText="1"/>
    </xf>
    <xf numFmtId="182" fontId="41" fillId="0" borderId="1" xfId="0" applyNumberFormat="1" applyFont="1" applyBorder="1" applyAlignment="1" applyProtection="1">
      <alignment vertical="center" wrapText="1"/>
      <protection locked="0"/>
    </xf>
    <xf numFmtId="182" fontId="41" fillId="10" borderId="1" xfId="0" applyNumberFormat="1" applyFont="1" applyFill="1" applyBorder="1" applyAlignment="1" applyProtection="1">
      <alignment vertical="center" wrapText="1"/>
      <protection locked="0"/>
    </xf>
    <xf numFmtId="182" fontId="41" fillId="10" borderId="5" xfId="0" applyNumberFormat="1" applyFont="1" applyFill="1" applyBorder="1" applyAlignment="1">
      <alignment vertical="center" wrapText="1"/>
    </xf>
    <xf numFmtId="182" fontId="41" fillId="10" borderId="9" xfId="1" applyNumberFormat="1" applyFont="1" applyFill="1" applyBorder="1" applyAlignment="1">
      <alignment vertical="center" wrapText="1"/>
    </xf>
    <xf numFmtId="182" fontId="41" fillId="0" borderId="1" xfId="0" applyNumberFormat="1" applyFont="1" applyBorder="1" applyAlignment="1" applyProtection="1">
      <alignment horizontal="center" vertical="center" wrapText="1"/>
      <protection locked="0"/>
    </xf>
    <xf numFmtId="182" fontId="41" fillId="10" borderId="1" xfId="0" applyNumberFormat="1"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61" fillId="9" borderId="0" xfId="0" applyFont="1" applyFill="1">
      <alignment vertical="center"/>
    </xf>
    <xf numFmtId="0" fontId="39" fillId="0" borderId="0" xfId="0" applyFont="1">
      <alignment vertical="center"/>
    </xf>
    <xf numFmtId="179" fontId="39" fillId="15" borderId="115" xfId="0" applyNumberFormat="1" applyFont="1" applyFill="1" applyBorder="1" applyAlignment="1">
      <alignment horizontal="center" vertical="center"/>
    </xf>
    <xf numFmtId="179" fontId="39" fillId="15" borderId="116" xfId="0" applyNumberFormat="1" applyFont="1" applyFill="1" applyBorder="1" applyAlignment="1">
      <alignment horizontal="center" vertical="center"/>
    </xf>
    <xf numFmtId="179" fontId="39" fillId="15" borderId="117" xfId="0" applyNumberFormat="1" applyFont="1" applyFill="1" applyBorder="1" applyAlignment="1">
      <alignment horizontal="center" vertical="center"/>
    </xf>
    <xf numFmtId="179" fontId="39" fillId="15" borderId="118" xfId="0" applyNumberFormat="1" applyFont="1" applyFill="1" applyBorder="1" applyAlignment="1">
      <alignment horizontal="center" vertical="center"/>
    </xf>
    <xf numFmtId="179" fontId="39" fillId="15" borderId="119" xfId="0" applyNumberFormat="1" applyFont="1" applyFill="1" applyBorder="1" applyAlignment="1">
      <alignment horizontal="center" vertical="center"/>
    </xf>
    <xf numFmtId="179" fontId="39" fillId="15" borderId="120" xfId="0" applyNumberFormat="1" applyFont="1" applyFill="1" applyBorder="1" applyAlignment="1">
      <alignment horizontal="center" vertical="center"/>
    </xf>
    <xf numFmtId="38" fontId="18" fillId="14" borderId="6" xfId="6" applyFont="1" applyFill="1" applyBorder="1">
      <alignment vertical="center"/>
    </xf>
    <xf numFmtId="0" fontId="28" fillId="0" borderId="63" xfId="0" applyFont="1" applyBorder="1" applyAlignment="1">
      <alignment vertical="center" wrapText="1"/>
    </xf>
    <xf numFmtId="0" fontId="28" fillId="4" borderId="65" xfId="0" applyFont="1" applyFill="1" applyBorder="1" applyAlignment="1">
      <alignment horizontal="right" vertical="center" shrinkToFit="1"/>
    </xf>
    <xf numFmtId="182" fontId="41" fillId="0" borderId="3" xfId="0" applyNumberFormat="1" applyFont="1" applyBorder="1" applyAlignment="1" applyProtection="1">
      <alignment horizontal="center" vertical="center" wrapText="1"/>
      <protection locked="0"/>
    </xf>
    <xf numFmtId="182" fontId="41" fillId="0" borderId="3" xfId="0" applyNumberFormat="1" applyFont="1" applyBorder="1" applyAlignment="1" applyProtection="1">
      <alignment vertical="center" wrapText="1"/>
      <protection locked="0"/>
    </xf>
    <xf numFmtId="177" fontId="63" fillId="4" borderId="0" xfId="2" applyNumberFormat="1" applyFont="1" applyFill="1">
      <alignment vertical="center"/>
    </xf>
    <xf numFmtId="0" fontId="39" fillId="15" borderId="112" xfId="0" applyFont="1" applyFill="1" applyBorder="1" applyAlignment="1">
      <alignment horizontal="center" vertical="center"/>
    </xf>
    <xf numFmtId="0" fontId="39" fillId="15" borderId="113" xfId="0" applyFont="1" applyFill="1" applyBorder="1" applyAlignment="1">
      <alignment horizontal="center" vertical="center"/>
    </xf>
    <xf numFmtId="0" fontId="39" fillId="15" borderId="114" xfId="0" applyFont="1" applyFill="1" applyBorder="1" applyAlignment="1">
      <alignment horizontal="center" vertical="center"/>
    </xf>
    <xf numFmtId="0" fontId="0" fillId="0" borderId="1" xfId="0" applyBorder="1" applyAlignment="1" applyProtection="1">
      <alignment vertical="center" wrapText="1"/>
      <protection locked="0"/>
    </xf>
    <xf numFmtId="0" fontId="0" fillId="0" borderId="121" xfId="0" applyBorder="1" applyAlignment="1">
      <alignment horizontal="left" vertical="center"/>
    </xf>
    <xf numFmtId="0" fontId="0" fillId="0" borderId="122" xfId="0" applyBorder="1" applyAlignment="1">
      <alignment horizontal="left" vertical="center"/>
    </xf>
    <xf numFmtId="0" fontId="0" fillId="0" borderId="6" xfId="0" applyBorder="1" applyAlignment="1">
      <alignment horizontal="left" vertical="center"/>
    </xf>
    <xf numFmtId="0" fontId="0" fillId="0" borderId="127" xfId="0" applyBorder="1">
      <alignment vertical="center"/>
    </xf>
    <xf numFmtId="0" fontId="0" fillId="0" borderId="122" xfId="0" applyBorder="1">
      <alignment vertical="center"/>
    </xf>
    <xf numFmtId="0" fontId="13" fillId="0" borderId="1" xfId="0" applyFont="1" applyBorder="1" applyAlignment="1">
      <alignment horizontal="center" vertical="center"/>
    </xf>
    <xf numFmtId="0" fontId="0" fillId="0" borderId="1" xfId="0" applyBorder="1" applyAlignment="1" applyProtection="1">
      <alignment horizontal="center" vertical="center" wrapText="1" shrinkToFit="1"/>
      <protection locked="0"/>
    </xf>
    <xf numFmtId="179" fontId="18" fillId="14" borderId="1" xfId="3" applyNumberFormat="1" applyFont="1" applyFill="1" applyBorder="1" applyAlignment="1">
      <alignment vertical="center" shrinkToFit="1"/>
    </xf>
    <xf numFmtId="177" fontId="15" fillId="4" borderId="85" xfId="2" applyNumberFormat="1" applyFont="1" applyFill="1" applyBorder="1">
      <alignment vertical="center"/>
    </xf>
    <xf numFmtId="177" fontId="15" fillId="4" borderId="86" xfId="2" applyNumberFormat="1" applyFont="1" applyFill="1" applyBorder="1">
      <alignment vertical="center"/>
    </xf>
    <xf numFmtId="177" fontId="15" fillId="4" borderId="88" xfId="2" applyNumberFormat="1" applyFont="1" applyFill="1" applyBorder="1">
      <alignment vertical="center"/>
    </xf>
    <xf numFmtId="177" fontId="15" fillId="4" borderId="89" xfId="2" applyNumberFormat="1" applyFont="1" applyFill="1" applyBorder="1">
      <alignment vertical="center"/>
    </xf>
    <xf numFmtId="177" fontId="15" fillId="4" borderId="93" xfId="2" applyNumberFormat="1" applyFont="1" applyFill="1" applyBorder="1">
      <alignment vertical="center"/>
    </xf>
    <xf numFmtId="177" fontId="15" fillId="4" borderId="94" xfId="2" applyNumberFormat="1" applyFont="1" applyFill="1" applyBorder="1">
      <alignment vertical="center"/>
    </xf>
    <xf numFmtId="49" fontId="66" fillId="0" borderId="130" xfId="0" applyNumberFormat="1" applyFont="1" applyBorder="1" applyAlignment="1">
      <alignment horizontal="center" vertical="center"/>
    </xf>
    <xf numFmtId="49" fontId="66" fillId="0" borderId="131" xfId="0" applyNumberFormat="1" applyFont="1" applyBorder="1" applyAlignment="1">
      <alignment horizontal="center" vertical="center"/>
    </xf>
    <xf numFmtId="49" fontId="66" fillId="0" borderId="132" xfId="0" applyNumberFormat="1" applyFont="1" applyBorder="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shrinkToFit="1"/>
      <protection locked="0"/>
    </xf>
    <xf numFmtId="49" fontId="0" fillId="12" borderId="0" xfId="0" applyNumberFormat="1" applyFill="1" applyAlignment="1" applyProtection="1">
      <alignment horizontal="center" vertical="center"/>
      <protection locked="0"/>
    </xf>
    <xf numFmtId="0" fontId="0" fillId="0" borderId="69" xfId="0" applyBorder="1" applyAlignment="1" applyProtection="1">
      <alignment horizontal="center" vertical="center"/>
      <protection locked="0"/>
    </xf>
    <xf numFmtId="176" fontId="0" fillId="0" borderId="1" xfId="0" applyNumberFormat="1" applyBorder="1" applyAlignment="1" applyProtection="1">
      <alignment horizontal="center" vertical="center" shrinkToFit="1"/>
      <protection locked="0"/>
    </xf>
    <xf numFmtId="179" fontId="18" fillId="4" borderId="1" xfId="3" applyNumberFormat="1" applyFont="1" applyFill="1" applyBorder="1" applyAlignment="1">
      <alignment vertical="center" shrinkToFit="1"/>
    </xf>
    <xf numFmtId="177" fontId="18" fillId="17" borderId="37" xfId="2" applyNumberFormat="1" applyFont="1" applyFill="1" applyBorder="1" applyProtection="1">
      <alignment vertical="center"/>
      <protection locked="0"/>
    </xf>
    <xf numFmtId="177" fontId="18" fillId="17" borderId="1" xfId="2" applyNumberFormat="1" applyFont="1" applyFill="1" applyBorder="1" applyProtection="1">
      <alignment vertical="center"/>
      <protection locked="0"/>
    </xf>
    <xf numFmtId="179" fontId="18" fillId="3" borderId="37" xfId="3" applyNumberFormat="1" applyFont="1" applyFill="1" applyBorder="1" applyAlignment="1">
      <alignment vertical="center" shrinkToFit="1"/>
    </xf>
    <xf numFmtId="179" fontId="18" fillId="3" borderId="1" xfId="3" applyNumberFormat="1" applyFont="1" applyFill="1" applyBorder="1" applyAlignment="1">
      <alignment vertical="center" shrinkToFit="1"/>
    </xf>
    <xf numFmtId="179" fontId="18" fillId="3" borderId="78" xfId="3" applyNumberFormat="1" applyFont="1" applyFill="1" applyBorder="1" applyAlignment="1">
      <alignment vertical="center" shrinkToFit="1"/>
    </xf>
    <xf numFmtId="179" fontId="18" fillId="4" borderId="78" xfId="3" applyNumberFormat="1" applyFont="1" applyFill="1" applyBorder="1" applyAlignment="1">
      <alignment vertical="center" shrinkToFit="1"/>
    </xf>
    <xf numFmtId="179" fontId="18" fillId="3" borderId="32" xfId="3" applyNumberFormat="1" applyFont="1" applyFill="1" applyBorder="1" applyAlignment="1">
      <alignment vertical="center" shrinkToFit="1"/>
    </xf>
    <xf numFmtId="49" fontId="0" fillId="17" borderId="44" xfId="0" applyNumberFormat="1" applyFill="1" applyBorder="1" applyAlignment="1" applyProtection="1">
      <alignment horizontal="center" vertical="center"/>
      <protection locked="0"/>
    </xf>
    <xf numFmtId="49" fontId="0" fillId="17" borderId="44" xfId="0" applyNumberFormat="1" applyFill="1" applyBorder="1" applyAlignment="1" applyProtection="1">
      <alignment horizontal="center" vertical="center" wrapText="1"/>
      <protection locked="0"/>
    </xf>
    <xf numFmtId="49" fontId="0" fillId="0" borderId="44" xfId="0" applyNumberFormat="1" applyBorder="1" applyAlignment="1" applyProtection="1">
      <alignment horizontal="center" vertical="center"/>
      <protection locked="0"/>
    </xf>
    <xf numFmtId="0" fontId="0" fillId="0" borderId="69" xfId="0" applyBorder="1" applyProtection="1">
      <alignment vertical="center"/>
      <protection locked="0"/>
    </xf>
    <xf numFmtId="49" fontId="0" fillId="0" borderId="44" xfId="0" applyNumberFormat="1" applyBorder="1" applyAlignment="1" applyProtection="1">
      <alignment horizontal="center" vertical="center" wrapText="1"/>
      <protection locked="0"/>
    </xf>
    <xf numFmtId="181" fontId="52" fillId="8" borderId="0" xfId="5" applyNumberFormat="1" applyFont="1" applyFill="1" applyBorder="1" applyAlignment="1" applyProtection="1">
      <alignment horizontal="center" vertical="center"/>
      <protection locked="0"/>
    </xf>
    <xf numFmtId="0" fontId="52" fillId="12" borderId="0" xfId="2" applyFont="1" applyFill="1">
      <alignment vertical="center"/>
    </xf>
    <xf numFmtId="0" fontId="28" fillId="0" borderId="2" xfId="0" applyFont="1" applyBorder="1" applyAlignment="1">
      <alignment horizontal="center" vertical="center" wrapText="1"/>
    </xf>
    <xf numFmtId="0" fontId="68" fillId="18" borderId="0" xfId="0" applyFont="1" applyFill="1">
      <alignment vertical="center"/>
    </xf>
    <xf numFmtId="0" fontId="32" fillId="18" borderId="0" xfId="0" applyFont="1" applyFill="1">
      <alignment vertical="center"/>
    </xf>
    <xf numFmtId="0" fontId="0" fillId="18" borderId="0" xfId="0" applyFill="1">
      <alignment vertical="center"/>
    </xf>
    <xf numFmtId="0" fontId="71" fillId="0" borderId="65" xfId="0" applyFont="1" applyBorder="1" applyAlignment="1" applyProtection="1">
      <alignment vertical="center" wrapText="1"/>
      <protection locked="0"/>
    </xf>
    <xf numFmtId="0" fontId="0" fillId="0" borderId="62" xfId="0" applyBorder="1" applyAlignment="1">
      <alignment vertical="top"/>
    </xf>
    <xf numFmtId="0" fontId="64" fillId="0" borderId="126" xfId="0" applyFont="1" applyBorder="1" applyAlignment="1" applyProtection="1">
      <alignment horizontal="right" vertical="center"/>
      <protection locked="0"/>
    </xf>
    <xf numFmtId="0" fontId="64" fillId="0" borderId="127" xfId="0" applyFont="1" applyBorder="1" applyAlignment="1" applyProtection="1">
      <alignment horizontal="right" vertical="center"/>
      <protection locked="0"/>
    </xf>
    <xf numFmtId="0" fontId="64" fillId="0" borderId="44" xfId="0" applyFont="1" applyBorder="1" applyAlignment="1" applyProtection="1">
      <alignment horizontal="right" vertical="center"/>
      <protection locked="0"/>
    </xf>
    <xf numFmtId="0" fontId="0" fillId="0" borderId="73" xfId="0" applyBorder="1" applyProtection="1">
      <alignment vertical="center"/>
      <protection locked="0"/>
    </xf>
    <xf numFmtId="0" fontId="13" fillId="0" borderId="1" xfId="0" applyFont="1" applyBorder="1" applyAlignment="1">
      <alignment horizontal="center" vertical="center"/>
    </xf>
    <xf numFmtId="0" fontId="43" fillId="8" borderId="1" xfId="0" applyFont="1" applyFill="1" applyBorder="1" applyAlignment="1" applyProtection="1">
      <alignment horizontal="center" vertical="center"/>
      <protection locked="0"/>
    </xf>
    <xf numFmtId="58" fontId="42" fillId="8" borderId="0" xfId="0" applyNumberFormat="1"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4" fillId="0" borderId="0" xfId="0" applyFont="1" applyAlignment="1">
      <alignment horizontal="center" vertical="center"/>
    </xf>
    <xf numFmtId="0" fontId="56" fillId="0" borderId="0" xfId="0" applyFont="1" applyAlignment="1">
      <alignment horizontal="center" vertical="center" wrapText="1"/>
    </xf>
    <xf numFmtId="0" fontId="43" fillId="0" borderId="44" xfId="0" applyFont="1" applyBorder="1" applyAlignment="1" applyProtection="1">
      <alignment horizontal="center" vertical="center"/>
      <protection locked="0"/>
    </xf>
    <xf numFmtId="0" fontId="43" fillId="0" borderId="52"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12" fillId="8" borderId="0" xfId="0" applyFont="1" applyFill="1" applyAlignment="1">
      <alignment horizontal="center" vertical="center"/>
    </xf>
    <xf numFmtId="49" fontId="43" fillId="8"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textRotation="255"/>
    </xf>
    <xf numFmtId="0" fontId="43" fillId="0" borderId="7" xfId="0" applyFont="1" applyBorder="1" applyAlignment="1" applyProtection="1">
      <alignment horizontal="center" vertical="center"/>
      <protection locked="0"/>
    </xf>
    <xf numFmtId="0" fontId="43" fillId="0" borderId="65" xfId="0" applyFont="1" applyBorder="1" applyAlignment="1" applyProtection="1">
      <alignment horizontal="center" vertical="center"/>
      <protection locked="0"/>
    </xf>
    <xf numFmtId="0" fontId="43" fillId="0" borderId="63" xfId="0" applyFont="1" applyBorder="1" applyAlignment="1" applyProtection="1">
      <alignment horizontal="center" vertical="center"/>
      <protection locked="0"/>
    </xf>
    <xf numFmtId="0" fontId="43" fillId="8" borderId="44" xfId="0" applyFont="1" applyFill="1" applyBorder="1" applyAlignment="1" applyProtection="1">
      <alignment horizontal="center" vertical="center"/>
      <protection locked="0"/>
    </xf>
    <xf numFmtId="0" fontId="43" fillId="8" borderId="52" xfId="0" applyFont="1" applyFill="1" applyBorder="1" applyAlignment="1" applyProtection="1">
      <alignment horizontal="center" vertical="center"/>
      <protection locked="0"/>
    </xf>
    <xf numFmtId="0" fontId="43" fillId="8" borderId="6" xfId="0" applyFont="1" applyFill="1" applyBorder="1" applyAlignment="1" applyProtection="1">
      <alignment horizontal="center" vertical="center"/>
      <protection locked="0"/>
    </xf>
    <xf numFmtId="0" fontId="37" fillId="0" borderId="0" xfId="0" applyFont="1" applyAlignment="1">
      <alignment horizontal="left" vertical="center"/>
    </xf>
    <xf numFmtId="0" fontId="35" fillId="0" borderId="0" xfId="0" applyFont="1" applyAlignment="1">
      <alignment horizontal="center" vertical="center"/>
    </xf>
    <xf numFmtId="0" fontId="37" fillId="0" borderId="0" xfId="0" applyFont="1" applyAlignment="1">
      <alignment horizontal="center" vertical="center"/>
    </xf>
    <xf numFmtId="0" fontId="35" fillId="0" borderId="0" xfId="0" applyFont="1" applyAlignment="1">
      <alignment horizontal="distributed" vertical="center"/>
    </xf>
    <xf numFmtId="0" fontId="35" fillId="0" borderId="0" xfId="0" applyFont="1" applyAlignment="1">
      <alignment horizontal="left" vertical="center"/>
    </xf>
    <xf numFmtId="58" fontId="35" fillId="0" borderId="0" xfId="0" applyNumberFormat="1" applyFont="1" applyAlignment="1">
      <alignment horizontal="distributed" vertical="center"/>
    </xf>
    <xf numFmtId="0" fontId="70" fillId="18" borderId="76" xfId="0" applyFont="1" applyFill="1" applyBorder="1" applyAlignment="1">
      <alignment horizontal="left" vertical="center" wrapText="1"/>
    </xf>
    <xf numFmtId="0" fontId="61" fillId="18" borderId="134" xfId="0" applyFont="1" applyFill="1" applyBorder="1" applyAlignment="1">
      <alignment horizontal="left" vertical="center" wrapText="1"/>
    </xf>
    <xf numFmtId="0" fontId="61" fillId="18" borderId="77" xfId="0" applyFont="1" applyFill="1" applyBorder="1" applyAlignment="1">
      <alignment horizontal="left" vertical="center" wrapText="1"/>
    </xf>
    <xf numFmtId="179" fontId="28" fillId="4" borderId="44" xfId="0" applyNumberFormat="1" applyFont="1" applyFill="1" applyBorder="1" applyAlignment="1">
      <alignment horizontal="right" vertical="center" wrapText="1"/>
    </xf>
    <xf numFmtId="179" fontId="28" fillId="4" borderId="52" xfId="0" applyNumberFormat="1" applyFont="1" applyFill="1" applyBorder="1" applyAlignment="1">
      <alignment horizontal="right" vertical="center" wrapText="1"/>
    </xf>
    <xf numFmtId="179" fontId="28" fillId="4" borderId="40" xfId="0" applyNumberFormat="1" applyFont="1" applyFill="1" applyBorder="1" applyAlignment="1">
      <alignment horizontal="right" vertical="center" wrapText="1"/>
    </xf>
    <xf numFmtId="179" fontId="28" fillId="4" borderId="64" xfId="0" applyNumberFormat="1" applyFont="1" applyFill="1" applyBorder="1" applyAlignment="1">
      <alignment horizontal="right" vertical="center" wrapText="1"/>
    </xf>
    <xf numFmtId="176" fontId="28" fillId="4" borderId="52" xfId="0" applyNumberFormat="1" applyFont="1" applyFill="1" applyBorder="1" applyAlignment="1">
      <alignment horizontal="right" vertical="center" wrapText="1"/>
    </xf>
    <xf numFmtId="179" fontId="28" fillId="4" borderId="64" xfId="0" applyNumberFormat="1" applyFont="1" applyFill="1" applyBorder="1" applyAlignment="1">
      <alignment horizontal="center" vertical="center" wrapText="1"/>
    </xf>
    <xf numFmtId="179" fontId="28" fillId="4" borderId="41" xfId="0" applyNumberFormat="1" applyFont="1" applyFill="1" applyBorder="1" applyAlignment="1">
      <alignment horizontal="center" vertical="center" wrapText="1"/>
    </xf>
    <xf numFmtId="176" fontId="28" fillId="4" borderId="64" xfId="0" applyNumberFormat="1" applyFont="1" applyFill="1" applyBorder="1" applyAlignment="1">
      <alignment horizontal="right" vertical="center" wrapText="1"/>
    </xf>
    <xf numFmtId="179" fontId="28" fillId="4" borderId="52" xfId="0" applyNumberFormat="1" applyFont="1" applyFill="1" applyBorder="1" applyAlignment="1">
      <alignment horizontal="center" vertical="center" wrapText="1"/>
    </xf>
    <xf numFmtId="179" fontId="28" fillId="4" borderId="6" xfId="0" applyNumberFormat="1" applyFont="1" applyFill="1" applyBorder="1" applyAlignment="1">
      <alignment horizontal="center" vertical="center" wrapText="1"/>
    </xf>
    <xf numFmtId="179" fontId="39" fillId="15" borderId="115" xfId="0" applyNumberFormat="1" applyFont="1" applyFill="1" applyBorder="1" applyAlignment="1">
      <alignment horizontal="center" vertical="center"/>
    </xf>
    <xf numFmtId="179" fontId="39" fillId="15" borderId="116" xfId="0" applyNumberFormat="1" applyFont="1" applyFill="1" applyBorder="1" applyAlignment="1">
      <alignment horizontal="center" vertical="center"/>
    </xf>
    <xf numFmtId="179" fontId="39" fillId="15" borderId="117" xfId="0" applyNumberFormat="1" applyFont="1" applyFill="1" applyBorder="1" applyAlignment="1">
      <alignment horizontal="center" vertical="center"/>
    </xf>
    <xf numFmtId="176" fontId="28" fillId="4" borderId="7" xfId="0" applyNumberFormat="1" applyFont="1" applyFill="1" applyBorder="1" applyAlignment="1">
      <alignment horizontal="center" vertical="center" wrapText="1"/>
    </xf>
    <xf numFmtId="176" fontId="28" fillId="4" borderId="65" xfId="0" applyNumberFormat="1" applyFont="1" applyFill="1" applyBorder="1" applyAlignment="1">
      <alignment horizontal="center"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181" fontId="30" fillId="4" borderId="40" xfId="6" applyNumberFormat="1" applyFont="1" applyFill="1" applyBorder="1" applyAlignment="1">
      <alignment horizontal="right" vertical="center" wrapText="1" indent="2"/>
    </xf>
    <xf numFmtId="181" fontId="30" fillId="4" borderId="64" xfId="6" applyNumberFormat="1" applyFont="1" applyFill="1" applyBorder="1" applyAlignment="1">
      <alignment horizontal="right" vertical="center" wrapText="1" indent="2"/>
    </xf>
    <xf numFmtId="181" fontId="30" fillId="4" borderId="41" xfId="6" applyNumberFormat="1" applyFont="1" applyFill="1" applyBorder="1" applyAlignment="1">
      <alignment horizontal="right" vertical="center" wrapText="1" indent="2"/>
    </xf>
    <xf numFmtId="0" fontId="28" fillId="0" borderId="40"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5"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left" vertical="center" wrapText="1"/>
    </xf>
    <xf numFmtId="0" fontId="28" fillId="0" borderId="63" xfId="0" applyFont="1" applyBorder="1" applyAlignment="1">
      <alignment horizontal="left" vertical="center" wrapText="1"/>
    </xf>
    <xf numFmtId="181" fontId="30" fillId="4" borderId="7" xfId="6" applyNumberFormat="1" applyFont="1" applyFill="1" applyBorder="1" applyAlignment="1">
      <alignment horizontal="right" vertical="center" wrapText="1" indent="2"/>
    </xf>
    <xf numFmtId="181" fontId="30" fillId="4" borderId="65" xfId="6" applyNumberFormat="1" applyFont="1" applyFill="1" applyBorder="1" applyAlignment="1">
      <alignment horizontal="right" vertical="center" wrapText="1" indent="2"/>
    </xf>
    <xf numFmtId="181" fontId="30" fillId="4" borderId="63" xfId="6" applyNumberFormat="1" applyFont="1" applyFill="1" applyBorder="1" applyAlignment="1">
      <alignment horizontal="right" vertical="center" wrapText="1" indent="2"/>
    </xf>
    <xf numFmtId="0" fontId="28" fillId="0" borderId="44" xfId="0" applyFont="1" applyBorder="1" applyAlignment="1">
      <alignment horizontal="left" vertical="center" wrapText="1"/>
    </xf>
    <xf numFmtId="0" fontId="28" fillId="0" borderId="6" xfId="0" applyFont="1" applyBorder="1" applyAlignment="1">
      <alignment horizontal="left" vertical="center" wrapText="1"/>
    </xf>
    <xf numFmtId="49" fontId="66" fillId="0" borderId="68" xfId="0" applyNumberFormat="1" applyFont="1" applyBorder="1" applyAlignment="1">
      <alignment horizontal="center" vertical="center"/>
    </xf>
    <xf numFmtId="49" fontId="66" fillId="0" borderId="67" xfId="0" applyNumberFormat="1" applyFont="1" applyBorder="1" applyAlignment="1">
      <alignment horizontal="center" vertical="center"/>
    </xf>
    <xf numFmtId="49" fontId="66" fillId="0" borderId="133" xfId="0" applyNumberFormat="1" applyFont="1" applyBorder="1" applyAlignment="1">
      <alignment horizontal="center" vertical="center"/>
    </xf>
    <xf numFmtId="49" fontId="66" fillId="0" borderId="66" xfId="0" applyNumberFormat="1" applyFont="1"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10" borderId="65" xfId="0" applyFont="1" applyFill="1" applyBorder="1" applyAlignment="1">
      <alignment horizontal="left" vertical="center"/>
    </xf>
    <xf numFmtId="0" fontId="8" fillId="0" borderId="5" xfId="0" applyFont="1" applyBorder="1" applyAlignment="1">
      <alignment horizontal="center" vertical="center" textRotation="255" shrinkToFi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50" fillId="0" borderId="0" xfId="0" applyFont="1" applyAlignment="1">
      <alignment horizontal="left" vertical="center" shrinkToFit="1"/>
    </xf>
    <xf numFmtId="0" fontId="50" fillId="0" borderId="0" xfId="0" applyFont="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0" fillId="0" borderId="1" xfId="0" applyBorder="1" applyAlignment="1">
      <alignment horizontal="center" vertical="center"/>
    </xf>
    <xf numFmtId="0" fontId="0" fillId="0" borderId="0" xfId="0" applyAlignment="1">
      <alignment horizontal="left" vertical="center" wrapText="1"/>
    </xf>
    <xf numFmtId="176" fontId="0" fillId="0" borderId="44" xfId="0" applyNumberFormat="1" applyBorder="1" applyAlignment="1" applyProtection="1">
      <alignment horizontal="left" vertical="center" wrapText="1" shrinkToFit="1"/>
      <protection locked="0"/>
    </xf>
    <xf numFmtId="176" fontId="0" fillId="0" borderId="52" xfId="0" applyNumberFormat="1" applyBorder="1" applyAlignment="1" applyProtection="1">
      <alignment horizontal="left" vertical="center" wrapText="1" shrinkToFit="1"/>
      <protection locked="0"/>
    </xf>
    <xf numFmtId="176" fontId="0" fillId="0" borderId="6" xfId="0" applyNumberFormat="1" applyBorder="1" applyAlignment="1" applyProtection="1">
      <alignment horizontal="left" vertical="center" wrapText="1" shrinkToFit="1"/>
      <protection locked="0"/>
    </xf>
    <xf numFmtId="0" fontId="0" fillId="0" borderId="65" xfId="0" applyBorder="1" applyAlignment="1">
      <alignment horizontal="center"/>
    </xf>
    <xf numFmtId="176" fontId="0" fillId="0" borderId="44" xfId="0" applyNumberFormat="1" applyBorder="1" applyAlignment="1" applyProtection="1">
      <alignment horizontal="right" vertical="center"/>
      <protection locked="0"/>
    </xf>
    <xf numFmtId="176" fontId="0" fillId="0" borderId="52" xfId="0" applyNumberFormat="1" applyBorder="1" applyAlignment="1" applyProtection="1">
      <alignment horizontal="right" vertical="center"/>
      <protection locked="0"/>
    </xf>
    <xf numFmtId="176" fontId="0" fillId="0" borderId="6" xfId="0" applyNumberFormat="1" applyBorder="1" applyAlignment="1" applyProtection="1">
      <alignment horizontal="right" vertical="center"/>
      <protection locked="0"/>
    </xf>
    <xf numFmtId="176" fontId="0" fillId="0" borderId="44" xfId="0" applyNumberFormat="1" applyBorder="1" applyAlignment="1" applyProtection="1">
      <alignment horizontal="center" vertical="center"/>
      <protection locked="0"/>
    </xf>
    <xf numFmtId="176" fontId="0" fillId="0" borderId="52" xfId="0" applyNumberFormat="1" applyBorder="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123"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0" xfId="0" applyAlignment="1">
      <alignment horizontal="left" wrapText="1"/>
    </xf>
    <xf numFmtId="0" fontId="31" fillId="0" borderId="64" xfId="0" applyFont="1"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1" xfId="0" applyBorder="1" applyAlignment="1">
      <alignment horizontal="left" vertical="center"/>
    </xf>
    <xf numFmtId="0" fontId="0" fillId="0" borderId="63" xfId="0" applyBorder="1" applyAlignment="1">
      <alignment horizontal="left"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22" xfId="0" applyBorder="1" applyAlignment="1">
      <alignment horizontal="center" vertical="center"/>
    </xf>
    <xf numFmtId="0" fontId="0" fillId="0" borderId="0" xfId="0" applyAlignment="1">
      <alignment horizontal="center" vertical="center"/>
    </xf>
    <xf numFmtId="0" fontId="64" fillId="0" borderId="40" xfId="0" applyFont="1" applyBorder="1" applyAlignment="1" applyProtection="1">
      <alignment horizontal="center" vertical="center" wrapText="1"/>
      <protection locked="0"/>
    </xf>
    <xf numFmtId="0" fontId="64" fillId="0" borderId="7" xfId="0" applyFont="1" applyBorder="1" applyAlignment="1" applyProtection="1">
      <alignment horizontal="center" vertical="center" wrapText="1"/>
      <protection locked="0"/>
    </xf>
    <xf numFmtId="0" fontId="0" fillId="0" borderId="63" xfId="0" applyBorder="1" applyAlignment="1">
      <alignment horizontal="left" vertical="center" wrapText="1"/>
    </xf>
    <xf numFmtId="0" fontId="47" fillId="0" borderId="7" xfId="0" applyFont="1" applyBorder="1" applyAlignment="1" applyProtection="1">
      <alignment horizontal="center" vertical="center" wrapText="1"/>
      <protection locked="0"/>
    </xf>
    <xf numFmtId="0" fontId="52" fillId="0" borderId="0" xfId="0" applyFont="1" applyAlignment="1">
      <alignment horizontal="center" vertical="center" wrapText="1"/>
    </xf>
    <xf numFmtId="0" fontId="0" fillId="0" borderId="0" xfId="0" applyAlignment="1">
      <alignment horizontal="left" vertical="top" wrapText="1"/>
    </xf>
    <xf numFmtId="0" fontId="0" fillId="0" borderId="74" xfId="0" applyBorder="1" applyAlignment="1">
      <alignment horizontal="left" vertical="center"/>
    </xf>
    <xf numFmtId="0" fontId="0" fillId="0" borderId="75" xfId="0" applyBorder="1" applyAlignment="1">
      <alignment horizontal="left" vertical="center"/>
    </xf>
    <xf numFmtId="0" fontId="51" fillId="0" borderId="74" xfId="0" applyFont="1" applyBorder="1" applyAlignment="1" applyProtection="1">
      <alignment horizontal="center" vertical="center"/>
      <protection locked="0"/>
    </xf>
    <xf numFmtId="0" fontId="0" fillId="0" borderId="0" xfId="0" applyAlignment="1">
      <alignment horizontal="center" vertical="center" wrapText="1"/>
    </xf>
    <xf numFmtId="0" fontId="0" fillId="0" borderId="44" xfId="0" applyBorder="1" applyAlignment="1">
      <alignment horizontal="left" vertical="center" indent="1"/>
    </xf>
    <xf numFmtId="0" fontId="0" fillId="0" borderId="52" xfId="0" applyBorder="1" applyAlignment="1">
      <alignment horizontal="left" vertical="center" indent="1"/>
    </xf>
    <xf numFmtId="0" fontId="0" fillId="0" borderId="6" xfId="0" applyBorder="1" applyAlignment="1">
      <alignment horizontal="left" vertical="center" indent="1"/>
    </xf>
    <xf numFmtId="0" fontId="0" fillId="0" borderId="68" xfId="0" applyBorder="1" applyAlignment="1">
      <alignment horizontal="center" vertical="center"/>
    </xf>
    <xf numFmtId="0" fontId="0" fillId="0" borderId="67" xfId="0" applyBorder="1" applyAlignment="1">
      <alignment horizontal="center" vertical="center"/>
    </xf>
    <xf numFmtId="0" fontId="65" fillId="0" borderId="67" xfId="10" applyBorder="1" applyAlignment="1" applyProtection="1">
      <alignment horizontal="center" vertical="center" shrinkToFit="1"/>
      <protection locked="0"/>
    </xf>
    <xf numFmtId="0" fontId="60" fillId="0" borderId="67" xfId="0" applyFont="1" applyBorder="1" applyAlignment="1" applyProtection="1">
      <alignment horizontal="center" vertical="center" shrinkToFit="1"/>
      <protection locked="0"/>
    </xf>
    <xf numFmtId="49" fontId="0" fillId="0" borderId="52" xfId="0" applyNumberFormat="1" applyBorder="1" applyAlignment="1">
      <alignment horizontal="center" vertical="center"/>
    </xf>
    <xf numFmtId="0" fontId="67" fillId="0" borderId="44" xfId="0" applyFont="1" applyBorder="1" applyAlignment="1">
      <alignment horizontal="center" vertical="center"/>
    </xf>
    <xf numFmtId="0" fontId="67" fillId="0" borderId="52" xfId="0" applyFont="1" applyBorder="1" applyAlignment="1">
      <alignment horizontal="center" vertical="center"/>
    </xf>
    <xf numFmtId="0" fontId="67" fillId="0" borderId="6" xfId="0" applyFont="1" applyBorder="1" applyAlignment="1">
      <alignment horizontal="center" vertical="center"/>
    </xf>
    <xf numFmtId="0" fontId="60" fillId="0" borderId="44" xfId="0" applyFont="1" applyBorder="1" applyAlignment="1">
      <alignment horizontal="center" vertical="center"/>
    </xf>
    <xf numFmtId="0" fontId="60" fillId="0" borderId="52" xfId="0" applyFont="1" applyBorder="1" applyAlignment="1">
      <alignment horizontal="center" vertical="center"/>
    </xf>
    <xf numFmtId="0" fontId="60" fillId="0" borderId="6" xfId="0" applyFont="1" applyBorder="1" applyAlignment="1">
      <alignment horizontal="center" vertical="center"/>
    </xf>
    <xf numFmtId="0" fontId="0" fillId="0" borderId="64" xfId="0" applyBorder="1" applyAlignment="1">
      <alignment horizontal="left" vertical="center" wrapText="1"/>
    </xf>
    <xf numFmtId="176" fontId="15" fillId="0" borderId="93" xfId="2" applyNumberFormat="1" applyFont="1" applyBorder="1" applyAlignment="1" applyProtection="1">
      <alignment horizontal="right" vertical="center"/>
      <protection locked="0"/>
    </xf>
    <xf numFmtId="176" fontId="15" fillId="0" borderId="94" xfId="2" applyNumberFormat="1" applyFont="1" applyBorder="1" applyAlignment="1" applyProtection="1">
      <alignment horizontal="right" vertical="center"/>
      <protection locked="0"/>
    </xf>
    <xf numFmtId="176" fontId="15" fillId="4" borderId="81" xfId="2" applyNumberFormat="1" applyFont="1" applyFill="1" applyBorder="1" applyAlignment="1">
      <alignment horizontal="right" vertical="center"/>
    </xf>
    <xf numFmtId="176" fontId="15" fillId="4" borderId="82" xfId="2" applyNumberFormat="1" applyFont="1" applyFill="1" applyBorder="1" applyAlignment="1">
      <alignment horizontal="right" vertical="center"/>
    </xf>
    <xf numFmtId="176" fontId="15" fillId="0" borderId="85" xfId="2" applyNumberFormat="1" applyFont="1" applyBorder="1" applyAlignment="1" applyProtection="1">
      <alignment horizontal="right" vertical="center"/>
      <protection locked="0"/>
    </xf>
    <xf numFmtId="176" fontId="15" fillId="0" borderId="86" xfId="2" applyNumberFormat="1" applyFont="1" applyBorder="1" applyAlignment="1" applyProtection="1">
      <alignment horizontal="right" vertical="center"/>
      <protection locked="0"/>
    </xf>
    <xf numFmtId="176" fontId="15" fillId="0" borderId="88" xfId="2" applyNumberFormat="1" applyFont="1" applyBorder="1" applyAlignment="1" applyProtection="1">
      <alignment horizontal="right" vertical="center"/>
      <protection locked="0"/>
    </xf>
    <xf numFmtId="176" fontId="15" fillId="0" borderId="89" xfId="2" applyNumberFormat="1" applyFont="1" applyBorder="1" applyAlignment="1" applyProtection="1">
      <alignment horizontal="right" vertical="center"/>
      <protection locked="0"/>
    </xf>
    <xf numFmtId="176" fontId="15" fillId="4" borderId="85" xfId="2" applyNumberFormat="1" applyFont="1" applyFill="1" applyBorder="1" applyAlignment="1">
      <alignment horizontal="right" vertical="center"/>
    </xf>
    <xf numFmtId="176" fontId="15" fillId="4" borderId="86" xfId="2" applyNumberFormat="1" applyFont="1" applyFill="1" applyBorder="1" applyAlignment="1">
      <alignment horizontal="right" vertical="center"/>
    </xf>
    <xf numFmtId="183" fontId="15" fillId="0" borderId="88" xfId="2" applyNumberFormat="1" applyFont="1" applyBorder="1" applyAlignment="1" applyProtection="1">
      <alignment horizontal="right" vertical="center"/>
      <protection locked="0"/>
    </xf>
    <xf numFmtId="183" fontId="15" fillId="0" borderId="89" xfId="2" applyNumberFormat="1" applyFont="1" applyBorder="1" applyAlignment="1" applyProtection="1">
      <alignment horizontal="right" vertical="center"/>
      <protection locked="0"/>
    </xf>
    <xf numFmtId="176" fontId="15" fillId="0" borderId="90" xfId="2" applyNumberFormat="1" applyFont="1" applyBorder="1" applyAlignment="1" applyProtection="1">
      <alignment horizontal="right" vertical="center"/>
      <protection locked="0"/>
    </xf>
    <xf numFmtId="176" fontId="15" fillId="0" borderId="91" xfId="2" applyNumberFormat="1" applyFont="1" applyBorder="1" applyAlignment="1" applyProtection="1">
      <alignment horizontal="right" vertical="center"/>
      <protection locked="0"/>
    </xf>
    <xf numFmtId="176" fontId="15" fillId="0" borderId="1" xfId="2" applyNumberFormat="1" applyFont="1" applyBorder="1" applyAlignment="1">
      <alignment horizontal="right" vertical="center"/>
    </xf>
    <xf numFmtId="177" fontId="58" fillId="0" borderId="29" xfId="2" applyNumberFormat="1" applyFont="1" applyBorder="1" applyAlignment="1">
      <alignment horizontal="left" vertical="center"/>
    </xf>
    <xf numFmtId="176" fontId="15" fillId="4" borderId="90" xfId="2" applyNumberFormat="1" applyFont="1" applyFill="1" applyBorder="1" applyAlignment="1">
      <alignment horizontal="right" vertical="center"/>
    </xf>
    <xf numFmtId="176" fontId="15" fillId="4" borderId="91" xfId="2" applyNumberFormat="1" applyFont="1" applyFill="1" applyBorder="1" applyAlignment="1">
      <alignment horizontal="right" vertical="center"/>
    </xf>
    <xf numFmtId="176" fontId="15" fillId="4" borderId="68" xfId="2" applyNumberFormat="1" applyFont="1" applyFill="1" applyBorder="1" applyAlignment="1">
      <alignment horizontal="right" vertical="center"/>
    </xf>
    <xf numFmtId="176" fontId="15" fillId="4" borderId="66" xfId="2" applyNumberFormat="1" applyFont="1" applyFill="1" applyBorder="1" applyAlignment="1">
      <alignment horizontal="right" vertical="center"/>
    </xf>
    <xf numFmtId="176" fontId="15" fillId="4" borderId="98" xfId="2" applyNumberFormat="1" applyFont="1" applyFill="1" applyBorder="1" applyAlignment="1">
      <alignment horizontal="center" vertical="center"/>
    </xf>
    <xf numFmtId="176" fontId="15" fillId="4" borderId="99" xfId="2" applyNumberFormat="1" applyFont="1" applyFill="1" applyBorder="1" applyAlignment="1">
      <alignment horizontal="center" vertical="center"/>
    </xf>
    <xf numFmtId="176" fontId="15" fillId="4" borderId="100" xfId="2" applyNumberFormat="1" applyFont="1" applyFill="1" applyBorder="1" applyAlignment="1">
      <alignment horizontal="center" vertical="center"/>
    </xf>
    <xf numFmtId="176" fontId="15" fillId="4" borderId="101" xfId="2" applyNumberFormat="1" applyFont="1" applyFill="1" applyBorder="1" applyAlignment="1">
      <alignment horizontal="center" vertical="center"/>
    </xf>
    <xf numFmtId="176" fontId="15" fillId="4" borderId="110" xfId="2" applyNumberFormat="1" applyFont="1" applyFill="1" applyBorder="1" applyAlignment="1">
      <alignment horizontal="center" vertical="center"/>
    </xf>
    <xf numFmtId="176" fontId="15" fillId="4" borderId="111" xfId="2" applyNumberFormat="1" applyFont="1" applyFill="1" applyBorder="1" applyAlignment="1">
      <alignment horizontal="center" vertical="center"/>
    </xf>
    <xf numFmtId="177" fontId="15" fillId="16" borderId="95" xfId="2" applyNumberFormat="1" applyFont="1" applyFill="1" applyBorder="1" applyAlignment="1">
      <alignment horizontal="center" vertical="center" textRotation="255"/>
    </xf>
    <xf numFmtId="177" fontId="15" fillId="16" borderId="96" xfId="2" applyNumberFormat="1" applyFont="1" applyFill="1" applyBorder="1" applyAlignment="1">
      <alignment horizontal="center" vertical="center" textRotation="255"/>
    </xf>
    <xf numFmtId="177" fontId="15" fillId="16" borderId="97" xfId="2" applyNumberFormat="1" applyFont="1" applyFill="1" applyBorder="1" applyAlignment="1">
      <alignment horizontal="center" vertical="center" textRotation="255"/>
    </xf>
    <xf numFmtId="177" fontId="15" fillId="16" borderId="23" xfId="2" applyNumberFormat="1" applyFont="1" applyFill="1" applyBorder="1" applyAlignment="1">
      <alignment horizontal="center" vertical="center" textRotation="255" shrinkToFit="1"/>
    </xf>
    <xf numFmtId="177" fontId="15" fillId="16" borderId="62" xfId="2" applyNumberFormat="1" applyFont="1" applyFill="1" applyBorder="1" applyAlignment="1">
      <alignment horizontal="center" vertical="center" textRotation="255" shrinkToFit="1"/>
    </xf>
    <xf numFmtId="177" fontId="15" fillId="16" borderId="30" xfId="2" applyNumberFormat="1" applyFont="1" applyFill="1" applyBorder="1" applyAlignment="1">
      <alignment horizontal="center" vertical="center" textRotation="255" shrinkToFit="1"/>
    </xf>
    <xf numFmtId="177" fontId="59" fillId="16" borderId="23" xfId="2" applyNumberFormat="1" applyFont="1" applyFill="1" applyBorder="1" applyAlignment="1">
      <alignment horizontal="center" vertical="center" textRotation="255" shrinkToFit="1"/>
    </xf>
    <xf numFmtId="177" fontId="59" fillId="16" borderId="62" xfId="2" applyNumberFormat="1" applyFont="1" applyFill="1" applyBorder="1" applyAlignment="1">
      <alignment horizontal="center" vertical="center" textRotation="255" shrinkToFit="1"/>
    </xf>
    <xf numFmtId="177" fontId="59" fillId="16" borderId="30" xfId="2" applyNumberFormat="1" applyFont="1" applyFill="1" applyBorder="1" applyAlignment="1">
      <alignment horizontal="center" vertical="center" textRotation="255" shrinkToFit="1"/>
    </xf>
    <xf numFmtId="177" fontId="57" fillId="16" borderId="29" xfId="2" applyNumberFormat="1" applyFont="1" applyFill="1" applyBorder="1" applyAlignment="1">
      <alignment horizontal="center" vertical="center" shrinkToFit="1"/>
    </xf>
    <xf numFmtId="177" fontId="57" fillId="16" borderId="83" xfId="2" applyNumberFormat="1" applyFont="1" applyFill="1" applyBorder="1" applyAlignment="1">
      <alignment horizontal="center" vertical="center" shrinkToFit="1"/>
    </xf>
    <xf numFmtId="177" fontId="57" fillId="4" borderId="68" xfId="2" applyNumberFormat="1" applyFont="1" applyFill="1" applyBorder="1" applyAlignment="1">
      <alignment horizontal="center" vertical="center" shrinkToFit="1"/>
    </xf>
    <xf numFmtId="177" fontId="57" fillId="4" borderId="67" xfId="2" applyNumberFormat="1" applyFont="1" applyFill="1" applyBorder="1" applyAlignment="1">
      <alignment horizontal="center" vertical="center" shrinkToFit="1"/>
    </xf>
    <xf numFmtId="177" fontId="57" fillId="4" borderId="66" xfId="2" applyNumberFormat="1" applyFont="1" applyFill="1" applyBorder="1" applyAlignment="1">
      <alignment horizontal="center" vertical="center" shrinkToFit="1"/>
    </xf>
    <xf numFmtId="177" fontId="15" fillId="13" borderId="95" xfId="2" applyNumberFormat="1" applyFont="1" applyFill="1" applyBorder="1" applyAlignment="1">
      <alignment horizontal="center" vertical="center" textRotation="255"/>
    </xf>
    <xf numFmtId="177" fontId="15" fillId="13" borderId="96" xfId="2" applyNumberFormat="1" applyFont="1" applyFill="1" applyBorder="1" applyAlignment="1">
      <alignment horizontal="center" vertical="center" textRotation="255"/>
    </xf>
    <xf numFmtId="177" fontId="15" fillId="13" borderId="97" xfId="2" applyNumberFormat="1" applyFont="1" applyFill="1" applyBorder="1" applyAlignment="1">
      <alignment horizontal="center" vertical="center" textRotation="255"/>
    </xf>
    <xf numFmtId="177" fontId="15" fillId="13" borderId="23" xfId="2" applyNumberFormat="1" applyFont="1" applyFill="1" applyBorder="1" applyAlignment="1">
      <alignment horizontal="center" vertical="center" textRotation="255" shrinkToFit="1"/>
    </xf>
    <xf numFmtId="177" fontId="15" fillId="13" borderId="62" xfId="2" applyNumberFormat="1" applyFont="1" applyFill="1" applyBorder="1" applyAlignment="1">
      <alignment horizontal="center" vertical="center" textRotation="255" shrinkToFit="1"/>
    </xf>
    <xf numFmtId="177" fontId="15" fillId="13" borderId="30" xfId="2" applyNumberFormat="1" applyFont="1" applyFill="1" applyBorder="1" applyAlignment="1">
      <alignment horizontal="center" vertical="center" textRotation="255" shrinkToFit="1"/>
    </xf>
    <xf numFmtId="177" fontId="59" fillId="13" borderId="23" xfId="2" applyNumberFormat="1" applyFont="1" applyFill="1" applyBorder="1" applyAlignment="1">
      <alignment horizontal="center" vertical="center" textRotation="255" shrinkToFit="1"/>
    </xf>
    <xf numFmtId="177" fontId="59" fillId="13" borderId="62" xfId="2" applyNumberFormat="1" applyFont="1" applyFill="1" applyBorder="1" applyAlignment="1">
      <alignment horizontal="center" vertical="center" textRotation="255" shrinkToFit="1"/>
    </xf>
    <xf numFmtId="177" fontId="59" fillId="13" borderId="30" xfId="2" applyNumberFormat="1" applyFont="1" applyFill="1" applyBorder="1" applyAlignment="1">
      <alignment horizontal="center" vertical="center" textRotation="255" shrinkToFit="1"/>
    </xf>
    <xf numFmtId="177" fontId="57" fillId="13" borderId="29" xfId="2" applyNumberFormat="1" applyFont="1" applyFill="1" applyBorder="1" applyAlignment="1">
      <alignment horizontal="center" vertical="center" shrinkToFit="1"/>
    </xf>
    <xf numFmtId="177" fontId="57" fillId="13" borderId="83" xfId="2" applyNumberFormat="1" applyFont="1" applyFill="1" applyBorder="1" applyAlignment="1">
      <alignment horizontal="center" vertical="center" shrinkToFit="1"/>
    </xf>
    <xf numFmtId="177" fontId="15" fillId="4" borderId="81" xfId="2" applyNumberFormat="1" applyFont="1" applyFill="1" applyBorder="1" applyAlignment="1">
      <alignment horizontal="center" vertical="center" shrinkToFit="1"/>
    </xf>
    <xf numFmtId="177" fontId="15" fillId="4" borderId="108" xfId="2" applyNumberFormat="1" applyFont="1" applyFill="1" applyBorder="1" applyAlignment="1">
      <alignment horizontal="center" vertical="center" shrinkToFit="1"/>
    </xf>
    <xf numFmtId="177" fontId="15" fillId="4" borderId="82" xfId="2" applyNumberFormat="1" applyFont="1" applyFill="1" applyBorder="1" applyAlignment="1">
      <alignment horizontal="center" vertical="center" shrinkToFit="1"/>
    </xf>
    <xf numFmtId="177" fontId="15" fillId="4" borderId="95" xfId="2" applyNumberFormat="1" applyFont="1" applyFill="1" applyBorder="1" applyAlignment="1">
      <alignment horizontal="center" vertical="center" textRotation="255"/>
    </xf>
    <xf numFmtId="177" fontId="15" fillId="4" borderId="96" xfId="2" applyNumberFormat="1" applyFont="1" applyFill="1" applyBorder="1" applyAlignment="1">
      <alignment horizontal="center" vertical="center" textRotation="255"/>
    </xf>
    <xf numFmtId="177" fontId="15" fillId="4" borderId="97" xfId="2" applyNumberFormat="1" applyFont="1" applyFill="1" applyBorder="1" applyAlignment="1">
      <alignment horizontal="center" vertical="center" textRotation="255"/>
    </xf>
    <xf numFmtId="177" fontId="15" fillId="4" borderId="95" xfId="2" applyNumberFormat="1" applyFont="1" applyFill="1" applyBorder="1" applyAlignment="1">
      <alignment horizontal="center" vertical="center" textRotation="255" shrinkToFit="1"/>
    </xf>
    <xf numFmtId="177" fontId="15" fillId="4" borderId="96" xfId="2" applyNumberFormat="1" applyFont="1" applyFill="1" applyBorder="1" applyAlignment="1">
      <alignment horizontal="center" vertical="center" textRotation="255" shrinkToFit="1"/>
    </xf>
    <xf numFmtId="177" fontId="15" fillId="4" borderId="129" xfId="2" applyNumberFormat="1" applyFont="1" applyFill="1" applyBorder="1" applyAlignment="1">
      <alignment horizontal="center" vertical="center" textRotation="255" shrinkToFit="1"/>
    </xf>
    <xf numFmtId="177" fontId="15" fillId="16" borderId="35" xfId="2" applyNumberFormat="1" applyFont="1" applyFill="1" applyBorder="1" applyAlignment="1">
      <alignment vertical="center" wrapText="1"/>
    </xf>
    <xf numFmtId="177" fontId="15" fillId="16" borderId="39" xfId="2" applyNumberFormat="1" applyFont="1" applyFill="1" applyBorder="1" applyAlignment="1">
      <alignment vertical="center" wrapText="1"/>
    </xf>
    <xf numFmtId="177" fontId="15" fillId="16" borderId="47" xfId="2" applyNumberFormat="1" applyFont="1" applyFill="1" applyBorder="1" applyAlignment="1">
      <alignment vertical="center" wrapText="1"/>
    </xf>
    <xf numFmtId="177" fontId="54" fillId="3" borderId="0" xfId="2" applyNumberFormat="1" applyFont="1" applyFill="1" applyAlignment="1">
      <alignment horizontal="right" vertical="center"/>
    </xf>
    <xf numFmtId="177" fontId="45" fillId="4" borderId="0" xfId="2" applyNumberFormat="1" applyFont="1" applyFill="1" applyAlignment="1">
      <alignment horizontal="left" vertical="center"/>
    </xf>
    <xf numFmtId="178" fontId="17" fillId="0" borderId="76" xfId="2" applyNumberFormat="1" applyFont="1" applyBorder="1" applyAlignment="1" applyProtection="1">
      <alignment horizontal="center" vertical="center"/>
      <protection locked="0"/>
    </xf>
    <xf numFmtId="178" fontId="17" fillId="0" borderId="77" xfId="2" applyNumberFormat="1" applyFont="1" applyBorder="1" applyAlignment="1" applyProtection="1">
      <alignment horizontal="center" vertical="center"/>
      <protection locked="0"/>
    </xf>
    <xf numFmtId="178" fontId="17" fillId="3" borderId="22" xfId="2" applyNumberFormat="1" applyFont="1" applyFill="1" applyBorder="1" applyAlignment="1">
      <alignment horizontal="center" vertical="center"/>
    </xf>
    <xf numFmtId="178" fontId="17" fillId="3" borderId="23" xfId="2" applyNumberFormat="1" applyFont="1" applyFill="1" applyBorder="1" applyAlignment="1">
      <alignment horizontal="center" vertical="center"/>
    </xf>
    <xf numFmtId="178" fontId="17" fillId="3" borderId="24" xfId="2" applyNumberFormat="1" applyFont="1" applyFill="1" applyBorder="1" applyAlignment="1">
      <alignment horizontal="center" vertical="center"/>
    </xf>
    <xf numFmtId="178" fontId="17" fillId="3" borderId="25" xfId="2" applyNumberFormat="1" applyFont="1" applyFill="1" applyBorder="1" applyAlignment="1">
      <alignment horizontal="center" vertical="center"/>
    </xf>
    <xf numFmtId="178" fontId="17" fillId="3" borderId="26" xfId="2" applyNumberFormat="1" applyFont="1" applyFill="1" applyBorder="1" applyAlignment="1">
      <alignment horizontal="center" vertical="center"/>
    </xf>
    <xf numFmtId="178" fontId="17" fillId="3" borderId="27" xfId="2" applyNumberFormat="1" applyFont="1" applyFill="1" applyBorder="1" applyAlignment="1">
      <alignment horizontal="center" vertical="center"/>
    </xf>
    <xf numFmtId="177" fontId="15" fillId="3" borderId="35" xfId="2" applyNumberFormat="1" applyFont="1" applyFill="1" applyBorder="1" applyAlignment="1">
      <alignment vertical="center" wrapText="1"/>
    </xf>
    <xf numFmtId="177" fontId="15" fillId="3" borderId="39" xfId="2" applyNumberFormat="1" applyFont="1" applyFill="1" applyBorder="1" applyAlignment="1">
      <alignment vertical="center" wrapText="1"/>
    </xf>
    <xf numFmtId="177" fontId="15" fillId="3" borderId="47" xfId="2" applyNumberFormat="1" applyFont="1" applyFill="1" applyBorder="1" applyAlignment="1">
      <alignment vertical="center" wrapText="1"/>
    </xf>
    <xf numFmtId="177" fontId="15" fillId="13" borderId="35" xfId="2" applyNumberFormat="1" applyFont="1" applyFill="1" applyBorder="1" applyAlignment="1">
      <alignment vertical="center" wrapText="1"/>
    </xf>
    <xf numFmtId="177" fontId="15" fillId="13" borderId="39" xfId="2" applyNumberFormat="1" applyFont="1" applyFill="1" applyBorder="1" applyAlignment="1">
      <alignment vertical="center" wrapText="1"/>
    </xf>
    <xf numFmtId="178" fontId="5" fillId="3" borderId="24" xfId="2" applyNumberFormat="1" applyFont="1" applyFill="1" applyBorder="1" applyAlignment="1">
      <alignment horizontal="center" vertical="center"/>
    </xf>
    <xf numFmtId="178" fontId="5" fillId="3" borderId="23" xfId="2" applyNumberFormat="1" applyFont="1" applyFill="1" applyBorder="1" applyAlignment="1">
      <alignment horizontal="center" vertical="center"/>
    </xf>
    <xf numFmtId="177" fontId="57" fillId="13" borderId="23" xfId="2" applyNumberFormat="1" applyFont="1" applyFill="1" applyBorder="1" applyAlignment="1">
      <alignment horizontal="center" vertical="center" textRotation="255" shrinkToFit="1"/>
    </xf>
    <xf numFmtId="177" fontId="57" fillId="13" borderId="62" xfId="2" applyNumberFormat="1" applyFont="1" applyFill="1" applyBorder="1" applyAlignment="1">
      <alignment horizontal="center" vertical="center" textRotation="255" shrinkToFit="1"/>
    </xf>
    <xf numFmtId="177" fontId="57" fillId="13" borderId="30" xfId="2" applyNumberFormat="1" applyFont="1" applyFill="1" applyBorder="1" applyAlignment="1">
      <alignment horizontal="center" vertical="center" textRotation="255" shrinkToFit="1"/>
    </xf>
    <xf numFmtId="177" fontId="15" fillId="16" borderId="23" xfId="2" applyNumberFormat="1" applyFont="1" applyFill="1" applyBorder="1" applyAlignment="1">
      <alignment horizontal="center" vertical="center" textRotation="255"/>
    </xf>
    <xf numFmtId="177" fontId="15" fillId="16" borderId="62" xfId="2" applyNumberFormat="1" applyFont="1" applyFill="1" applyBorder="1" applyAlignment="1">
      <alignment horizontal="center" vertical="center" textRotation="255"/>
    </xf>
    <xf numFmtId="177" fontId="15" fillId="16" borderId="30" xfId="2" applyNumberFormat="1" applyFont="1" applyFill="1" applyBorder="1" applyAlignment="1">
      <alignment horizontal="center" vertical="center" textRotation="255"/>
    </xf>
    <xf numFmtId="177" fontId="57" fillId="16" borderId="23" xfId="2" applyNumberFormat="1" applyFont="1" applyFill="1" applyBorder="1" applyAlignment="1">
      <alignment horizontal="center" vertical="center" textRotation="255" shrinkToFit="1"/>
    </xf>
    <xf numFmtId="177" fontId="57" fillId="16" borderId="62" xfId="2" applyNumberFormat="1" applyFont="1" applyFill="1" applyBorder="1" applyAlignment="1">
      <alignment horizontal="center" vertical="center" textRotation="255" shrinkToFit="1"/>
    </xf>
    <xf numFmtId="177" fontId="57" fillId="16" borderId="30" xfId="2" applyNumberFormat="1" applyFont="1" applyFill="1" applyBorder="1" applyAlignment="1">
      <alignment horizontal="center" vertical="center" textRotation="255" shrinkToFit="1"/>
    </xf>
    <xf numFmtId="176" fontId="15" fillId="4" borderId="102" xfId="2" applyNumberFormat="1" applyFont="1" applyFill="1" applyBorder="1" applyAlignment="1">
      <alignment horizontal="center" vertical="center"/>
    </xf>
    <xf numFmtId="176" fontId="15" fillId="4" borderId="103" xfId="2" applyNumberFormat="1" applyFont="1" applyFill="1" applyBorder="1" applyAlignment="1">
      <alignment horizontal="center" vertical="center"/>
    </xf>
    <xf numFmtId="177" fontId="15" fillId="13" borderId="68" xfId="2" applyNumberFormat="1" applyFont="1" applyFill="1" applyBorder="1" applyAlignment="1">
      <alignment horizontal="center" vertical="center"/>
    </xf>
    <xf numFmtId="177" fontId="15" fillId="13" borderId="66" xfId="2" applyNumberFormat="1" applyFont="1" applyFill="1" applyBorder="1" applyAlignment="1">
      <alignment horizontal="center" vertical="center"/>
    </xf>
    <xf numFmtId="177" fontId="15" fillId="16" borderId="22" xfId="2" applyNumberFormat="1" applyFont="1" applyFill="1" applyBorder="1" applyAlignment="1">
      <alignment horizontal="center" vertical="center" textRotation="255"/>
    </xf>
    <xf numFmtId="177" fontId="15" fillId="16" borderId="0" xfId="2" applyNumberFormat="1" applyFont="1" applyFill="1" applyAlignment="1">
      <alignment horizontal="center" vertical="center" textRotation="255"/>
    </xf>
    <xf numFmtId="177" fontId="57" fillId="16" borderId="22" xfId="2" applyNumberFormat="1" applyFont="1" applyFill="1" applyBorder="1" applyAlignment="1">
      <alignment horizontal="center" vertical="center" textRotation="255" shrinkToFit="1"/>
    </xf>
    <xf numFmtId="177" fontId="57" fillId="16" borderId="0" xfId="2" applyNumberFormat="1" applyFont="1" applyFill="1" applyAlignment="1">
      <alignment horizontal="center" vertical="center" textRotation="255" shrinkToFit="1"/>
    </xf>
    <xf numFmtId="177" fontId="15" fillId="16" borderId="68" xfId="2" applyNumberFormat="1" applyFont="1" applyFill="1" applyBorder="1" applyAlignment="1">
      <alignment horizontal="center" vertical="center"/>
    </xf>
    <xf numFmtId="177" fontId="15" fillId="16" borderId="66" xfId="2" applyNumberFormat="1" applyFont="1" applyFill="1" applyBorder="1" applyAlignment="1">
      <alignment horizontal="center" vertical="center"/>
    </xf>
    <xf numFmtId="177" fontId="15" fillId="13" borderId="22" xfId="2" applyNumberFormat="1" applyFont="1" applyFill="1" applyBorder="1" applyAlignment="1">
      <alignment horizontal="center" vertical="center" textRotation="255"/>
    </xf>
    <xf numFmtId="177" fontId="15" fillId="13" borderId="0" xfId="2" applyNumberFormat="1" applyFont="1" applyFill="1" applyAlignment="1">
      <alignment horizontal="center" vertical="center" textRotation="255"/>
    </xf>
    <xf numFmtId="177" fontId="57" fillId="13" borderId="22" xfId="2" applyNumberFormat="1" applyFont="1" applyFill="1" applyBorder="1" applyAlignment="1">
      <alignment horizontal="center" vertical="center" textRotation="255" shrinkToFit="1"/>
    </xf>
    <xf numFmtId="177" fontId="57" fillId="13" borderId="0" xfId="2" applyNumberFormat="1" applyFont="1" applyFill="1" applyAlignment="1">
      <alignment horizontal="center" vertical="center" textRotation="255" shrinkToFit="1"/>
    </xf>
    <xf numFmtId="176" fontId="15" fillId="4" borderId="80" xfId="2" applyNumberFormat="1" applyFont="1" applyFill="1" applyBorder="1" applyAlignment="1">
      <alignment horizontal="right" vertical="center"/>
    </xf>
    <xf numFmtId="177" fontId="15" fillId="0" borderId="29" xfId="2" applyNumberFormat="1" applyFont="1" applyBorder="1" applyAlignment="1">
      <alignment horizontal="left" vertical="center"/>
    </xf>
    <xf numFmtId="177" fontId="15" fillId="4" borderId="68" xfId="2" applyNumberFormat="1" applyFont="1" applyFill="1" applyBorder="1" applyAlignment="1">
      <alignment horizontal="center" vertical="center"/>
    </xf>
    <xf numFmtId="177" fontId="15" fillId="4" borderId="67" xfId="2" applyNumberFormat="1" applyFont="1" applyFill="1" applyBorder="1" applyAlignment="1">
      <alignment horizontal="center" vertical="center"/>
    </xf>
    <xf numFmtId="177" fontId="15" fillId="4" borderId="66" xfId="2" applyNumberFormat="1" applyFont="1" applyFill="1" applyBorder="1" applyAlignment="1">
      <alignment horizontal="center" vertical="center"/>
    </xf>
    <xf numFmtId="0" fontId="47" fillId="12" borderId="29" xfId="2" applyFont="1" applyFill="1" applyBorder="1" applyAlignment="1">
      <alignment horizontal="center" vertical="center"/>
    </xf>
    <xf numFmtId="179" fontId="26" fillId="6" borderId="57" xfId="5" applyNumberFormat="1" applyFont="1" applyFill="1" applyBorder="1" applyAlignment="1"/>
    <xf numFmtId="179" fontId="26" fillId="6" borderId="58" xfId="5" applyNumberFormat="1" applyFont="1" applyFill="1" applyBorder="1" applyAlignment="1"/>
    <xf numFmtId="179" fontId="26" fillId="6" borderId="34" xfId="5" applyNumberFormat="1" applyFont="1" applyFill="1" applyBorder="1" applyAlignment="1"/>
    <xf numFmtId="38" fontId="26" fillId="5" borderId="59" xfId="5" applyFont="1" applyFill="1" applyBorder="1" applyAlignment="1" applyProtection="1">
      <alignment vertical="center" wrapText="1"/>
      <protection locked="0"/>
    </xf>
    <xf numFmtId="38" fontId="26" fillId="5" borderId="60" xfId="5" applyFont="1" applyFill="1" applyBorder="1" applyAlignment="1" applyProtection="1">
      <alignment vertical="center" wrapText="1"/>
      <protection locked="0"/>
    </xf>
    <xf numFmtId="0" fontId="26" fillId="6" borderId="2" xfId="4" applyFont="1" applyFill="1" applyBorder="1" applyAlignment="1">
      <alignment horizontal="center" vertical="center" wrapText="1"/>
    </xf>
    <xf numFmtId="0" fontId="26" fillId="6" borderId="5" xfId="4" applyFont="1" applyFill="1" applyBorder="1" applyAlignment="1">
      <alignment horizontal="center" vertical="center" wrapText="1"/>
    </xf>
    <xf numFmtId="0" fontId="26" fillId="6" borderId="3" xfId="4" applyFont="1" applyFill="1" applyBorder="1" applyAlignment="1">
      <alignment horizontal="center" vertical="center" wrapText="1"/>
    </xf>
    <xf numFmtId="0" fontId="26" fillId="0" borderId="2" xfId="4" applyFont="1" applyBorder="1" applyAlignment="1" applyProtection="1">
      <alignment horizontal="left" vertical="center" wrapText="1"/>
      <protection locked="0"/>
    </xf>
    <xf numFmtId="0" fontId="9" fillId="0" borderId="5" xfId="2" applyFont="1" applyBorder="1" applyAlignment="1" applyProtection="1">
      <alignment vertical="center" wrapText="1"/>
      <protection locked="0"/>
    </xf>
    <xf numFmtId="0" fontId="9" fillId="0" borderId="3" xfId="2" applyFont="1" applyBorder="1" applyAlignment="1" applyProtection="1">
      <alignment vertical="center" wrapText="1"/>
      <protection locked="0"/>
    </xf>
    <xf numFmtId="179" fontId="26" fillId="10" borderId="57" xfId="5" applyNumberFormat="1" applyFont="1" applyFill="1" applyBorder="1" applyAlignment="1" applyProtection="1"/>
    <xf numFmtId="0" fontId="26" fillId="10" borderId="58" xfId="2" applyFont="1" applyFill="1" applyBorder="1" applyAlignment="1"/>
    <xf numFmtId="0" fontId="26" fillId="10" borderId="56" xfId="2" applyFont="1" applyFill="1" applyBorder="1" applyAlignment="1"/>
    <xf numFmtId="0" fontId="26" fillId="12" borderId="54" xfId="4" applyFont="1" applyFill="1" applyBorder="1" applyAlignment="1">
      <alignment horizontal="center" vertical="center"/>
    </xf>
    <xf numFmtId="0" fontId="9" fillId="12" borderId="56" xfId="2" applyFont="1" applyFill="1" applyBorder="1" applyAlignment="1">
      <alignment horizontal="center" vertical="center"/>
    </xf>
    <xf numFmtId="0" fontId="25" fillId="12" borderId="40" xfId="4" applyFont="1" applyFill="1" applyBorder="1" applyAlignment="1">
      <alignment horizontal="center" vertical="center"/>
    </xf>
    <xf numFmtId="0" fontId="9" fillId="12" borderId="7" xfId="2" applyFont="1" applyFill="1" applyBorder="1" applyAlignment="1">
      <alignment horizontal="center" vertical="center"/>
    </xf>
    <xf numFmtId="0" fontId="25" fillId="12" borderId="40" xfId="2" applyFont="1" applyFill="1" applyBorder="1" applyAlignment="1">
      <alignment horizontal="center" vertical="center"/>
    </xf>
    <xf numFmtId="0" fontId="25" fillId="12" borderId="7" xfId="2" applyFont="1" applyFill="1" applyBorder="1" applyAlignment="1">
      <alignment horizontal="center" vertical="center"/>
    </xf>
    <xf numFmtId="38" fontId="26" fillId="5" borderId="59" xfId="5" applyFont="1" applyFill="1" applyBorder="1" applyAlignment="1" applyProtection="1">
      <alignment horizontal="center" vertical="center" wrapText="1"/>
      <protection locked="0"/>
    </xf>
    <xf numFmtId="38" fontId="26" fillId="5" borderId="60" xfId="5" applyFont="1" applyFill="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6" fillId="0" borderId="2"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2" fillId="0" borderId="29" xfId="2" applyFont="1" applyBorder="1" applyAlignment="1">
      <alignment horizontal="left" vertical="center"/>
    </xf>
    <xf numFmtId="0" fontId="22" fillId="0" borderId="44" xfId="2" applyFont="1" applyBorder="1" applyAlignment="1">
      <alignment horizontal="center" vertical="center" shrinkToFit="1"/>
    </xf>
    <xf numFmtId="0" fontId="14" fillId="0" borderId="6" xfId="2" applyBorder="1" applyAlignment="1">
      <alignment horizontal="center" vertical="center" shrinkToFit="1"/>
    </xf>
    <xf numFmtId="0" fontId="14" fillId="0" borderId="52" xfId="2" applyBorder="1" applyAlignment="1">
      <alignment horizontal="center" vertical="center" shrinkToFit="1"/>
    </xf>
  </cellXfs>
  <cellStyles count="11">
    <cellStyle name="パーセント" xfId="1" builtinId="5"/>
    <cellStyle name="パーセント 2" xfId="3" xr:uid="{17B89349-5341-44B4-B0AC-A52E9672D091}"/>
    <cellStyle name="パーセント 3" xfId="9" xr:uid="{E1625B7C-37EA-47BE-81A1-4A2B3A2A0F62}"/>
    <cellStyle name="ハイパーリンク" xfId="10" builtinId="8"/>
    <cellStyle name="桁区切り" xfId="6" builtinId="6"/>
    <cellStyle name="桁区切り 2" xfId="5" xr:uid="{D8CC033B-D672-417E-9637-40CEAE84DAC7}"/>
    <cellStyle name="桁区切り 3" xfId="8" xr:uid="{3B19A069-073E-47CC-ACE7-CF24A3077880}"/>
    <cellStyle name="標準" xfId="0" builtinId="0"/>
    <cellStyle name="標準 2" xfId="2" xr:uid="{03EA8A8C-514C-4B5C-9BA4-83C51A638FCD}"/>
    <cellStyle name="標準 3" xfId="7" xr:uid="{C12AA5D5-0918-4CEB-AB73-1B52F45291E4}"/>
    <cellStyle name="標準_20100310_経営革新ワークシート" xfId="4" xr:uid="{DFA735C1-F595-4348-BD8B-B9C857543C74}"/>
  </cellStyles>
  <dxfs count="0"/>
  <tableStyles count="0" defaultTableStyle="TableStyleMedium2" defaultPivotStyle="PivotStyleLight16"/>
  <colors>
    <mruColors>
      <color rgb="FFBDD7EE"/>
      <color rgb="FFCCFFFF"/>
      <color rgb="FFFFFF99"/>
      <color rgb="FFFF99FF"/>
      <color rgb="FFFFCCFF"/>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1.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2.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13.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2.xml.rels><?xml version="1.0" encoding="UTF-8" standalone="yes"?>
<Relationships xmlns="http://schemas.openxmlformats.org/package/2006/relationships"><Relationship Id="rId8" Type="http://schemas.openxmlformats.org/officeDocument/2006/relationships/hyperlink" Target="#'&#35036;&#21161;&#27096;&#24335;&#65297;  '!A1"/><Relationship Id="rId3" Type="http://schemas.openxmlformats.org/officeDocument/2006/relationships/hyperlink" Target="#&#21029;&#34920;&#65299;!A1"/><Relationship Id="rId7" Type="http://schemas.openxmlformats.org/officeDocument/2006/relationships/hyperlink" Target="#&#21029;&#34920;&#65303;!A1"/><Relationship Id="rId2" Type="http://schemas.openxmlformats.org/officeDocument/2006/relationships/hyperlink" Target="#&#21029;&#34920;&#65298;!A1"/><Relationship Id="rId1" Type="http://schemas.openxmlformats.org/officeDocument/2006/relationships/hyperlink" Target="#&#30003;&#35531;&#26360;!A1"/><Relationship Id="rId6" Type="http://schemas.openxmlformats.org/officeDocument/2006/relationships/hyperlink" Target="#&#21029;&#34920;&#65302;!Print_Area"/><Relationship Id="rId11" Type="http://schemas.openxmlformats.org/officeDocument/2006/relationships/hyperlink" Target="&#21029;&#34920;&#65297;&#65288;Word&#24418;&#24335;&#65289;.docx" TargetMode="External"/><Relationship Id="rId5" Type="http://schemas.openxmlformats.org/officeDocument/2006/relationships/hyperlink" Target="#&#21029;&#34920;&#65301;!A1"/><Relationship Id="rId10" Type="http://schemas.openxmlformats.org/officeDocument/2006/relationships/hyperlink" Target="#&#35036;&#21161;&#27096;&#24335;&#65299;!A1"/><Relationship Id="rId4" Type="http://schemas.openxmlformats.org/officeDocument/2006/relationships/hyperlink" Target="#&#21029;&#34920;&#65300;!A1"/><Relationship Id="rId9" Type="http://schemas.openxmlformats.org/officeDocument/2006/relationships/hyperlink" Target="#&#35036;&#21161;&#27096;&#24335;&#65298;!A1"/></Relationships>
</file>

<file path=xl/drawings/_rels/drawing3.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4.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5.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6.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7.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8.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_rels/drawing9.xml.rels><?xml version="1.0" encoding="UTF-8" standalone="yes"?>
<Relationships xmlns="http://schemas.openxmlformats.org/package/2006/relationships"><Relationship Id="rId1" Type="http://schemas.openxmlformats.org/officeDocument/2006/relationships/hyperlink" Target="#'&#35336;&#30011;&#26360;&#20316;&#25104;&#25163;&#38918;&#65288;&#12473;&#12479;&#12540;&#12488;&#65289;'!A1"/></Relationships>
</file>

<file path=xl/drawings/drawing1.xml><?xml version="1.0" encoding="utf-8"?>
<xdr:wsDr xmlns:xdr="http://schemas.openxmlformats.org/drawingml/2006/spreadsheetDrawing" xmlns:a="http://schemas.openxmlformats.org/drawingml/2006/main">
  <xdr:twoCellAnchor editAs="oneCell">
    <xdr:from>
      <xdr:col>0</xdr:col>
      <xdr:colOff>400049</xdr:colOff>
      <xdr:row>81</xdr:row>
      <xdr:rowOff>6497</xdr:rowOff>
    </xdr:from>
    <xdr:to>
      <xdr:col>11</xdr:col>
      <xdr:colOff>299999</xdr:colOff>
      <xdr:row>153</xdr:row>
      <xdr:rowOff>112328</xdr:rowOff>
    </xdr:to>
    <xdr:pic>
      <xdr:nvPicPr>
        <xdr:cNvPr id="5" name="図 4">
          <a:extLst>
            <a:ext uri="{FF2B5EF4-FFF2-40B4-BE49-F238E27FC236}">
              <a16:creationId xmlns:a16="http://schemas.microsoft.com/office/drawing/2014/main" id="{77511636-FD42-BC37-4C16-42827904BB10}"/>
            </a:ext>
          </a:extLst>
        </xdr:cNvPr>
        <xdr:cNvPicPr>
          <a:picLocks noChangeAspect="1"/>
        </xdr:cNvPicPr>
      </xdr:nvPicPr>
      <xdr:blipFill>
        <a:blip xmlns:r="http://schemas.openxmlformats.org/officeDocument/2006/relationships" r:embed="rId1"/>
        <a:stretch>
          <a:fillRect/>
        </a:stretch>
      </xdr:blipFill>
      <xdr:spPr>
        <a:xfrm>
          <a:off x="400049" y="13893947"/>
          <a:ext cx="7920000" cy="12526431"/>
        </a:xfrm>
        <a:prstGeom prst="rect">
          <a:avLst/>
        </a:prstGeom>
      </xdr:spPr>
    </xdr:pic>
    <xdr:clientData/>
  </xdr:twoCellAnchor>
  <xdr:twoCellAnchor editAs="oneCell">
    <xdr:from>
      <xdr:col>0</xdr:col>
      <xdr:colOff>142874</xdr:colOff>
      <xdr:row>154</xdr:row>
      <xdr:rowOff>55348</xdr:rowOff>
    </xdr:from>
    <xdr:to>
      <xdr:col>11</xdr:col>
      <xdr:colOff>323850</xdr:colOff>
      <xdr:row>225</xdr:row>
      <xdr:rowOff>165077</xdr:rowOff>
    </xdr:to>
    <xdr:pic>
      <xdr:nvPicPr>
        <xdr:cNvPr id="6" name="図 5">
          <a:extLst>
            <a:ext uri="{FF2B5EF4-FFF2-40B4-BE49-F238E27FC236}">
              <a16:creationId xmlns:a16="http://schemas.microsoft.com/office/drawing/2014/main" id="{E93462F6-C49D-A3C1-97F2-82C7DC89546D}"/>
            </a:ext>
          </a:extLst>
        </xdr:cNvPr>
        <xdr:cNvPicPr>
          <a:picLocks noChangeAspect="1"/>
        </xdr:cNvPicPr>
      </xdr:nvPicPr>
      <xdr:blipFill>
        <a:blip xmlns:r="http://schemas.openxmlformats.org/officeDocument/2006/relationships" r:embed="rId2"/>
        <a:stretch>
          <a:fillRect/>
        </a:stretch>
      </xdr:blipFill>
      <xdr:spPr>
        <a:xfrm>
          <a:off x="142874" y="26534848"/>
          <a:ext cx="8201026" cy="12282679"/>
        </a:xfrm>
        <a:prstGeom prst="rect">
          <a:avLst/>
        </a:prstGeom>
      </xdr:spPr>
    </xdr:pic>
    <xdr:clientData/>
  </xdr:twoCellAnchor>
  <xdr:twoCellAnchor editAs="oneCell">
    <xdr:from>
      <xdr:col>0</xdr:col>
      <xdr:colOff>257175</xdr:colOff>
      <xdr:row>232</xdr:row>
      <xdr:rowOff>19051</xdr:rowOff>
    </xdr:from>
    <xdr:to>
      <xdr:col>11</xdr:col>
      <xdr:colOff>157125</xdr:colOff>
      <xdr:row>304</xdr:row>
      <xdr:rowOff>81680</xdr:rowOff>
    </xdr:to>
    <xdr:pic>
      <xdr:nvPicPr>
        <xdr:cNvPr id="10" name="図 9">
          <a:extLst>
            <a:ext uri="{FF2B5EF4-FFF2-40B4-BE49-F238E27FC236}">
              <a16:creationId xmlns:a16="http://schemas.microsoft.com/office/drawing/2014/main" id="{31F65E9E-E3A5-F6E9-322D-7560E63149EE}"/>
            </a:ext>
          </a:extLst>
        </xdr:cNvPr>
        <xdr:cNvPicPr>
          <a:picLocks noChangeAspect="1"/>
        </xdr:cNvPicPr>
      </xdr:nvPicPr>
      <xdr:blipFill>
        <a:blip xmlns:r="http://schemas.openxmlformats.org/officeDocument/2006/relationships" r:embed="rId3"/>
        <a:stretch>
          <a:fillRect/>
        </a:stretch>
      </xdr:blipFill>
      <xdr:spPr>
        <a:xfrm>
          <a:off x="257175" y="39871651"/>
          <a:ext cx="7920000" cy="12407029"/>
        </a:xfrm>
        <a:prstGeom prst="rect">
          <a:avLst/>
        </a:prstGeom>
      </xdr:spPr>
    </xdr:pic>
    <xdr:clientData/>
  </xdr:twoCellAnchor>
  <xdr:twoCellAnchor editAs="oneCell">
    <xdr:from>
      <xdr:col>0</xdr:col>
      <xdr:colOff>85724</xdr:colOff>
      <xdr:row>308</xdr:row>
      <xdr:rowOff>161925</xdr:rowOff>
    </xdr:from>
    <xdr:to>
      <xdr:col>11</xdr:col>
      <xdr:colOff>245989</xdr:colOff>
      <xdr:row>361</xdr:row>
      <xdr:rowOff>54683</xdr:rowOff>
    </xdr:to>
    <xdr:pic>
      <xdr:nvPicPr>
        <xdr:cNvPr id="13" name="図 12">
          <a:extLst>
            <a:ext uri="{FF2B5EF4-FFF2-40B4-BE49-F238E27FC236}">
              <a16:creationId xmlns:a16="http://schemas.microsoft.com/office/drawing/2014/main" id="{5138158A-37DE-65F9-9004-383C6E0CA51B}"/>
            </a:ext>
          </a:extLst>
        </xdr:cNvPr>
        <xdr:cNvPicPr>
          <a:picLocks noChangeAspect="1"/>
        </xdr:cNvPicPr>
      </xdr:nvPicPr>
      <xdr:blipFill>
        <a:blip xmlns:r="http://schemas.openxmlformats.org/officeDocument/2006/relationships" r:embed="rId4"/>
        <a:stretch>
          <a:fillRect/>
        </a:stretch>
      </xdr:blipFill>
      <xdr:spPr>
        <a:xfrm>
          <a:off x="85724" y="53044725"/>
          <a:ext cx="8180315" cy="8979608"/>
        </a:xfrm>
        <a:prstGeom prst="rect">
          <a:avLst/>
        </a:prstGeom>
      </xdr:spPr>
    </xdr:pic>
    <xdr:clientData/>
  </xdr:twoCellAnchor>
  <xdr:twoCellAnchor editAs="oneCell">
    <xdr:from>
      <xdr:col>0</xdr:col>
      <xdr:colOff>0</xdr:colOff>
      <xdr:row>2</xdr:row>
      <xdr:rowOff>0</xdr:rowOff>
    </xdr:from>
    <xdr:to>
      <xdr:col>11</xdr:col>
      <xdr:colOff>239278</xdr:colOff>
      <xdr:row>75</xdr:row>
      <xdr:rowOff>1747</xdr:rowOff>
    </xdr:to>
    <xdr:pic>
      <xdr:nvPicPr>
        <xdr:cNvPr id="2" name="図 1">
          <a:extLst>
            <a:ext uri="{FF2B5EF4-FFF2-40B4-BE49-F238E27FC236}">
              <a16:creationId xmlns:a16="http://schemas.microsoft.com/office/drawing/2014/main" id="{28458A4F-36C5-D3C0-F3B8-4519A3B623CB}"/>
            </a:ext>
          </a:extLst>
        </xdr:cNvPr>
        <xdr:cNvPicPr>
          <a:picLocks noChangeAspect="1"/>
        </xdr:cNvPicPr>
      </xdr:nvPicPr>
      <xdr:blipFill>
        <a:blip xmlns:r="http://schemas.openxmlformats.org/officeDocument/2006/relationships" r:embed="rId5"/>
        <a:stretch>
          <a:fillRect/>
        </a:stretch>
      </xdr:blipFill>
      <xdr:spPr>
        <a:xfrm>
          <a:off x="0" y="342900"/>
          <a:ext cx="8259328" cy="125175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190500</xdr:colOff>
      <xdr:row>3</xdr:row>
      <xdr:rowOff>123825</xdr:rowOff>
    </xdr:from>
    <xdr:to>
      <xdr:col>23</xdr:col>
      <xdr:colOff>180975</xdr:colOff>
      <xdr:row>11</xdr:row>
      <xdr:rowOff>104775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790575" y="1133475"/>
          <a:ext cx="3990975" cy="2000250"/>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139211</xdr:colOff>
      <xdr:row>22</xdr:row>
      <xdr:rowOff>7327</xdr:rowOff>
    </xdr:from>
    <xdr:to>
      <xdr:col>34</xdr:col>
      <xdr:colOff>131884</xdr:colOff>
      <xdr:row>28</xdr:row>
      <xdr:rowOff>351693</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6814038" y="7297615"/>
          <a:ext cx="190500" cy="2630366"/>
        </a:xfrm>
        <a:prstGeom prst="rightBrace">
          <a:avLst>
            <a:gd name="adj1" fmla="val 19871"/>
            <a:gd name="adj2" fmla="val 50000"/>
          </a:avLst>
        </a:prstGeom>
        <a:ln w="12700">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38</xdr:col>
      <xdr:colOff>0</xdr:colOff>
      <xdr:row>0</xdr:row>
      <xdr:rowOff>0</xdr:rowOff>
    </xdr:from>
    <xdr:to>
      <xdr:col>43</xdr:col>
      <xdr:colOff>172916</xdr:colOff>
      <xdr:row>2</xdr:row>
      <xdr:rowOff>30040</xdr:rowOff>
    </xdr:to>
    <xdr:sp macro="" textlink="">
      <xdr:nvSpPr>
        <xdr:cNvPr id="5" name="正方形/長方形 4">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a:off x="7663962" y="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35</xdr:col>
      <xdr:colOff>14653</xdr:colOff>
      <xdr:row>24</xdr:row>
      <xdr:rowOff>73269</xdr:rowOff>
    </xdr:from>
    <xdr:to>
      <xdr:col>47</xdr:col>
      <xdr:colOff>175845</xdr:colOff>
      <xdr:row>26</xdr:row>
      <xdr:rowOff>285750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7085134" y="8125557"/>
          <a:ext cx="2535115" cy="9744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記入は不要です。</a:t>
          </a:r>
        </a:p>
        <a:p>
          <a:r>
            <a:rPr kumimoji="1" lang="ja-JP" altLang="en-US" sz="1100" b="1"/>
            <a:t>（スタート）から転記されます。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xdr:row>
      <xdr:rowOff>0</xdr:rowOff>
    </xdr:from>
    <xdr:to>
      <xdr:col>3</xdr:col>
      <xdr:colOff>0</xdr:colOff>
      <xdr:row>4</xdr:row>
      <xdr:rowOff>142875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flipV="1">
          <a:off x="9525" y="314325"/>
          <a:ext cx="1885950"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222250</xdr:colOff>
      <xdr:row>0</xdr:row>
      <xdr:rowOff>190500</xdr:rowOff>
    </xdr:from>
    <xdr:to>
      <xdr:col>28</xdr:col>
      <xdr:colOff>376237</xdr:colOff>
      <xdr:row>3</xdr:row>
      <xdr:rowOff>127000</xdr:rowOff>
    </xdr:to>
    <xdr:sp macro="" textlink="">
      <xdr:nvSpPr>
        <xdr:cNvPr id="63" name="正方形/長方形 62">
          <a:hlinkClick xmlns:r="http://schemas.openxmlformats.org/officeDocument/2006/relationships" r:id="rId1"/>
          <a:extLst>
            <a:ext uri="{FF2B5EF4-FFF2-40B4-BE49-F238E27FC236}">
              <a16:creationId xmlns:a16="http://schemas.microsoft.com/office/drawing/2014/main" id="{00000000-0008-0000-0A00-00003F000000}"/>
            </a:ext>
          </a:extLst>
        </xdr:cNvPr>
        <xdr:cNvSpPr/>
      </xdr:nvSpPr>
      <xdr:spPr>
        <a:xfrm>
          <a:off x="17224375" y="190500"/>
          <a:ext cx="1162050" cy="52387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35</xdr:row>
      <xdr:rowOff>0</xdr:rowOff>
    </xdr:from>
    <xdr:to>
      <xdr:col>19</xdr:col>
      <xdr:colOff>0</xdr:colOff>
      <xdr:row>36</xdr:row>
      <xdr:rowOff>314325</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18497550" y="8753475"/>
          <a:ext cx="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381000</xdr:colOff>
      <xdr:row>1</xdr:row>
      <xdr:rowOff>38100</xdr:rowOff>
    </xdr:from>
    <xdr:to>
      <xdr:col>23</xdr:col>
      <xdr:colOff>171450</xdr:colOff>
      <xdr:row>3</xdr:row>
      <xdr:rowOff>219075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20212050" y="34290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555625</xdr:colOff>
      <xdr:row>2</xdr:row>
      <xdr:rowOff>39687</xdr:rowOff>
    </xdr:from>
    <xdr:to>
      <xdr:col>11</xdr:col>
      <xdr:colOff>352425</xdr:colOff>
      <xdr:row>5</xdr:row>
      <xdr:rowOff>42862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040563" y="388937"/>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35</xdr:row>
      <xdr:rowOff>161925</xdr:rowOff>
    </xdr:from>
    <xdr:to>
      <xdr:col>46</xdr:col>
      <xdr:colOff>200025</xdr:colOff>
      <xdr:row>51</xdr:row>
      <xdr:rowOff>104775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333375" y="7000875"/>
          <a:ext cx="9944100" cy="2686050"/>
        </a:xfrm>
        <a:prstGeom prst="roundRect">
          <a:avLst>
            <a:gd name="adj" fmla="val 7258"/>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経営革新計画</a:t>
          </a:r>
          <a:r>
            <a:rPr kumimoji="1" lang="en-US" altLang="ja-JP" sz="1600" b="1">
              <a:solidFill>
                <a:schemeClr val="tx1"/>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rPr>
            <a:t>　　　　　　　　　　</a:t>
          </a:r>
          <a:r>
            <a:rPr kumimoji="1" lang="ja-JP" altLang="en-US" sz="1200" b="0" i="0" u="none" strike="noStrike" kern="0" cap="none" spc="0" normalizeH="0" baseline="0" noProof="0">
              <a:ln>
                <a:noFill/>
              </a:ln>
              <a:solidFill>
                <a:prstClr val="black"/>
              </a:solidFill>
              <a:effectLst/>
              <a:uLnTx/>
              <a:uFillTx/>
              <a:latin typeface="+mn-lt"/>
              <a:ea typeface="+mn-ea"/>
              <a:cs typeface="+mn-cs"/>
            </a:rPr>
            <a:t>　</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この様式は別途 </a:t>
          </a:r>
          <a:r>
            <a:rPr kumimoji="1" lang="en-US" altLang="ja-JP" sz="1200" b="1" i="0" u="none" strike="noStrike" kern="0" cap="none" spc="0" normalizeH="0" baseline="0" noProof="0">
              <a:ln>
                <a:noFill/>
              </a:ln>
              <a:solidFill>
                <a:srgbClr val="FF0000"/>
              </a:solidFill>
              <a:effectLst/>
              <a:uLnTx/>
              <a:uFillTx/>
              <a:latin typeface="+mn-lt"/>
              <a:ea typeface="+mn-ea"/>
              <a:cs typeface="+mn-cs"/>
            </a:rPr>
            <a:t>Microsoft Word</a:t>
          </a:r>
          <a:r>
            <a:rPr kumimoji="1" lang="ja-JP" altLang="en-US" sz="1200" b="1" i="0" u="none" strike="noStrike" kern="0" cap="none" spc="0" normalizeH="0" baseline="0" noProof="0">
              <a:ln>
                <a:noFill/>
              </a:ln>
              <a:solidFill>
                <a:srgbClr val="FF0000"/>
              </a:solidFill>
              <a:effectLst/>
              <a:uLnTx/>
              <a:uFillTx/>
              <a:latin typeface="+mn-lt"/>
              <a:ea typeface="+mn-ea"/>
              <a:cs typeface="+mn-cs"/>
            </a:rPr>
            <a:t> で作成してください。</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200">
            <a:solidFill>
              <a:srgbClr val="FF0000"/>
            </a:solidFill>
          </a:endParaRPr>
        </a:p>
        <a:p>
          <a:pPr algn="l"/>
          <a:r>
            <a:rPr kumimoji="1" lang="ja-JP" altLang="en-US" sz="1200">
              <a:solidFill>
                <a:schemeClr val="tx1"/>
              </a:solidFill>
            </a:rPr>
            <a:t>　　　　　　　　　　経営革新の目標（テーマ），会社の現状と課題，経営革新の具体的な内容等を記載してください。</a:t>
          </a:r>
          <a:endParaRPr kumimoji="1" lang="en-US" altLang="ja-JP" sz="1200">
            <a:solidFill>
              <a:schemeClr val="tx1"/>
            </a:solidFill>
          </a:endParaRPr>
        </a:p>
        <a:p>
          <a:pPr algn="l"/>
          <a:r>
            <a:rPr kumimoji="1" lang="ja-JP" altLang="en-US" sz="1200">
              <a:solidFill>
                <a:schemeClr val="tx1"/>
              </a:solidFill>
            </a:rPr>
            <a:t>　　　　　　　　　　</a:t>
          </a:r>
          <a:endParaRPr kumimoji="1" lang="en-US" altLang="ja-JP" sz="1200">
            <a:solidFill>
              <a:schemeClr val="tx1"/>
            </a:solidFill>
          </a:endParaRPr>
        </a:p>
        <a:p>
          <a:pPr algn="l"/>
          <a:r>
            <a:rPr kumimoji="1" lang="ja-JP" altLang="en-US" sz="1200">
              <a:solidFill>
                <a:schemeClr val="tx1"/>
              </a:solidFill>
            </a:rPr>
            <a:t>　　　　　　　　　　＜経営革新の具体的内容とは＞　　　　　　　　　　</a:t>
          </a:r>
          <a:endParaRPr kumimoji="1" lang="en-US" altLang="ja-JP" sz="1200">
            <a:solidFill>
              <a:schemeClr val="tx1"/>
            </a:solidFill>
          </a:endParaRPr>
        </a:p>
        <a:p>
          <a:pPr algn="l"/>
          <a:r>
            <a:rPr kumimoji="1" lang="ja-JP" altLang="en-US" sz="1200">
              <a:solidFill>
                <a:schemeClr val="tx1"/>
              </a:solidFill>
            </a:rPr>
            <a:t>　　　　　　　　　　・新たに取り組む事業の概要と革新性</a:t>
          </a:r>
          <a:endParaRPr kumimoji="1" lang="en-US" altLang="ja-JP" sz="1200">
            <a:solidFill>
              <a:schemeClr val="tx1"/>
            </a:solidFill>
          </a:endParaRPr>
        </a:p>
        <a:p>
          <a:pPr algn="l"/>
          <a:r>
            <a:rPr kumimoji="1" lang="ja-JP" altLang="en-US" sz="1200">
              <a:solidFill>
                <a:schemeClr val="tx1"/>
              </a:solidFill>
            </a:rPr>
            <a:t>　　　　　　　　　　・既存事業と新事業の関係性</a:t>
          </a:r>
          <a:endParaRPr kumimoji="1" lang="en-US" altLang="ja-JP" sz="1200">
            <a:solidFill>
              <a:schemeClr val="tx1"/>
            </a:solidFill>
          </a:endParaRPr>
        </a:p>
        <a:p>
          <a:pPr algn="l"/>
          <a:r>
            <a:rPr kumimoji="1" lang="ja-JP" altLang="en-US" sz="1200">
              <a:solidFill>
                <a:schemeClr val="tx1"/>
              </a:solidFill>
            </a:rPr>
            <a:t>　　　　　　　　　　・市場調査及び分析　など</a:t>
          </a:r>
          <a:endParaRPr kumimoji="1" lang="en-US" altLang="ja-JP" sz="1200">
            <a:solidFill>
              <a:schemeClr val="tx1"/>
            </a:solidFill>
          </a:endParaRPr>
        </a:p>
        <a:p>
          <a:pPr algn="l"/>
          <a:r>
            <a:rPr kumimoji="1" lang="ja-JP" altLang="en-US" sz="1200">
              <a:solidFill>
                <a:schemeClr val="tx1"/>
              </a:solidFill>
            </a:rPr>
            <a:t>　　　　　　　　　　　　　　　　　　　　</a:t>
          </a:r>
          <a:endParaRPr kumimoji="1" lang="ja-JP" altLang="en-US" sz="1200">
            <a:solidFill>
              <a:srgbClr val="FF0000"/>
            </a:solidFill>
          </a:endParaRPr>
        </a:p>
      </xdr:txBody>
    </xdr:sp>
    <xdr:clientData/>
  </xdr:twoCellAnchor>
  <xdr:twoCellAnchor>
    <xdr:from>
      <xdr:col>11</xdr:col>
      <xdr:colOff>19050</xdr:colOff>
      <xdr:row>27</xdr:row>
      <xdr:rowOff>76200</xdr:rowOff>
    </xdr:from>
    <xdr:to>
      <xdr:col>35</xdr:col>
      <xdr:colOff>0</xdr:colOff>
      <xdr:row>29</xdr:row>
      <xdr:rowOff>114300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428875" y="5391150"/>
          <a:ext cx="5238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b="1">
              <a:latin typeface="HGSｺﾞｼｯｸM" panose="020B0600000000000000" pitchFamily="50" charset="-128"/>
              <a:ea typeface="HGSｺﾞｼｯｸM" panose="020B0600000000000000" pitchFamily="50" charset="-128"/>
            </a:rPr>
            <a:t>を押下（クリック）すると作成する様式が表示されます。</a:t>
          </a:r>
        </a:p>
      </xdr:txBody>
    </xdr:sp>
    <xdr:clientData/>
  </xdr:twoCellAnchor>
  <xdr:twoCellAnchor>
    <xdr:from>
      <xdr:col>1</xdr:col>
      <xdr:colOff>81488</xdr:colOff>
      <xdr:row>1</xdr:row>
      <xdr:rowOff>0</xdr:rowOff>
    </xdr:from>
    <xdr:to>
      <xdr:col>47</xdr:col>
      <xdr:colOff>170388</xdr:colOff>
      <xdr:row>3</xdr:row>
      <xdr:rowOff>133350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03738" y="169333"/>
          <a:ext cx="10312400" cy="472017"/>
        </a:xfrm>
        <a:prstGeom prst="rect">
          <a:avLst/>
        </a:prstGeom>
        <a:solidFill>
          <a:srgbClr val="002060"/>
        </a:solidFill>
        <a:ln w="38100" cap="flat" cmpd="sng" algn="ctr">
          <a:solidFill>
            <a:sysClr val="window" lastClr="FFFFFF"/>
          </a:solidFill>
          <a:prstDash val="solid"/>
        </a:ln>
        <a:effectLst>
          <a:outerShdw blurRad="40000" dist="20000" dir="5400000" rotWithShape="0">
            <a:srgbClr val="000000">
              <a:alpha val="38000"/>
            </a:srgbClr>
          </a:outerShdw>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 lastClr="FFFFFF"/>
              </a:solidFill>
              <a:effectLst/>
              <a:uLnTx/>
              <a:uFillTx/>
              <a:latin typeface="+mn-ea"/>
              <a:ea typeface="+mn-ea"/>
              <a:cs typeface="+mn-cs"/>
            </a:rPr>
            <a:t>経営革新計画承認申請書作成手順</a:t>
          </a:r>
        </a:p>
      </xdr:txBody>
    </xdr:sp>
    <xdr:clientData/>
  </xdr:twoCellAnchor>
  <xdr:oneCellAnchor>
    <xdr:from>
      <xdr:col>2</xdr:col>
      <xdr:colOff>131025</xdr:colOff>
      <xdr:row>31</xdr:row>
      <xdr:rowOff>66675</xdr:rowOff>
    </xdr:from>
    <xdr:ext cx="900000" cy="504825"/>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569175" y="6067425"/>
          <a:ext cx="900000" cy="504825"/>
        </a:xfrm>
        <a:prstGeom prst="rect">
          <a:avLst/>
        </a:prstGeom>
        <a:gradFill>
          <a:gsLst>
            <a:gs pos="100000">
              <a:srgbClr val="92D050"/>
            </a:gs>
            <a:gs pos="100000">
              <a:schemeClr val="accent1">
                <a:lumMod val="99000"/>
                <a:satMod val="120000"/>
                <a:shade val="78000"/>
              </a:schemeClr>
            </a:gs>
          </a:gsLst>
        </a:gra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申請書</a:t>
          </a:r>
        </a:p>
      </xdr:txBody>
    </xdr:sp>
    <xdr:clientData/>
  </xdr:oneCellAnchor>
  <xdr:twoCellAnchor>
    <xdr:from>
      <xdr:col>8</xdr:col>
      <xdr:colOff>123825</xdr:colOff>
      <xdr:row>27</xdr:row>
      <xdr:rowOff>104775</xdr:rowOff>
    </xdr:from>
    <xdr:to>
      <xdr:col>11</xdr:col>
      <xdr:colOff>28575</xdr:colOff>
      <xdr:row>29</xdr:row>
      <xdr:rowOff>85725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876425" y="5419725"/>
          <a:ext cx="561975" cy="323850"/>
        </a:xfrm>
        <a:prstGeom prst="rect">
          <a:avLst/>
        </a:prstGeom>
        <a:solidFill>
          <a:srgbClr val="92D050"/>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52</xdr:row>
      <xdr:rowOff>71572</xdr:rowOff>
    </xdr:from>
    <xdr:to>
      <xdr:col>46</xdr:col>
      <xdr:colOff>200025</xdr:colOff>
      <xdr:row>58</xdr:row>
      <xdr:rowOff>22689</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333375" y="9825172"/>
          <a:ext cx="9944100" cy="979817"/>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実施計画と実績</a:t>
          </a:r>
          <a:r>
            <a:rPr kumimoji="1" lang="en-US" altLang="ja-JP" sz="1600" b="1">
              <a:solidFill>
                <a:schemeClr val="tx1"/>
              </a:solidFill>
            </a:rPr>
            <a:t>】</a:t>
          </a:r>
        </a:p>
        <a:p>
          <a:pPr algn="l"/>
          <a:r>
            <a:rPr kumimoji="1" lang="ja-JP" altLang="en-US" sz="1200">
              <a:solidFill>
                <a:schemeClr val="tx1"/>
              </a:solidFill>
            </a:rPr>
            <a:t>　　　　　　　　　　実施計画を項目ごとに整理し，達成状況の評価方法，頻度等を記載してください。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2</xdr:col>
      <xdr:colOff>130594</xdr:colOff>
      <xdr:row>53</xdr:row>
      <xdr:rowOff>130667</xdr:rowOff>
    </xdr:from>
    <xdr:to>
      <xdr:col>6</xdr:col>
      <xdr:colOff>155157</xdr:colOff>
      <xdr:row>56</xdr:row>
      <xdr:rowOff>125438</xdr:rowOff>
    </xdr:to>
    <xdr:sp macro="" textlink="">
      <xdr:nvSpPr>
        <xdr:cNvPr id="14" name="正方形/長方形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568744" y="10055717"/>
          <a:ext cx="900863" cy="509121"/>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lIns="0" tIns="0" rIns="0" bIns="0" rtlCol="0" anchor="ctr" anchorCtr="0">
          <a:noAutofit/>
        </a:bodyPr>
        <a:lstStyle/>
        <a:p>
          <a:pPr algn="ctr"/>
          <a:r>
            <a:rPr kumimoji="1" lang="ja-JP" altLang="en-US" sz="1200" b="1">
              <a:solidFill>
                <a:schemeClr val="tx1"/>
              </a:solidFill>
            </a:rPr>
            <a:t>別表２</a:t>
          </a:r>
        </a:p>
      </xdr:txBody>
    </xdr:sp>
    <xdr:clientData/>
  </xdr:twoCellAnchor>
  <xdr:twoCellAnchor>
    <xdr:from>
      <xdr:col>1</xdr:col>
      <xdr:colOff>110218</xdr:colOff>
      <xdr:row>59</xdr:row>
      <xdr:rowOff>58378</xdr:rowOff>
    </xdr:from>
    <xdr:to>
      <xdr:col>46</xdr:col>
      <xdr:colOff>186418</xdr:colOff>
      <xdr:row>68</xdr:row>
      <xdr:rowOff>95250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329293" y="11012128"/>
          <a:ext cx="9934575" cy="1579922"/>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経営計画及び資金計画</a:t>
          </a:r>
          <a:r>
            <a:rPr kumimoji="1" lang="en-US" altLang="ja-JP" sz="1600" b="1">
              <a:solidFill>
                <a:schemeClr val="tx1"/>
              </a:solidFill>
            </a:rPr>
            <a:t>】</a:t>
          </a:r>
        </a:p>
        <a:p>
          <a:pPr algn="l"/>
          <a:r>
            <a:rPr kumimoji="1" lang="ja-JP" altLang="en-US" sz="1200">
              <a:solidFill>
                <a:schemeClr val="tx1"/>
              </a:solidFill>
            </a:rPr>
            <a:t>　　　　　　　　　　付加価値額等の推移を確認するため，各計画年度（事業期間）の決算状況を記載します。</a:t>
          </a:r>
          <a:endParaRPr kumimoji="1" lang="en-US" altLang="ja-JP" sz="1200">
            <a:solidFill>
              <a:schemeClr val="tx1"/>
            </a:solidFill>
          </a:endParaRPr>
        </a:p>
        <a:p>
          <a:pPr algn="l"/>
          <a:r>
            <a:rPr kumimoji="1" lang="ja-JP" altLang="en-US" sz="1200">
              <a:solidFill>
                <a:schemeClr val="tx1"/>
              </a:solidFill>
            </a:rPr>
            <a:t>　　　　　　　　　　</a:t>
          </a:r>
          <a:r>
            <a:rPr kumimoji="1" lang="en-US" altLang="ja-JP" sz="1200" b="1">
              <a:solidFill>
                <a:srgbClr val="FF0000"/>
              </a:solidFill>
            </a:rPr>
            <a:t>※</a:t>
          </a:r>
          <a:r>
            <a:rPr kumimoji="1" lang="ja-JP" altLang="en-US" sz="1200" b="1">
              <a:solidFill>
                <a:srgbClr val="FF0000"/>
              </a:solidFill>
            </a:rPr>
            <a:t>「補助様式１」を作成することにより関連するデータが自動的に転記されます。</a:t>
          </a:r>
          <a:endParaRPr kumimoji="1" lang="en-US" altLang="ja-JP" sz="1200" b="1">
            <a:solidFill>
              <a:srgbClr val="FF0000"/>
            </a:solidFill>
          </a:endParaRPr>
        </a:p>
        <a:p>
          <a:r>
            <a:rPr kumimoji="1" lang="ja-JP" altLang="en-US" sz="1200" b="0" u="none">
              <a:solidFill>
                <a:schemeClr val="tx1"/>
              </a:solidFill>
              <a:effectLst/>
              <a:latin typeface="+mn-lt"/>
              <a:ea typeface="+mn-ea"/>
              <a:cs typeface="+mn-cs"/>
            </a:rPr>
            <a:t>　　　　　　　　　　</a:t>
          </a:r>
          <a:r>
            <a:rPr kumimoji="1" lang="en-US" altLang="ja-JP" sz="1200" b="0" u="none">
              <a:solidFill>
                <a:schemeClr val="tx1"/>
              </a:solidFill>
              <a:effectLst/>
              <a:latin typeface="+mn-lt"/>
              <a:ea typeface="+mn-ea"/>
              <a:cs typeface="+mn-cs"/>
            </a:rPr>
            <a:t>※</a:t>
          </a:r>
          <a:r>
            <a:rPr kumimoji="1" lang="ja-JP" altLang="en-US" sz="1200" b="0" u="none">
              <a:solidFill>
                <a:schemeClr val="tx1"/>
              </a:solidFill>
              <a:effectLst/>
              <a:latin typeface="+mn-lt"/>
              <a:ea typeface="+mn-ea"/>
              <a:cs typeface="+mn-cs"/>
            </a:rPr>
            <a:t>この表では，</a:t>
          </a:r>
          <a:r>
            <a:rPr kumimoji="1" lang="ja-JP" altLang="ja-JP" sz="1200" b="0" u="none">
              <a:solidFill>
                <a:schemeClr val="tx1"/>
              </a:solidFill>
              <a:effectLst/>
              <a:latin typeface="+mn-lt"/>
              <a:ea typeface="+mn-ea"/>
              <a:cs typeface="+mn-cs"/>
            </a:rPr>
            <a:t>⑨設備投資額　⑩運転資金　⑮資金調達額</a:t>
          </a:r>
          <a:r>
            <a:rPr kumimoji="1" lang="ja-JP" altLang="en-US" sz="1200" b="0" u="none">
              <a:solidFill>
                <a:schemeClr val="tx1"/>
              </a:solidFill>
              <a:effectLst/>
              <a:latin typeface="+mn-lt"/>
              <a:ea typeface="+mn-ea"/>
              <a:cs typeface="+mn-cs"/>
            </a:rPr>
            <a:t>についてのみ記入してください。</a:t>
          </a:r>
          <a:endParaRPr lang="ja-JP" altLang="ja-JP" sz="1200" b="0" u="none">
            <a:solidFill>
              <a:schemeClr val="tx1"/>
            </a:solidFill>
            <a:effectLst/>
          </a:endParaRPr>
        </a:p>
        <a:p>
          <a:pPr algn="l"/>
          <a:endParaRPr kumimoji="1" lang="ja-JP" altLang="en-US" sz="1200">
            <a:solidFill>
              <a:schemeClr val="tx1"/>
            </a:solidFill>
          </a:endParaRPr>
        </a:p>
      </xdr:txBody>
    </xdr:sp>
    <xdr:clientData/>
  </xdr:twoCellAnchor>
  <xdr:twoCellAnchor>
    <xdr:from>
      <xdr:col>2</xdr:col>
      <xdr:colOff>131025</xdr:colOff>
      <xdr:row>61</xdr:row>
      <xdr:rowOff>4103</xdr:rowOff>
    </xdr:from>
    <xdr:to>
      <xdr:col>6</xdr:col>
      <xdr:colOff>154725</xdr:colOff>
      <xdr:row>64</xdr:row>
      <xdr:rowOff>127130</xdr:rowOff>
    </xdr:to>
    <xdr:sp macro="" textlink="">
      <xdr:nvSpPr>
        <xdr:cNvPr id="16" name="正方形/長方形 15">
          <a:hlinkClick xmlns:r="http://schemas.openxmlformats.org/officeDocument/2006/relationships" r:id="rId3"/>
          <a:extLst>
            <a:ext uri="{FF2B5EF4-FFF2-40B4-BE49-F238E27FC236}">
              <a16:creationId xmlns:a16="http://schemas.microsoft.com/office/drawing/2014/main" id="{00000000-0008-0000-0100-000010000000}"/>
            </a:ext>
          </a:extLst>
        </xdr:cNvPr>
        <xdr:cNvSpPr/>
      </xdr:nvSpPr>
      <xdr:spPr>
        <a:xfrm>
          <a:off x="569175" y="11300753"/>
          <a:ext cx="900000" cy="637377"/>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別表３</a:t>
          </a:r>
        </a:p>
      </xdr:txBody>
    </xdr:sp>
    <xdr:clientData/>
  </xdr:twoCellAnchor>
  <xdr:twoCellAnchor>
    <xdr:from>
      <xdr:col>1</xdr:col>
      <xdr:colOff>123825</xdr:colOff>
      <xdr:row>94</xdr:row>
      <xdr:rowOff>12500</xdr:rowOff>
    </xdr:from>
    <xdr:to>
      <xdr:col>46</xdr:col>
      <xdr:colOff>200025</xdr:colOff>
      <xdr:row>101</xdr:row>
      <xdr:rowOff>31549</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342900" y="16967000"/>
          <a:ext cx="9934575" cy="1219199"/>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設備投資計画</a:t>
          </a:r>
          <a:r>
            <a:rPr kumimoji="1" lang="en-US" altLang="ja-JP" sz="1600" b="1">
              <a:solidFill>
                <a:schemeClr val="tx1"/>
              </a:solidFill>
            </a:rPr>
            <a:t>】</a:t>
          </a:r>
          <a:r>
            <a:rPr kumimoji="1" lang="ja-JP" altLang="en-US" sz="1600" b="1">
              <a:solidFill>
                <a:schemeClr val="tx1"/>
              </a:solidFill>
            </a:rPr>
            <a:t>，</a:t>
          </a:r>
          <a:r>
            <a:rPr kumimoji="1" lang="en-US" altLang="ja-JP" sz="1600" b="1">
              <a:solidFill>
                <a:schemeClr val="tx1"/>
              </a:solidFill>
            </a:rPr>
            <a:t>【</a:t>
          </a:r>
          <a:r>
            <a:rPr kumimoji="1" lang="ja-JP" altLang="en-US" sz="1600" b="1">
              <a:solidFill>
                <a:schemeClr val="tx1"/>
              </a:solidFill>
            </a:rPr>
            <a:t>運転資金計画</a:t>
          </a:r>
          <a:r>
            <a:rPr kumimoji="1" lang="en-US" altLang="ja-JP" sz="1600" b="1">
              <a:solidFill>
                <a:schemeClr val="tx1"/>
              </a:solidFill>
            </a:rPr>
            <a:t>】</a:t>
          </a:r>
        </a:p>
        <a:p>
          <a:pPr algn="l"/>
          <a:r>
            <a:rPr kumimoji="1" lang="ja-JP" altLang="en-US" sz="1200">
              <a:solidFill>
                <a:schemeClr val="tx1"/>
              </a:solidFill>
            </a:rPr>
            <a:t>　　　　　　　　　　・経営革新ために必要な設備を整備する場合，導入時期，規模等を記入してください。</a:t>
          </a:r>
          <a:endParaRPr kumimoji="1" lang="en-US" altLang="ja-JP" sz="1200">
            <a:solidFill>
              <a:schemeClr val="tx1"/>
            </a:solidFill>
          </a:endParaRPr>
        </a:p>
        <a:p>
          <a:pPr algn="l"/>
          <a:r>
            <a:rPr kumimoji="1" lang="ja-JP" altLang="en-US" sz="1200">
              <a:solidFill>
                <a:schemeClr val="tx1"/>
              </a:solidFill>
            </a:rPr>
            <a:t>　　　　　　　　　　・必要となる運転資金を年度毎に記入してください。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2</xdr:col>
      <xdr:colOff>138221</xdr:colOff>
      <xdr:row>95</xdr:row>
      <xdr:rowOff>79175</xdr:rowOff>
    </xdr:from>
    <xdr:to>
      <xdr:col>6</xdr:col>
      <xdr:colOff>161921</xdr:colOff>
      <xdr:row>98</xdr:row>
      <xdr:rowOff>69650</xdr:rowOff>
    </xdr:to>
    <xdr:sp macro="" textlink="">
      <xdr:nvSpPr>
        <xdr:cNvPr id="18" name="正方形/長方形 17">
          <a:hlinkClick xmlns:r="http://schemas.openxmlformats.org/officeDocument/2006/relationships" r:id="rId4"/>
          <a:extLst>
            <a:ext uri="{FF2B5EF4-FFF2-40B4-BE49-F238E27FC236}">
              <a16:creationId xmlns:a16="http://schemas.microsoft.com/office/drawing/2014/main" id="{00000000-0008-0000-0100-000012000000}"/>
            </a:ext>
          </a:extLst>
        </xdr:cNvPr>
        <xdr:cNvSpPr/>
      </xdr:nvSpPr>
      <xdr:spPr>
        <a:xfrm>
          <a:off x="576371" y="17205125"/>
          <a:ext cx="900000" cy="50482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別表４</a:t>
          </a:r>
        </a:p>
      </xdr:txBody>
    </xdr:sp>
    <xdr:clientData/>
  </xdr:twoCellAnchor>
  <xdr:twoCellAnchor>
    <xdr:from>
      <xdr:col>1</xdr:col>
      <xdr:colOff>114300</xdr:colOff>
      <xdr:row>102</xdr:row>
      <xdr:rowOff>61795</xdr:rowOff>
    </xdr:from>
    <xdr:to>
      <xdr:col>46</xdr:col>
      <xdr:colOff>200025</xdr:colOff>
      <xdr:row>109</xdr:row>
      <xdr:rowOff>37982</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333375" y="18387895"/>
          <a:ext cx="9944100" cy="1176337"/>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研究開発等事業に対する負担金</a:t>
          </a:r>
          <a:r>
            <a:rPr kumimoji="1" lang="en-US" altLang="ja-JP" sz="1600" b="1">
              <a:solidFill>
                <a:schemeClr val="tx1"/>
              </a:solidFill>
            </a:rPr>
            <a:t>】</a:t>
          </a:r>
        </a:p>
        <a:p>
          <a:pPr algn="l"/>
          <a:r>
            <a:rPr kumimoji="1" lang="ja-JP" altLang="en-US" sz="1200">
              <a:solidFill>
                <a:schemeClr val="tx1"/>
              </a:solidFill>
            </a:rPr>
            <a:t>　　　　　　　　　　組合等が研究開発等事業を実施する場合で，その構成員に対して負担金を賦課する場合に記入してください。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b="1">
              <a:solidFill>
                <a:schemeClr val="tx1"/>
              </a:solidFill>
            </a:rPr>
            <a:t>※</a:t>
          </a:r>
          <a:r>
            <a:rPr kumimoji="1" lang="ja-JP" altLang="en-US" sz="1200" b="1">
              <a:solidFill>
                <a:schemeClr val="tx1"/>
              </a:solidFill>
            </a:rPr>
            <a:t>該当がない場合は作成する必要はありません。</a:t>
          </a:r>
        </a:p>
      </xdr:txBody>
    </xdr:sp>
    <xdr:clientData/>
  </xdr:twoCellAnchor>
  <xdr:twoCellAnchor>
    <xdr:from>
      <xdr:col>2</xdr:col>
      <xdr:colOff>137790</xdr:colOff>
      <xdr:row>103</xdr:row>
      <xdr:rowOff>121756</xdr:rowOff>
    </xdr:from>
    <xdr:to>
      <xdr:col>6</xdr:col>
      <xdr:colOff>162353</xdr:colOff>
      <xdr:row>106</xdr:row>
      <xdr:rowOff>118438</xdr:rowOff>
    </xdr:to>
    <xdr:sp macro="" textlink="">
      <xdr:nvSpPr>
        <xdr:cNvPr id="20" name="正方形/長方形 19">
          <a:hlinkClick xmlns:r="http://schemas.openxmlformats.org/officeDocument/2006/relationships" r:id="rId5"/>
          <a:extLst>
            <a:ext uri="{FF2B5EF4-FFF2-40B4-BE49-F238E27FC236}">
              <a16:creationId xmlns:a16="http://schemas.microsoft.com/office/drawing/2014/main" id="{00000000-0008-0000-0100-000014000000}"/>
            </a:ext>
          </a:extLst>
        </xdr:cNvPr>
        <xdr:cNvSpPr/>
      </xdr:nvSpPr>
      <xdr:spPr>
        <a:xfrm>
          <a:off x="575940" y="18619306"/>
          <a:ext cx="900863" cy="511032"/>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別表５</a:t>
          </a:r>
        </a:p>
      </xdr:txBody>
    </xdr:sp>
    <xdr:clientData/>
  </xdr:twoCellAnchor>
  <xdr:twoCellAnchor>
    <xdr:from>
      <xdr:col>1</xdr:col>
      <xdr:colOff>114300</xdr:colOff>
      <xdr:row>110</xdr:row>
      <xdr:rowOff>77753</xdr:rowOff>
    </xdr:from>
    <xdr:to>
      <xdr:col>46</xdr:col>
      <xdr:colOff>200025</xdr:colOff>
      <xdr:row>117</xdr:row>
      <xdr:rowOff>49179</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333375" y="19775453"/>
          <a:ext cx="9944100" cy="1171576"/>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希望する支援策</a:t>
          </a:r>
          <a:r>
            <a:rPr kumimoji="1" lang="en-US" altLang="ja-JP" sz="1600" b="1">
              <a:solidFill>
                <a:schemeClr val="tx1"/>
              </a:solidFill>
            </a:rPr>
            <a:t>】</a:t>
          </a:r>
        </a:p>
        <a:p>
          <a:pPr algn="l"/>
          <a:r>
            <a:rPr kumimoji="1" lang="ja-JP" altLang="en-US" sz="1200">
              <a:solidFill>
                <a:schemeClr val="tx1"/>
              </a:solidFill>
            </a:rPr>
            <a:t>　　　　　　　　　　</a:t>
          </a:r>
          <a:r>
            <a:rPr kumimoji="1" lang="ja-JP" altLang="en-US" sz="1200" b="1">
              <a:solidFill>
                <a:schemeClr val="tx1"/>
              </a:solidFill>
            </a:rPr>
            <a:t>・各種補助金，低利融資，信用保証，その他，希望する具体的な支援策を記入してください。</a:t>
          </a:r>
          <a:endParaRPr kumimoji="1" lang="en-US" altLang="ja-JP" sz="1200" b="1">
            <a:solidFill>
              <a:schemeClr val="tx1"/>
            </a:solidFill>
          </a:endParaRPr>
        </a:p>
        <a:p>
          <a:pPr algn="l"/>
          <a:r>
            <a:rPr kumimoji="1" lang="ja-JP" altLang="en-US" sz="1200">
              <a:solidFill>
                <a:schemeClr val="tx1"/>
              </a:solidFill>
            </a:rPr>
            <a:t>　　　　　　　　　　</a:t>
          </a:r>
          <a:r>
            <a:rPr kumimoji="1" lang="ja-JP" altLang="en-US" sz="1200" b="1">
              <a:solidFill>
                <a:schemeClr val="tx1"/>
              </a:solidFill>
            </a:rPr>
            <a:t>・経営革新計画の知事承認を受けた場合に関係支援機関へ当該承認書を送付希望の有無を記入してください。</a:t>
          </a:r>
          <a:endParaRPr kumimoji="1" lang="en-US" altLang="ja-JP" sz="1200" b="1">
            <a:solidFill>
              <a:schemeClr val="tx1"/>
            </a:solidFill>
          </a:endParaRPr>
        </a:p>
        <a:p>
          <a:pPr algn="l"/>
          <a:endParaRPr kumimoji="1" lang="ja-JP" altLang="en-US" sz="1200">
            <a:solidFill>
              <a:schemeClr val="tx1"/>
            </a:solidFill>
          </a:endParaRPr>
        </a:p>
      </xdr:txBody>
    </xdr:sp>
    <xdr:clientData/>
  </xdr:twoCellAnchor>
  <xdr:twoCellAnchor>
    <xdr:from>
      <xdr:col>2</xdr:col>
      <xdr:colOff>137790</xdr:colOff>
      <xdr:row>111</xdr:row>
      <xdr:rowOff>134903</xdr:rowOff>
    </xdr:from>
    <xdr:to>
      <xdr:col>6</xdr:col>
      <xdr:colOff>162353</xdr:colOff>
      <xdr:row>114</xdr:row>
      <xdr:rowOff>125378</xdr:rowOff>
    </xdr:to>
    <xdr:sp macro="" textlink="">
      <xdr:nvSpPr>
        <xdr:cNvPr id="22" name="正方形/長方形 21">
          <a:hlinkClick xmlns:r="http://schemas.openxmlformats.org/officeDocument/2006/relationships" r:id="rId6"/>
          <a:extLst>
            <a:ext uri="{FF2B5EF4-FFF2-40B4-BE49-F238E27FC236}">
              <a16:creationId xmlns:a16="http://schemas.microsoft.com/office/drawing/2014/main" id="{00000000-0008-0000-0100-000016000000}"/>
            </a:ext>
          </a:extLst>
        </xdr:cNvPr>
        <xdr:cNvSpPr/>
      </xdr:nvSpPr>
      <xdr:spPr>
        <a:xfrm>
          <a:off x="575940" y="20004053"/>
          <a:ext cx="900863" cy="50482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別表６</a:t>
          </a:r>
        </a:p>
      </xdr:txBody>
    </xdr:sp>
    <xdr:clientData/>
  </xdr:twoCellAnchor>
  <xdr:twoCellAnchor>
    <xdr:from>
      <xdr:col>1</xdr:col>
      <xdr:colOff>114300</xdr:colOff>
      <xdr:row>118</xdr:row>
      <xdr:rowOff>79426</xdr:rowOff>
    </xdr:from>
    <xdr:to>
      <xdr:col>46</xdr:col>
      <xdr:colOff>200025</xdr:colOff>
      <xdr:row>128</xdr:row>
      <xdr:rowOff>110121</xdr:rowOff>
    </xdr:to>
    <xdr:sp macro="" textlink="">
      <xdr:nvSpPr>
        <xdr:cNvPr id="23" name="四角形: 角を丸くする 22">
          <a:extLst>
            <a:ext uri="{FF2B5EF4-FFF2-40B4-BE49-F238E27FC236}">
              <a16:creationId xmlns:a16="http://schemas.microsoft.com/office/drawing/2014/main" id="{00000000-0008-0000-0100-000017000000}"/>
            </a:ext>
          </a:extLst>
        </xdr:cNvPr>
        <xdr:cNvSpPr/>
      </xdr:nvSpPr>
      <xdr:spPr>
        <a:xfrm>
          <a:off x="333375" y="21148726"/>
          <a:ext cx="9944100" cy="1745195"/>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endParaRPr kumimoji="1" lang="ja-JP" altLang="en-US" sz="1200">
            <a:solidFill>
              <a:schemeClr val="tx1"/>
            </a:solidFill>
          </a:endParaRPr>
        </a:p>
      </xdr:txBody>
    </xdr:sp>
    <xdr:clientData/>
  </xdr:twoCellAnchor>
  <xdr:twoCellAnchor>
    <xdr:from>
      <xdr:col>2</xdr:col>
      <xdr:colOff>137790</xdr:colOff>
      <xdr:row>119</xdr:row>
      <xdr:rowOff>137608</xdr:rowOff>
    </xdr:from>
    <xdr:to>
      <xdr:col>6</xdr:col>
      <xdr:colOff>162353</xdr:colOff>
      <xdr:row>122</xdr:row>
      <xdr:rowOff>130359</xdr:rowOff>
    </xdr:to>
    <xdr:sp macro="" textlink="">
      <xdr:nvSpPr>
        <xdr:cNvPr id="24" name="正方形/長方形 23">
          <a:hlinkClick xmlns:r="http://schemas.openxmlformats.org/officeDocument/2006/relationships" r:id="rId7"/>
          <a:extLst>
            <a:ext uri="{FF2B5EF4-FFF2-40B4-BE49-F238E27FC236}">
              <a16:creationId xmlns:a16="http://schemas.microsoft.com/office/drawing/2014/main" id="{00000000-0008-0000-0100-000018000000}"/>
            </a:ext>
          </a:extLst>
        </xdr:cNvPr>
        <xdr:cNvSpPr/>
      </xdr:nvSpPr>
      <xdr:spPr>
        <a:xfrm>
          <a:off x="575940" y="21378358"/>
          <a:ext cx="900863" cy="507101"/>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別表７</a:t>
          </a:r>
        </a:p>
      </xdr:txBody>
    </xdr:sp>
    <xdr:clientData/>
  </xdr:twoCellAnchor>
  <xdr:twoCellAnchor>
    <xdr:from>
      <xdr:col>9</xdr:col>
      <xdr:colOff>37179</xdr:colOff>
      <xdr:row>69</xdr:row>
      <xdr:rowOff>17009</xdr:rowOff>
    </xdr:from>
    <xdr:to>
      <xdr:col>46</xdr:col>
      <xdr:colOff>186418</xdr:colOff>
      <xdr:row>78</xdr:row>
      <xdr:rowOff>25513</xdr:rowOff>
    </xdr:to>
    <xdr:sp macro="" textlink="">
      <xdr:nvSpPr>
        <xdr:cNvPr id="25" name="四角形: 角を丸くする 24">
          <a:extLst>
            <a:ext uri="{FF2B5EF4-FFF2-40B4-BE49-F238E27FC236}">
              <a16:creationId xmlns:a16="http://schemas.microsoft.com/office/drawing/2014/main" id="{00000000-0008-0000-0100-000019000000}"/>
            </a:ext>
          </a:extLst>
        </xdr:cNvPr>
        <xdr:cNvSpPr/>
      </xdr:nvSpPr>
      <xdr:spPr>
        <a:xfrm>
          <a:off x="2094579" y="12818609"/>
          <a:ext cx="8607439" cy="1551554"/>
        </a:xfrm>
        <a:prstGeom prst="roundRect">
          <a:avLst>
            <a:gd name="adj" fmla="val 1151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売上構成</a:t>
          </a:r>
          <a:r>
            <a:rPr kumimoji="1" lang="en-US" altLang="ja-JP" sz="1600" b="1">
              <a:solidFill>
                <a:schemeClr val="tx1"/>
              </a:solidFill>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rPr>
            <a:t>　　　　　　　　　　</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この表を作成することで（別表３）の様式にデータが転記されます。</a:t>
          </a:r>
          <a:endParaRPr kumimoji="1" lang="en-US" altLang="ja-JP" sz="1200" b="1" i="0" u="none" strike="noStrike" kern="0" cap="none" spc="0" normalizeH="0" baseline="0" noProof="0">
            <a:ln>
              <a:noFill/>
            </a:ln>
            <a:solidFill>
              <a:srgbClr val="FF0000"/>
            </a:solidFill>
            <a:effectLst/>
            <a:uLnTx/>
            <a:uFillTx/>
            <a:latin typeface="+mn-lt"/>
            <a:ea typeface="+mn-ea"/>
            <a:cs typeface="+mn-cs"/>
          </a:endParaRPr>
        </a:p>
        <a:p>
          <a:pPr algn="l"/>
          <a:r>
            <a:rPr kumimoji="1" lang="ja-JP" altLang="en-US" sz="1200">
              <a:solidFill>
                <a:schemeClr val="tx1"/>
              </a:solidFill>
            </a:rPr>
            <a:t>　　　　　　　　　　・この表は「別表３」の基礎資料となるものです。  　　　　　　　　　</a:t>
          </a:r>
          <a:endParaRPr kumimoji="1" lang="en-US" altLang="ja-JP" sz="1200">
            <a:solidFill>
              <a:schemeClr val="tx1"/>
            </a:solidFill>
          </a:endParaRPr>
        </a:p>
        <a:p>
          <a:pPr algn="l"/>
          <a:r>
            <a:rPr kumimoji="1" lang="ja-JP" altLang="en-US" sz="1200">
              <a:solidFill>
                <a:schemeClr val="tx1"/>
              </a:solidFill>
            </a:rPr>
            <a:t>　　　　　　　　　　・決算状況及び計画年度毎の売上高見込み，給与，人件費等を記入してください。</a:t>
          </a:r>
          <a:endParaRPr kumimoji="1" lang="en-US" altLang="ja-JP" sz="1200">
            <a:solidFill>
              <a:schemeClr val="tx1"/>
            </a:solidFill>
          </a:endParaRPr>
        </a:p>
        <a:p>
          <a:pPr algn="l"/>
          <a:r>
            <a:rPr kumimoji="1" lang="ja-JP" altLang="en-US" sz="1200">
              <a:solidFill>
                <a:schemeClr val="tx1"/>
              </a:solidFill>
            </a:rPr>
            <a:t>　　　　　　　　　　</a:t>
          </a:r>
        </a:p>
      </xdr:txBody>
    </xdr:sp>
    <xdr:clientData/>
  </xdr:twoCellAnchor>
  <xdr:twoCellAnchor>
    <xdr:from>
      <xdr:col>9</xdr:col>
      <xdr:colOff>218427</xdr:colOff>
      <xdr:row>71</xdr:row>
      <xdr:rowOff>47651</xdr:rowOff>
    </xdr:from>
    <xdr:to>
      <xdr:col>14</xdr:col>
      <xdr:colOff>172367</xdr:colOff>
      <xdr:row>74</xdr:row>
      <xdr:rowOff>113298</xdr:rowOff>
    </xdr:to>
    <xdr:sp macro="" textlink="">
      <xdr:nvSpPr>
        <xdr:cNvPr id="26" name="正方形/長方形 25">
          <a:hlinkClick xmlns:r="http://schemas.openxmlformats.org/officeDocument/2006/relationships" r:id="rId8"/>
          <a:extLst>
            <a:ext uri="{FF2B5EF4-FFF2-40B4-BE49-F238E27FC236}">
              <a16:creationId xmlns:a16="http://schemas.microsoft.com/office/drawing/2014/main" id="{00000000-0008-0000-0100-00001A000000}"/>
            </a:ext>
          </a:extLst>
        </xdr:cNvPr>
        <xdr:cNvSpPr/>
      </xdr:nvSpPr>
      <xdr:spPr>
        <a:xfrm>
          <a:off x="2190102" y="13058801"/>
          <a:ext cx="1049315" cy="579997"/>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補助様式１</a:t>
          </a:r>
        </a:p>
      </xdr:txBody>
    </xdr:sp>
    <xdr:clientData/>
  </xdr:twoCellAnchor>
  <xdr:twoCellAnchor>
    <xdr:from>
      <xdr:col>9</xdr:col>
      <xdr:colOff>29255</xdr:colOff>
      <xdr:row>78</xdr:row>
      <xdr:rowOff>131900</xdr:rowOff>
    </xdr:from>
    <xdr:to>
      <xdr:col>46</xdr:col>
      <xdr:colOff>186418</xdr:colOff>
      <xdr:row>84</xdr:row>
      <xdr:rowOff>82338</xdr:rowOff>
    </xdr:to>
    <xdr:sp macro="" textlink="">
      <xdr:nvSpPr>
        <xdr:cNvPr id="27" name="四角形: 角を丸くする 26">
          <a:extLst>
            <a:ext uri="{FF2B5EF4-FFF2-40B4-BE49-F238E27FC236}">
              <a16:creationId xmlns:a16="http://schemas.microsoft.com/office/drawing/2014/main" id="{00000000-0008-0000-0100-00001B000000}"/>
            </a:ext>
          </a:extLst>
        </xdr:cNvPr>
        <xdr:cNvSpPr/>
      </xdr:nvSpPr>
      <xdr:spPr>
        <a:xfrm>
          <a:off x="2019300" y="14249311"/>
          <a:ext cx="8338457" cy="970973"/>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売上高の見込み</a:t>
          </a:r>
          <a:r>
            <a:rPr kumimoji="1" lang="en-US" altLang="ja-JP" sz="1600" b="1">
              <a:solidFill>
                <a:schemeClr val="tx1"/>
              </a:solidFill>
            </a:rPr>
            <a:t>】</a:t>
          </a:r>
        </a:p>
        <a:p>
          <a:pPr algn="l"/>
          <a:r>
            <a:rPr kumimoji="1" lang="ja-JP" altLang="en-US" sz="1200">
              <a:solidFill>
                <a:schemeClr val="tx1"/>
              </a:solidFill>
            </a:rPr>
            <a:t>　　　　　　　　　　売上高の見込みを商品・サービス毎に記入してください。</a:t>
          </a:r>
          <a:endParaRPr kumimoji="1" lang="en-US" altLang="ja-JP" sz="12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　　　　　　　　　　</a:t>
          </a:r>
          <a:endParaRPr kumimoji="1" lang="ja-JP" altLang="en-US" sz="1200">
            <a:solidFill>
              <a:schemeClr val="tx1"/>
            </a:solidFill>
          </a:endParaRPr>
        </a:p>
      </xdr:txBody>
    </xdr:sp>
    <xdr:clientData/>
  </xdr:twoCellAnchor>
  <xdr:twoCellAnchor>
    <xdr:from>
      <xdr:col>10</xdr:col>
      <xdr:colOff>313</xdr:colOff>
      <xdr:row>80</xdr:row>
      <xdr:rowOff>19386</xdr:rowOff>
    </xdr:from>
    <xdr:to>
      <xdr:col>14</xdr:col>
      <xdr:colOff>209506</xdr:colOff>
      <xdr:row>83</xdr:row>
      <xdr:rowOff>13803</xdr:rowOff>
    </xdr:to>
    <xdr:sp macro="" textlink="">
      <xdr:nvSpPr>
        <xdr:cNvPr id="28" name="正方形/長方形 27">
          <a:hlinkClick xmlns:r="http://schemas.openxmlformats.org/officeDocument/2006/relationships" r:id="rId9"/>
          <a:extLst>
            <a:ext uri="{FF2B5EF4-FFF2-40B4-BE49-F238E27FC236}">
              <a16:creationId xmlns:a16="http://schemas.microsoft.com/office/drawing/2014/main" id="{00000000-0008-0000-0100-00001C000000}"/>
            </a:ext>
          </a:extLst>
        </xdr:cNvPr>
        <xdr:cNvSpPr/>
      </xdr:nvSpPr>
      <xdr:spPr>
        <a:xfrm>
          <a:off x="2211474" y="14476975"/>
          <a:ext cx="1093657" cy="504685"/>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補助様式２</a:t>
          </a:r>
        </a:p>
      </xdr:txBody>
    </xdr:sp>
    <xdr:clientData/>
  </xdr:twoCellAnchor>
  <xdr:twoCellAnchor>
    <xdr:from>
      <xdr:col>9</xdr:col>
      <xdr:colOff>29255</xdr:colOff>
      <xdr:row>85</xdr:row>
      <xdr:rowOff>37692</xdr:rowOff>
    </xdr:from>
    <xdr:to>
      <xdr:col>46</xdr:col>
      <xdr:colOff>186418</xdr:colOff>
      <xdr:row>90</xdr:row>
      <xdr:rowOff>154817</xdr:rowOff>
    </xdr:to>
    <xdr:sp macro="" textlink="">
      <xdr:nvSpPr>
        <xdr:cNvPr id="29" name="四角形: 角を丸くする 28">
          <a:extLst>
            <a:ext uri="{FF2B5EF4-FFF2-40B4-BE49-F238E27FC236}">
              <a16:creationId xmlns:a16="http://schemas.microsoft.com/office/drawing/2014/main" id="{00000000-0008-0000-0100-00001D000000}"/>
            </a:ext>
          </a:extLst>
        </xdr:cNvPr>
        <xdr:cNvSpPr/>
      </xdr:nvSpPr>
      <xdr:spPr>
        <a:xfrm>
          <a:off x="2019300" y="15345728"/>
          <a:ext cx="8338457" cy="967571"/>
        </a:xfrm>
        <a:prstGeom prst="roundRect">
          <a:avLst>
            <a:gd name="adj" fmla="val 13726"/>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r>
            <a:rPr kumimoji="1" lang="en-US" altLang="ja-JP" sz="1600" b="1">
              <a:solidFill>
                <a:schemeClr val="tx1"/>
              </a:solidFill>
            </a:rPr>
            <a:t>【</a:t>
          </a:r>
          <a:r>
            <a:rPr kumimoji="1" lang="ja-JP" altLang="en-US" sz="1600" b="1">
              <a:solidFill>
                <a:schemeClr val="tx1"/>
              </a:solidFill>
            </a:rPr>
            <a:t>商品・サービスの販売計画</a:t>
          </a:r>
          <a:r>
            <a:rPr kumimoji="1" lang="en-US" altLang="ja-JP" sz="1600" b="1">
              <a:solidFill>
                <a:schemeClr val="tx1"/>
              </a:solidFill>
            </a:rPr>
            <a:t>】</a:t>
          </a:r>
        </a:p>
        <a:p>
          <a:pPr algn="l"/>
          <a:r>
            <a:rPr kumimoji="1" lang="ja-JP" altLang="en-US" sz="1200">
              <a:solidFill>
                <a:schemeClr val="tx1"/>
              </a:solidFill>
            </a:rPr>
            <a:t>　　　　　　　　　　「補助様式２」に記載した商品・サービスの販売計画を具体的に記入してください。</a:t>
          </a:r>
          <a:endParaRPr kumimoji="1" lang="en-US" altLang="ja-JP" sz="1200">
            <a:solidFill>
              <a:schemeClr val="tx1"/>
            </a:solidFill>
          </a:endParaRPr>
        </a:p>
        <a:p>
          <a:pPr algn="l"/>
          <a:endParaRPr kumimoji="1" lang="ja-JP" altLang="en-US" sz="1200">
            <a:solidFill>
              <a:schemeClr val="tx1"/>
            </a:solidFill>
          </a:endParaRPr>
        </a:p>
      </xdr:txBody>
    </xdr:sp>
    <xdr:clientData/>
  </xdr:twoCellAnchor>
  <xdr:twoCellAnchor>
    <xdr:from>
      <xdr:col>10</xdr:col>
      <xdr:colOff>313</xdr:colOff>
      <xdr:row>86</xdr:row>
      <xdr:rowOff>95505</xdr:rowOff>
    </xdr:from>
    <xdr:to>
      <xdr:col>14</xdr:col>
      <xdr:colOff>209506</xdr:colOff>
      <xdr:row>89</xdr:row>
      <xdr:rowOff>87447</xdr:rowOff>
    </xdr:to>
    <xdr:sp macro="" textlink="">
      <xdr:nvSpPr>
        <xdr:cNvPr id="30" name="正方形/長方形 29">
          <a:hlinkClick xmlns:r="http://schemas.openxmlformats.org/officeDocument/2006/relationships" r:id="rId10"/>
          <a:extLst>
            <a:ext uri="{FF2B5EF4-FFF2-40B4-BE49-F238E27FC236}">
              <a16:creationId xmlns:a16="http://schemas.microsoft.com/office/drawing/2014/main" id="{00000000-0008-0000-0100-00001E000000}"/>
            </a:ext>
          </a:extLst>
        </xdr:cNvPr>
        <xdr:cNvSpPr/>
      </xdr:nvSpPr>
      <xdr:spPr>
        <a:xfrm>
          <a:off x="2211474" y="15573630"/>
          <a:ext cx="1093657" cy="502210"/>
        </a:xfrm>
        <a:prstGeom prst="rect">
          <a:avLst/>
        </a:prstGeom>
        <a:solidFill>
          <a:srgbClr val="92D050"/>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1">
              <a:solidFill>
                <a:schemeClr val="tx1"/>
              </a:solidFill>
            </a:rPr>
            <a:t>補助様式３</a:t>
          </a:r>
        </a:p>
      </xdr:txBody>
    </xdr:sp>
    <xdr:clientData/>
  </xdr:twoCellAnchor>
  <xdr:twoCellAnchor>
    <xdr:from>
      <xdr:col>9</xdr:col>
      <xdr:colOff>19050</xdr:colOff>
      <xdr:row>31</xdr:row>
      <xdr:rowOff>9525</xdr:rowOff>
    </xdr:from>
    <xdr:to>
      <xdr:col>26</xdr:col>
      <xdr:colOff>9525</xdr:colOff>
      <xdr:row>33</xdr:row>
      <xdr:rowOff>161925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90725" y="6010275"/>
          <a:ext cx="3714750" cy="495300"/>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197061</xdr:colOff>
      <xdr:row>68</xdr:row>
      <xdr:rowOff>110726</xdr:rowOff>
    </xdr:from>
    <xdr:to>
      <xdr:col>4</xdr:col>
      <xdr:colOff>162169</xdr:colOff>
      <xdr:row>79</xdr:row>
      <xdr:rowOff>153866</xdr:rowOff>
    </xdr:to>
    <xdr:sp macro="" textlink="">
      <xdr:nvSpPr>
        <xdr:cNvPr id="5" name="矢印: 上 4">
          <a:extLst>
            <a:ext uri="{FF2B5EF4-FFF2-40B4-BE49-F238E27FC236}">
              <a16:creationId xmlns:a16="http://schemas.microsoft.com/office/drawing/2014/main" id="{00000000-0008-0000-0100-000005000000}"/>
            </a:ext>
          </a:extLst>
        </xdr:cNvPr>
        <xdr:cNvSpPr/>
      </xdr:nvSpPr>
      <xdr:spPr>
        <a:xfrm>
          <a:off x="863811" y="12651976"/>
          <a:ext cx="187358" cy="1929090"/>
        </a:xfrm>
        <a:prstGeom prst="upArrow">
          <a:avLst>
            <a:gd name="adj1" fmla="val 50000"/>
            <a:gd name="adj2" fmla="val 7275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27214</xdr:colOff>
      <xdr:row>79</xdr:row>
      <xdr:rowOff>24186</xdr:rowOff>
    </xdr:from>
    <xdr:to>
      <xdr:col>9</xdr:col>
      <xdr:colOff>20410</xdr:colOff>
      <xdr:row>80</xdr:row>
      <xdr:rowOff>32736</xdr:rowOff>
    </xdr:to>
    <xdr:sp macro="" textlink="">
      <xdr:nvSpPr>
        <xdr:cNvPr id="35" name="矢印: 上 34">
          <a:extLst>
            <a:ext uri="{FF2B5EF4-FFF2-40B4-BE49-F238E27FC236}">
              <a16:creationId xmlns:a16="http://schemas.microsoft.com/office/drawing/2014/main" id="{00000000-0008-0000-0100-000023000000}"/>
            </a:ext>
          </a:extLst>
        </xdr:cNvPr>
        <xdr:cNvSpPr/>
      </xdr:nvSpPr>
      <xdr:spPr>
        <a:xfrm rot="5400000">
          <a:off x="1364027" y="13810142"/>
          <a:ext cx="177070" cy="1092234"/>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40823</xdr:colOff>
      <xdr:row>72</xdr:row>
      <xdr:rowOff>149060</xdr:rowOff>
    </xdr:from>
    <xdr:to>
      <xdr:col>9</xdr:col>
      <xdr:colOff>34019</xdr:colOff>
      <xdr:row>73</xdr:row>
      <xdr:rowOff>158129</xdr:rowOff>
    </xdr:to>
    <xdr:sp macro="" textlink="">
      <xdr:nvSpPr>
        <xdr:cNvPr id="42" name="矢印: 上 41">
          <a:extLst>
            <a:ext uri="{FF2B5EF4-FFF2-40B4-BE49-F238E27FC236}">
              <a16:creationId xmlns:a16="http://schemas.microsoft.com/office/drawing/2014/main" id="{00000000-0008-0000-0100-00002A000000}"/>
            </a:ext>
          </a:extLst>
        </xdr:cNvPr>
        <xdr:cNvSpPr/>
      </xdr:nvSpPr>
      <xdr:spPr>
        <a:xfrm rot="5400000">
          <a:off x="1377377" y="12755641"/>
          <a:ext cx="177588" cy="1092234"/>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161925</xdr:colOff>
      <xdr:row>119</xdr:row>
      <xdr:rowOff>173419</xdr:rowOff>
    </xdr:from>
    <xdr:to>
      <xdr:col>46</xdr:col>
      <xdr:colOff>114300</xdr:colOff>
      <xdr:row>128</xdr:row>
      <xdr:rowOff>31803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887208" y="22224693"/>
          <a:ext cx="8147469" cy="147583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中小企業経営革新事例集掲載のお願い</a:t>
          </a:r>
          <a:r>
            <a:rPr kumimoji="1" lang="en-US" altLang="ja-JP" sz="1600" b="1">
              <a:solidFill>
                <a:schemeClr val="dk1"/>
              </a:solidFill>
              <a:effectLst/>
              <a:latin typeface="+mn-ea"/>
              <a:ea typeface="+mn-ea"/>
              <a:cs typeface="+mn-cs"/>
            </a:rPr>
            <a:t>】</a:t>
          </a:r>
          <a:endParaRPr lang="ja-JP" altLang="ja-JP" sz="1600">
            <a:effectLst/>
            <a:latin typeface="+mn-ea"/>
            <a:ea typeface="+mn-ea"/>
          </a:endParaRPr>
        </a:p>
        <a:p>
          <a:r>
            <a:rPr kumimoji="1" lang="ja-JP" altLang="ja-JP" sz="1200">
              <a:solidFill>
                <a:schemeClr val="dk1"/>
              </a:solidFill>
              <a:effectLst/>
              <a:latin typeface="+mn-ea"/>
              <a:ea typeface="+mn-ea"/>
              <a:cs typeface="+mn-cs"/>
            </a:rPr>
            <a:t>・経営革新計画が承認された場合，事例集等により公表することが可能な内容についてお伺いします。</a:t>
          </a:r>
          <a:endParaRPr lang="ja-JP" altLang="ja-JP" sz="1200">
            <a:effectLst/>
            <a:latin typeface="+mn-ea"/>
            <a:ea typeface="+mn-ea"/>
          </a:endParaRPr>
        </a:p>
        <a:p>
          <a:r>
            <a:rPr kumimoji="1" lang="ja-JP" altLang="ja-JP" sz="1200">
              <a:solidFill>
                <a:schemeClr val="dk1"/>
              </a:solidFill>
              <a:effectLst/>
              <a:latin typeface="+mn-ea"/>
              <a:ea typeface="+mn-ea"/>
              <a:cs typeface="+mn-cs"/>
            </a:rPr>
            <a:t>・「経営革新計画」は，全ての業種の中小企業・小規模企業に共通した計画策定プロセスであり，広く活用すること</a:t>
          </a:r>
          <a:r>
            <a:rPr kumimoji="1" lang="ja-JP" altLang="en-US" sz="1200">
              <a:solidFill>
                <a:schemeClr val="dk1"/>
              </a:solidFill>
              <a:effectLst/>
              <a:latin typeface="+mn-ea"/>
              <a:ea typeface="+mn-ea"/>
              <a:cs typeface="+mn-cs"/>
            </a:rPr>
            <a:t>　</a:t>
          </a:r>
          <a:endParaRPr kumimoji="1" lang="en-US" altLang="ja-JP" sz="1200">
            <a:solidFill>
              <a:schemeClr val="dk1"/>
            </a:solidFill>
            <a:effectLst/>
            <a:latin typeface="+mn-ea"/>
            <a:ea typeface="+mn-ea"/>
            <a:cs typeface="+mn-cs"/>
          </a:endParaRPr>
        </a:p>
        <a:p>
          <a:r>
            <a:rPr kumimoji="1" lang="ja-JP" altLang="en-US" sz="1200">
              <a:solidFill>
                <a:schemeClr val="dk1"/>
              </a:solidFill>
              <a:effectLst/>
              <a:latin typeface="+mn-ea"/>
              <a:ea typeface="+mn-ea"/>
              <a:cs typeface="+mn-cs"/>
            </a:rPr>
            <a:t>　を促進するため</a:t>
          </a:r>
          <a:r>
            <a:rPr kumimoji="1" lang="ja-JP" altLang="ja-JP" sz="1200">
              <a:solidFill>
                <a:schemeClr val="dk1"/>
              </a:solidFill>
              <a:effectLst/>
              <a:latin typeface="+mn-ea"/>
              <a:ea typeface="+mn-ea"/>
              <a:cs typeface="+mn-cs"/>
            </a:rPr>
            <a:t>，</a:t>
          </a:r>
          <a:r>
            <a:rPr kumimoji="1" lang="ja-JP" altLang="ja-JP" sz="1200" u="sng">
              <a:solidFill>
                <a:schemeClr val="dk1"/>
              </a:solidFill>
              <a:effectLst/>
              <a:latin typeface="+mn-ea"/>
              <a:ea typeface="+mn-ea"/>
              <a:cs typeface="+mn-cs"/>
            </a:rPr>
            <a:t>県では計画承認を受けられた企業を事例集として紹介しているところです。</a:t>
          </a:r>
          <a:endParaRPr lang="ja-JP" altLang="ja-JP" sz="1200">
            <a:effectLst/>
            <a:latin typeface="+mn-ea"/>
            <a:ea typeface="+mn-ea"/>
          </a:endParaRPr>
        </a:p>
        <a:p>
          <a:endParaRPr kumimoji="1" lang="ja-JP" altLang="en-US" sz="1100"/>
        </a:p>
      </xdr:txBody>
    </xdr:sp>
    <xdr:clientData/>
  </xdr:twoCellAnchor>
  <xdr:oneCellAnchor>
    <xdr:from>
      <xdr:col>2</xdr:col>
      <xdr:colOff>131025</xdr:colOff>
      <xdr:row>39</xdr:row>
      <xdr:rowOff>19050</xdr:rowOff>
    </xdr:from>
    <xdr:ext cx="900000" cy="704850"/>
    <xdr:sp macro="" textlink="">
      <xdr:nvSpPr>
        <xdr:cNvPr id="6" name="正方形/長方形 5">
          <a:hlinkClick xmlns:r="http://schemas.openxmlformats.org/officeDocument/2006/relationships" r:id="rId11"/>
          <a:extLst>
            <a:ext uri="{FF2B5EF4-FFF2-40B4-BE49-F238E27FC236}">
              <a16:creationId xmlns:a16="http://schemas.microsoft.com/office/drawing/2014/main" id="{00000000-0008-0000-0100-000006000000}"/>
            </a:ext>
          </a:extLst>
        </xdr:cNvPr>
        <xdr:cNvSpPr/>
      </xdr:nvSpPr>
      <xdr:spPr>
        <a:xfrm>
          <a:off x="570640" y="7521819"/>
          <a:ext cx="900000" cy="704850"/>
        </a:xfrm>
        <a:prstGeom prst="rect">
          <a:avLst/>
        </a:prstGeom>
        <a:solidFill>
          <a:schemeClr val="accent1"/>
        </a:solidFill>
        <a:ln/>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tIns="72000" bIns="72000" rtlCol="0" anchor="ctr" anchorCtr="0">
          <a:noAutofit/>
        </a:bodyPr>
        <a:lstStyle/>
        <a:p>
          <a:pPr algn="ctr"/>
          <a:r>
            <a:rPr kumimoji="1" lang="ja-JP" altLang="en-US" sz="1200" b="0">
              <a:solidFill>
                <a:schemeClr val="bg1"/>
              </a:solidFill>
              <a:effectLst>
                <a:outerShdw blurRad="50800" dist="50800" dir="5400000" algn="ctr" rotWithShape="0">
                  <a:schemeClr val="tx1"/>
                </a:outerShdw>
              </a:effectLst>
              <a:latin typeface="+mn-ea"/>
              <a:ea typeface="+mn-ea"/>
            </a:rPr>
            <a:t>別表１</a:t>
          </a:r>
          <a:endParaRPr kumimoji="1" lang="en-US" altLang="ja-JP" sz="1200" b="0">
            <a:solidFill>
              <a:schemeClr val="bg1"/>
            </a:solidFill>
            <a:effectLst>
              <a:outerShdw blurRad="50800" dist="50800" dir="5400000" algn="ctr" rotWithShape="0">
                <a:schemeClr val="tx1"/>
              </a:outerShdw>
            </a:effectLst>
            <a:latin typeface="+mn-ea"/>
            <a:ea typeface="+mn-ea"/>
          </a:endParaRPr>
        </a:p>
        <a:p>
          <a:pPr algn="ctr"/>
          <a:r>
            <a:rPr kumimoji="1" lang="en-US" altLang="ja-JP" sz="1200" b="0">
              <a:solidFill>
                <a:srgbClr val="FF0000"/>
              </a:solidFill>
            </a:rPr>
            <a:t>Word</a:t>
          </a:r>
          <a:r>
            <a:rPr kumimoji="1" lang="ja-JP" altLang="en-US" sz="1200" b="0">
              <a:solidFill>
                <a:srgbClr val="FF0000"/>
              </a:solidFill>
            </a:rPr>
            <a:t>編集</a:t>
          </a:r>
        </a:p>
      </xdr:txBody>
    </xdr:sp>
    <xdr:clientData/>
  </xdr:oneCellAnchor>
  <xdr:twoCellAnchor>
    <xdr:from>
      <xdr:col>6</xdr:col>
      <xdr:colOff>175845</xdr:colOff>
      <xdr:row>86</xdr:row>
      <xdr:rowOff>36740</xdr:rowOff>
    </xdr:from>
    <xdr:to>
      <xdr:col>9</xdr:col>
      <xdr:colOff>43087</xdr:colOff>
      <xdr:row>87</xdr:row>
      <xdr:rowOff>48221</xdr:rowOff>
    </xdr:to>
    <xdr:sp macro="" textlink="">
      <xdr:nvSpPr>
        <xdr:cNvPr id="31" name="矢印: 上 30">
          <a:extLst>
            <a:ext uri="{FF2B5EF4-FFF2-40B4-BE49-F238E27FC236}">
              <a16:creationId xmlns:a16="http://schemas.microsoft.com/office/drawing/2014/main" id="{24766667-9650-8D41-47E1-826C07B4A748}"/>
            </a:ext>
          </a:extLst>
        </xdr:cNvPr>
        <xdr:cNvSpPr/>
      </xdr:nvSpPr>
      <xdr:spPr>
        <a:xfrm rot="5400000">
          <a:off x="1684875" y="15488560"/>
          <a:ext cx="182931" cy="533992"/>
        </a:xfrm>
        <a:prstGeom prst="upArrow">
          <a:avLst>
            <a:gd name="adj1" fmla="val 50000"/>
            <a:gd name="adj2" fmla="val 72759"/>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118381</xdr:colOff>
      <xdr:row>81</xdr:row>
      <xdr:rowOff>109904</xdr:rowOff>
    </xdr:from>
    <xdr:to>
      <xdr:col>7</xdr:col>
      <xdr:colOff>78573</xdr:colOff>
      <xdr:row>86</xdr:row>
      <xdr:rowOff>164523</xdr:rowOff>
    </xdr:to>
    <xdr:sp macro="" textlink="">
      <xdr:nvSpPr>
        <xdr:cNvPr id="32" name="矢印: 上 31">
          <a:extLst>
            <a:ext uri="{FF2B5EF4-FFF2-40B4-BE49-F238E27FC236}">
              <a16:creationId xmlns:a16="http://schemas.microsoft.com/office/drawing/2014/main" id="{F62E6D0C-EA17-971E-E209-7B4C0AA38D9F}"/>
            </a:ext>
          </a:extLst>
        </xdr:cNvPr>
        <xdr:cNvSpPr/>
      </xdr:nvSpPr>
      <xdr:spPr>
        <a:xfrm rot="10800000">
          <a:off x="1443222" y="14951586"/>
          <a:ext cx="180999" cy="920528"/>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161194</xdr:colOff>
      <xdr:row>81</xdr:row>
      <xdr:rowOff>39806</xdr:rowOff>
    </xdr:from>
    <xdr:to>
      <xdr:col>9</xdr:col>
      <xdr:colOff>29307</xdr:colOff>
      <xdr:row>82</xdr:row>
      <xdr:rowOff>51287</xdr:rowOff>
    </xdr:to>
    <xdr:sp macro="" textlink="">
      <xdr:nvSpPr>
        <xdr:cNvPr id="33" name="矢印: 上 32">
          <a:extLst>
            <a:ext uri="{FF2B5EF4-FFF2-40B4-BE49-F238E27FC236}">
              <a16:creationId xmlns:a16="http://schemas.microsoft.com/office/drawing/2014/main" id="{1BE4AC71-6B7E-FD49-980C-905E2E03B253}"/>
            </a:ext>
          </a:extLst>
        </xdr:cNvPr>
        <xdr:cNvSpPr/>
      </xdr:nvSpPr>
      <xdr:spPr>
        <a:xfrm rot="16200000">
          <a:off x="1653808" y="14446615"/>
          <a:ext cx="180000" cy="527536"/>
        </a:xfrm>
        <a:prstGeom prst="upArrow">
          <a:avLst>
            <a:gd name="adj1" fmla="val 50000"/>
            <a:gd name="adj2" fmla="val 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179172</xdr:colOff>
      <xdr:row>79</xdr:row>
      <xdr:rowOff>127095</xdr:rowOff>
    </xdr:from>
    <xdr:to>
      <xdr:col>4</xdr:col>
      <xdr:colOff>64922</xdr:colOff>
      <xdr:row>80</xdr:row>
      <xdr:rowOff>27645</xdr:rowOff>
    </xdr:to>
    <xdr:sp macro="" textlink="">
      <xdr:nvSpPr>
        <xdr:cNvPr id="36" name="フローチャート: 記憶データ 35">
          <a:extLst>
            <a:ext uri="{FF2B5EF4-FFF2-40B4-BE49-F238E27FC236}">
              <a16:creationId xmlns:a16="http://schemas.microsoft.com/office/drawing/2014/main" id="{E9C88ABF-EB38-2492-2F36-E8A792C74E9B}"/>
            </a:ext>
          </a:extLst>
        </xdr:cNvPr>
        <xdr:cNvSpPr/>
      </xdr:nvSpPr>
      <xdr:spPr>
        <a:xfrm rot="19029346">
          <a:off x="845922" y="14554295"/>
          <a:ext cx="108000" cy="72000"/>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92292</xdr:colOff>
      <xdr:row>86</xdr:row>
      <xdr:rowOff>141814</xdr:rowOff>
    </xdr:from>
    <xdr:to>
      <xdr:col>6</xdr:col>
      <xdr:colOff>200292</xdr:colOff>
      <xdr:row>87</xdr:row>
      <xdr:rowOff>42364</xdr:rowOff>
    </xdr:to>
    <xdr:sp macro="" textlink="">
      <xdr:nvSpPr>
        <xdr:cNvPr id="37" name="フローチャート: 記憶データ 36">
          <a:extLst>
            <a:ext uri="{FF2B5EF4-FFF2-40B4-BE49-F238E27FC236}">
              <a16:creationId xmlns:a16="http://schemas.microsoft.com/office/drawing/2014/main" id="{77C6DF86-8D5C-33FF-37A5-3339CE0D2D12}"/>
            </a:ext>
          </a:extLst>
        </xdr:cNvPr>
        <xdr:cNvSpPr/>
      </xdr:nvSpPr>
      <xdr:spPr>
        <a:xfrm rot="19029346">
          <a:off x="1417133" y="15849405"/>
          <a:ext cx="108000" cy="73732"/>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116649</xdr:colOff>
      <xdr:row>80</xdr:row>
      <xdr:rowOff>160381</xdr:rowOff>
    </xdr:from>
    <xdr:to>
      <xdr:col>6</xdr:col>
      <xdr:colOff>192118</xdr:colOff>
      <xdr:row>81</xdr:row>
      <xdr:rowOff>132316</xdr:rowOff>
    </xdr:to>
    <xdr:sp macro="" textlink="">
      <xdr:nvSpPr>
        <xdr:cNvPr id="38" name="フローチャート: 記憶データ 37">
          <a:extLst>
            <a:ext uri="{FF2B5EF4-FFF2-40B4-BE49-F238E27FC236}">
              <a16:creationId xmlns:a16="http://schemas.microsoft.com/office/drawing/2014/main" id="{6410D83C-6E16-A962-2DB5-734B4C2AB757}"/>
            </a:ext>
          </a:extLst>
        </xdr:cNvPr>
        <xdr:cNvSpPr/>
      </xdr:nvSpPr>
      <xdr:spPr>
        <a:xfrm rot="3107844">
          <a:off x="1416191" y="14792989"/>
          <a:ext cx="143385" cy="75469"/>
        </a:xfrm>
        <a:prstGeom prst="flowChartOnlineStorage">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0</xdr:rowOff>
    </xdr:from>
    <xdr:to>
      <xdr:col>35</xdr:col>
      <xdr:colOff>171450</xdr:colOff>
      <xdr:row>19</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2914650"/>
          <a:ext cx="5886450"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　中小企業等経営強化法第</a:t>
          </a:r>
          <a:r>
            <a:rPr kumimoji="1" lang="en-US" altLang="ja-JP" sz="1100"/>
            <a:t>14</a:t>
          </a:r>
          <a:r>
            <a:rPr kumimoji="1" lang="ja-JP" altLang="en-US" sz="1100"/>
            <a:t>条第１項の規定に基づき，別紙の計画について承認を受けたいので申請します。</a:t>
          </a:r>
        </a:p>
      </xdr:txBody>
    </xdr:sp>
    <xdr:clientData/>
  </xdr:twoCellAnchor>
  <xdr:twoCellAnchor>
    <xdr:from>
      <xdr:col>37</xdr:col>
      <xdr:colOff>0</xdr:colOff>
      <xdr:row>2</xdr:row>
      <xdr:rowOff>0</xdr:rowOff>
    </xdr:from>
    <xdr:to>
      <xdr:col>38</xdr:col>
      <xdr:colOff>476250</xdr:colOff>
      <xdr:row>4</xdr:row>
      <xdr:rowOff>57150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543800" y="47625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309564</xdr:colOff>
      <xdr:row>2</xdr:row>
      <xdr:rowOff>63501</xdr:rowOff>
    </xdr:from>
    <xdr:to>
      <xdr:col>18</xdr:col>
      <xdr:colOff>349252</xdr:colOff>
      <xdr:row>3</xdr:row>
      <xdr:rowOff>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9913939" y="63501"/>
          <a:ext cx="960438" cy="452437"/>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5</xdr:col>
      <xdr:colOff>190500</xdr:colOff>
      <xdr:row>1</xdr:row>
      <xdr:rowOff>704850</xdr:rowOff>
    </xdr:from>
    <xdr:to>
      <xdr:col>8</xdr:col>
      <xdr:colOff>76200</xdr:colOff>
      <xdr:row>2</xdr:row>
      <xdr:rowOff>714376</xdr:rowOff>
    </xdr:to>
    <xdr:sp macro="" textlink="">
      <xdr:nvSpPr>
        <xdr:cNvPr id="2" name="矢印: 下 1">
          <a:extLst>
            <a:ext uri="{FF2B5EF4-FFF2-40B4-BE49-F238E27FC236}">
              <a16:creationId xmlns:a16="http://schemas.microsoft.com/office/drawing/2014/main" id="{5B106F23-AB50-CC3F-5D90-0F6A9701B7F6}"/>
            </a:ext>
          </a:extLst>
        </xdr:cNvPr>
        <xdr:cNvSpPr/>
      </xdr:nvSpPr>
      <xdr:spPr>
        <a:xfrm rot="10800000">
          <a:off x="3238500" y="1114425"/>
          <a:ext cx="1162050" cy="885826"/>
        </a:xfrm>
        <a:prstGeom prst="down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257175</xdr:colOff>
      <xdr:row>6</xdr:row>
      <xdr:rowOff>285750</xdr:rowOff>
    </xdr:from>
    <xdr:to>
      <xdr:col>15</xdr:col>
      <xdr:colOff>209550</xdr:colOff>
      <xdr:row>11</xdr:row>
      <xdr:rowOff>123825</xdr:rowOff>
    </xdr:to>
    <xdr:cxnSp macro="">
      <xdr:nvCxnSpPr>
        <xdr:cNvPr id="6" name="直線矢印コネクタ 5">
          <a:extLst>
            <a:ext uri="{FF2B5EF4-FFF2-40B4-BE49-F238E27FC236}">
              <a16:creationId xmlns:a16="http://schemas.microsoft.com/office/drawing/2014/main" id="{3E311F8E-899B-04FF-1644-4AF0EA6E8018}"/>
            </a:ext>
          </a:extLst>
        </xdr:cNvPr>
        <xdr:cNvCxnSpPr/>
      </xdr:nvCxnSpPr>
      <xdr:spPr>
        <a:xfrm flipH="1" flipV="1">
          <a:off x="7410450" y="3067050"/>
          <a:ext cx="419100" cy="1695450"/>
        </a:xfrm>
        <a:prstGeom prst="straightConnector1">
          <a:avLst/>
        </a:prstGeom>
        <a:ln w="25400">
          <a:solidFill>
            <a:srgbClr val="FF0000"/>
          </a:solidFill>
          <a:round/>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1</xdr:row>
      <xdr:rowOff>0</xdr:rowOff>
    </xdr:from>
    <xdr:to>
      <xdr:col>14</xdr:col>
      <xdr:colOff>476250</xdr:colOff>
      <xdr:row>2</xdr:row>
      <xdr:rowOff>257175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7210425" y="28575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1</xdr:row>
      <xdr:rowOff>0</xdr:rowOff>
    </xdr:from>
    <xdr:to>
      <xdr:col>15</xdr:col>
      <xdr:colOff>478401</xdr:colOff>
      <xdr:row>2</xdr:row>
      <xdr:rowOff>251030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0078065" y="168992"/>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twoCellAnchor>
    <xdr:from>
      <xdr:col>13</xdr:col>
      <xdr:colOff>238124</xdr:colOff>
      <xdr:row>5</xdr:row>
      <xdr:rowOff>84496</xdr:rowOff>
    </xdr:from>
    <xdr:to>
      <xdr:col>18</xdr:col>
      <xdr:colOff>599153</xdr:colOff>
      <xdr:row>9</xdr:row>
      <xdr:rowOff>414798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632539" y="1328891"/>
          <a:ext cx="3779275" cy="24503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chemeClr val="tx1"/>
              </a:solidFill>
              <a:latin typeface="+mn-ea"/>
              <a:ea typeface="+mn-ea"/>
            </a:rPr>
            <a:t>※</a:t>
          </a:r>
          <a:r>
            <a:rPr kumimoji="1" lang="ja-JP" altLang="en-US" sz="1100" b="1">
              <a:solidFill>
                <a:schemeClr val="tx1"/>
              </a:solidFill>
              <a:latin typeface="+mn-ea"/>
              <a:ea typeface="+mn-ea"/>
            </a:rPr>
            <a:t>記入上の注意</a:t>
          </a:r>
          <a:endParaRPr kumimoji="1" lang="en-US" altLang="ja-JP" sz="1100" b="1">
            <a:solidFill>
              <a:schemeClr val="tx1"/>
            </a:solidFill>
            <a:latin typeface="+mn-ea"/>
            <a:ea typeface="+mn-ea"/>
          </a:endParaRPr>
        </a:p>
        <a:p>
          <a:endParaRPr kumimoji="1" lang="en-US" altLang="ja-JP" sz="1100" b="1">
            <a:solidFill>
              <a:schemeClr val="tx1"/>
            </a:solidFill>
            <a:latin typeface="+mn-ea"/>
            <a:ea typeface="+mn-ea"/>
          </a:endParaRPr>
        </a:p>
        <a:p>
          <a:r>
            <a:rPr kumimoji="1" lang="ja-JP" altLang="en-US" sz="1100" b="1">
              <a:solidFill>
                <a:srgbClr val="FF0000"/>
              </a:solidFill>
              <a:latin typeface="+mn-ea"/>
              <a:ea typeface="+mn-ea"/>
            </a:rPr>
            <a:t>・次の項目のセルのみ入力してください。</a:t>
          </a:r>
          <a:endParaRPr kumimoji="1" lang="en-US" altLang="ja-JP" sz="1100" b="1">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⑨設備投資額</a:t>
          </a:r>
          <a:endParaRPr kumimoji="1" lang="en-US" altLang="ja-JP" sz="1100" b="1" u="sng">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⑩運転資金</a:t>
          </a:r>
          <a:endParaRPr kumimoji="1" lang="en-US" altLang="ja-JP" sz="1100" b="1" u="sng">
            <a:solidFill>
              <a:srgbClr val="FF0000"/>
            </a:solidFill>
            <a:latin typeface="+mn-ea"/>
            <a:ea typeface="+mn-ea"/>
          </a:endParaRPr>
        </a:p>
        <a:p>
          <a:r>
            <a:rPr kumimoji="1" lang="ja-JP" altLang="en-US" sz="1100" b="1">
              <a:solidFill>
                <a:srgbClr val="FF0000"/>
              </a:solidFill>
              <a:latin typeface="+mn-ea"/>
              <a:ea typeface="+mn-ea"/>
            </a:rPr>
            <a:t>　</a:t>
          </a:r>
          <a:r>
            <a:rPr kumimoji="1" lang="ja-JP" altLang="en-US" sz="1100" b="1" u="sng">
              <a:solidFill>
                <a:srgbClr val="FF0000"/>
              </a:solidFill>
              <a:latin typeface="+mn-ea"/>
              <a:ea typeface="+mn-ea"/>
            </a:rPr>
            <a:t>⑮資金調達額</a:t>
          </a:r>
          <a:endParaRPr kumimoji="1" lang="en-US" altLang="ja-JP" sz="1100" b="1" u="sng">
            <a:solidFill>
              <a:srgbClr val="FF0000"/>
            </a:solidFill>
            <a:latin typeface="+mn-ea"/>
            <a:ea typeface="+mn-ea"/>
          </a:endParaRPr>
        </a:p>
        <a:p>
          <a:endParaRPr kumimoji="1" lang="en-US" altLang="ja-JP" sz="1100" b="1" u="sng">
            <a:solidFill>
              <a:srgbClr val="FF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他の項目は</a:t>
          </a:r>
          <a:r>
            <a:rPr kumimoji="1" lang="ja-JP" altLang="ja-JP" sz="1100" b="1">
              <a:solidFill>
                <a:schemeClr val="dk1"/>
              </a:solidFill>
              <a:effectLst/>
              <a:latin typeface="+mn-lt"/>
              <a:ea typeface="+mn-ea"/>
              <a:cs typeface="+mn-cs"/>
            </a:rPr>
            <a:t>「補助様式１」からデータが転記されます。</a:t>
          </a:r>
          <a:endParaRPr lang="ja-JP" altLang="ja-JP">
            <a:effectLst/>
          </a:endParaRPr>
        </a:p>
        <a:p>
          <a:endParaRPr kumimoji="1" lang="en-US" altLang="ja-JP" sz="1100" b="1" u="sng">
            <a:solidFill>
              <a:srgbClr val="FF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10</xdr:col>
      <xdr:colOff>479126</xdr:colOff>
      <xdr:row>3</xdr:row>
      <xdr:rowOff>21746</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745802" y="377406"/>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476250</xdr:colOff>
      <xdr:row>2</xdr:row>
      <xdr:rowOff>161925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201025" y="381000"/>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473188</xdr:colOff>
      <xdr:row>2</xdr:row>
      <xdr:rowOff>160224</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763125" y="382701"/>
          <a:ext cx="1162050" cy="542925"/>
        </a:xfrm>
        <a:prstGeom prst="rect">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i="1">
              <a:solidFill>
                <a:srgbClr val="FF0000"/>
              </a:solidFill>
            </a:rPr>
            <a:t>スタートへ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ED8D-F622-4941-B931-B2B81C70F5D4}">
  <sheetPr>
    <tabColor rgb="FFFFFF00"/>
    <pageSetUpPr fitToPage="1"/>
  </sheetPr>
  <dimension ref="A115"/>
  <sheetViews>
    <sheetView showGridLines="0" view="pageBreakPreview" zoomScaleNormal="100" zoomScaleSheetLayoutView="100" workbookViewId="0">
      <selection activeCell="A3" sqref="A3"/>
    </sheetView>
  </sheetViews>
  <sheetFormatPr defaultRowHeight="13"/>
  <cols>
    <col min="1" max="10" width="9.6328125" customWidth="1"/>
  </cols>
  <sheetData>
    <row r="115" ht="19.5" customHeight="1"/>
  </sheetData>
  <sheetProtection algorithmName="SHA-512" hashValue="oJ+pf89QGYFGZ+wcrd9YbNewFh5LwljlKOBlfh4LQoo/n2yaysYcvMYVACmVdYukzC/uuzsXIAAyCO7ad9DjNQ==" saltValue="Z8rwFN4lyIhehWo9yCGG0A==" spinCount="100000" sheet="1" objects="1" scenarios="1"/>
  <phoneticPr fontId="6"/>
  <printOptions horizontalCentered="1"/>
  <pageMargins left="0.51181102362204722" right="0.51181102362204722" top="0.39370078740157483" bottom="0.39370078740157483" header="0.31496062992125984" footer="0.31496062992125984"/>
  <pageSetup paperSize="9" scale="82" fitToHeight="0" orientation="portrait" r:id="rId1"/>
  <headerFooter>
    <oddFooter>&amp;C- &amp;P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05731-E78C-4CD2-821D-F356F1B8CAC2}">
  <sheetPr>
    <tabColor rgb="FF002060"/>
  </sheetPr>
  <dimension ref="A1:AX226"/>
  <sheetViews>
    <sheetView view="pageBreakPreview" zoomScale="130" zoomScaleNormal="100" zoomScaleSheetLayoutView="130" workbookViewId="0">
      <selection activeCell="R5" sqref="R5:W5"/>
    </sheetView>
  </sheetViews>
  <sheetFormatPr defaultRowHeight="13"/>
  <cols>
    <col min="1" max="8" width="2.6328125" customWidth="1"/>
    <col min="9" max="18" width="2.7265625" customWidth="1"/>
    <col min="19" max="100" width="2.6328125" customWidth="1"/>
  </cols>
  <sheetData>
    <row r="1" spans="1:33" ht="20.25" customHeight="1">
      <c r="AG1" s="88" t="s">
        <v>182</v>
      </c>
    </row>
    <row r="2" spans="1:33" ht="20.25" customHeight="1">
      <c r="A2" s="100" t="s">
        <v>178</v>
      </c>
    </row>
    <row r="3" spans="1:33" ht="39" customHeight="1">
      <c r="A3" s="439" t="s">
        <v>205</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row>
    <row r="4" spans="1:33" ht="17.2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row>
    <row r="5" spans="1:33" ht="26.25" customHeight="1">
      <c r="F5" s="440" t="s">
        <v>183</v>
      </c>
      <c r="G5" s="440"/>
      <c r="H5" s="440"/>
      <c r="I5" s="440"/>
      <c r="J5" s="440"/>
      <c r="K5" s="440"/>
      <c r="L5" s="440"/>
      <c r="M5" s="440"/>
      <c r="N5" s="440"/>
      <c r="O5" s="440"/>
      <c r="P5" s="440"/>
      <c r="Q5" s="440"/>
      <c r="R5" s="442"/>
      <c r="S5" s="442"/>
      <c r="T5" s="442"/>
      <c r="U5" s="442"/>
      <c r="V5" s="442"/>
      <c r="W5" s="442"/>
    </row>
    <row r="6" spans="1:33" ht="26.25" customHeight="1">
      <c r="F6" s="441" t="s">
        <v>184</v>
      </c>
      <c r="G6" s="441"/>
      <c r="H6" s="441"/>
      <c r="I6" s="441"/>
      <c r="J6" s="441"/>
      <c r="K6" s="441"/>
      <c r="L6" s="441"/>
      <c r="M6" s="441"/>
      <c r="N6" s="441"/>
      <c r="O6" s="441"/>
      <c r="P6" s="441"/>
      <c r="Q6" s="441"/>
      <c r="R6" s="442"/>
      <c r="S6" s="442"/>
      <c r="T6" s="442"/>
      <c r="U6" s="442"/>
      <c r="V6" s="442"/>
      <c r="W6" s="442"/>
    </row>
    <row r="7" spans="1:33" ht="26.25" customHeight="1">
      <c r="F7" s="441" t="s">
        <v>185</v>
      </c>
      <c r="G7" s="441"/>
      <c r="H7" s="441"/>
      <c r="I7" s="441"/>
      <c r="J7" s="441"/>
      <c r="K7" s="441"/>
      <c r="L7" s="441"/>
      <c r="M7" s="441"/>
      <c r="N7" s="441"/>
      <c r="O7" s="441"/>
      <c r="P7" s="441"/>
      <c r="Q7" s="441"/>
      <c r="R7" s="442"/>
      <c r="S7" s="442"/>
      <c r="T7" s="442"/>
      <c r="U7" s="442"/>
      <c r="V7" s="442"/>
      <c r="W7" s="442"/>
    </row>
    <row r="8" spans="1:33" ht="26.25" customHeight="1">
      <c r="F8" s="441" t="s">
        <v>186</v>
      </c>
      <c r="G8" s="441"/>
      <c r="H8" s="441"/>
      <c r="I8" s="441"/>
      <c r="J8" s="441"/>
      <c r="K8" s="441"/>
      <c r="L8" s="441"/>
      <c r="M8" s="441"/>
      <c r="N8" s="441"/>
      <c r="O8" s="441"/>
      <c r="P8" s="441"/>
      <c r="Q8" s="441"/>
      <c r="R8" s="442"/>
      <c r="S8" s="442"/>
      <c r="T8" s="442"/>
      <c r="U8" s="442"/>
      <c r="V8" s="442"/>
      <c r="W8" s="442"/>
    </row>
    <row r="9" spans="1:33" ht="26.25" customHeight="1">
      <c r="F9" s="441" t="s">
        <v>187</v>
      </c>
      <c r="G9" s="441"/>
      <c r="H9" s="441"/>
      <c r="I9" s="441"/>
      <c r="J9" s="441"/>
      <c r="K9" s="441"/>
      <c r="L9" s="441"/>
      <c r="M9" s="441"/>
      <c r="N9" s="441"/>
      <c r="O9" s="441"/>
      <c r="P9" s="441"/>
      <c r="Q9" s="441"/>
      <c r="R9" s="442"/>
      <c r="S9" s="442"/>
      <c r="T9" s="442"/>
      <c r="U9" s="442"/>
      <c r="V9" s="442"/>
      <c r="W9" s="442"/>
    </row>
    <row r="10" spans="1:33" ht="26.25" customHeight="1">
      <c r="F10" s="441" t="s">
        <v>188</v>
      </c>
      <c r="G10" s="441"/>
      <c r="H10" s="441"/>
      <c r="I10" s="441"/>
      <c r="J10" s="441"/>
      <c r="K10" s="441"/>
      <c r="L10" s="441"/>
      <c r="M10" s="441"/>
      <c r="N10" s="441"/>
      <c r="O10" s="441"/>
      <c r="P10" s="441"/>
      <c r="Q10" s="441"/>
      <c r="R10" s="442"/>
      <c r="S10" s="442"/>
      <c r="T10" s="442"/>
      <c r="U10" s="442"/>
      <c r="V10" s="442"/>
      <c r="W10" s="442"/>
    </row>
    <row r="11" spans="1:33" ht="26.25" customHeight="1">
      <c r="F11" s="441" t="s">
        <v>189</v>
      </c>
      <c r="G11" s="441"/>
      <c r="H11" s="441"/>
      <c r="I11" s="441"/>
      <c r="J11" s="441"/>
      <c r="K11" s="441"/>
      <c r="L11" s="441"/>
      <c r="M11" s="441"/>
      <c r="N11" s="441"/>
      <c r="O11" s="441"/>
      <c r="P11" s="441"/>
      <c r="Q11" s="441"/>
      <c r="R11" s="442"/>
      <c r="S11" s="442"/>
      <c r="T11" s="442"/>
      <c r="U11" s="442"/>
      <c r="V11" s="442"/>
      <c r="W11" s="442"/>
    </row>
    <row r="12" spans="1:33" ht="20.25" customHeight="1"/>
    <row r="13" spans="1:33" ht="44.25" customHeight="1">
      <c r="B13" s="443" t="s">
        <v>179</v>
      </c>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c r="AA13" s="443"/>
      <c r="AB13" s="443"/>
      <c r="AC13" s="443"/>
      <c r="AD13" s="443"/>
      <c r="AE13" s="443"/>
      <c r="AF13" s="443"/>
    </row>
    <row r="14" spans="1:33" ht="20.25" customHeight="1"/>
    <row r="15" spans="1:33" ht="20.25" customHeight="1">
      <c r="A15" t="s">
        <v>180</v>
      </c>
    </row>
    <row r="16" spans="1:33" ht="39.75" customHeight="1">
      <c r="B16" s="408" t="s">
        <v>190</v>
      </c>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row>
    <row r="17" spans="1:50" ht="20.25" customHeight="1" thickBot="1"/>
    <row r="18" spans="1:50" ht="30.75" customHeight="1" thickBot="1">
      <c r="C18" s="447" t="s">
        <v>208</v>
      </c>
      <c r="D18" s="448"/>
      <c r="E18" s="448"/>
      <c r="F18" s="448"/>
      <c r="G18" s="448"/>
      <c r="H18" s="448"/>
      <c r="I18" s="448"/>
      <c r="J18" s="448"/>
      <c r="K18" s="448"/>
      <c r="L18" s="104" t="s">
        <v>209</v>
      </c>
      <c r="M18" s="449"/>
      <c r="N18" s="450"/>
      <c r="O18" s="450"/>
      <c r="P18" s="450"/>
      <c r="Q18" s="450"/>
      <c r="R18" s="450"/>
      <c r="S18" s="450"/>
      <c r="T18" s="450"/>
      <c r="U18" s="450"/>
      <c r="V18" s="450"/>
      <c r="W18" s="450"/>
      <c r="X18" s="450"/>
      <c r="Y18" s="450"/>
      <c r="Z18" s="450"/>
      <c r="AA18" s="450"/>
      <c r="AB18" s="450"/>
      <c r="AC18" s="450"/>
      <c r="AD18" s="450"/>
      <c r="AE18" s="105" t="s">
        <v>203</v>
      </c>
    </row>
    <row r="19" spans="1:50" ht="20.25" customHeight="1">
      <c r="B19" t="s">
        <v>181</v>
      </c>
    </row>
    <row r="20" spans="1:50" ht="36" customHeight="1">
      <c r="C20" s="408" t="s">
        <v>191</v>
      </c>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row>
    <row r="21" spans="1:50" ht="19.5" customHeight="1">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row>
    <row r="22" spans="1:50" ht="20.25" customHeight="1">
      <c r="A22" t="s">
        <v>192</v>
      </c>
    </row>
    <row r="23" spans="1:50" ht="30" customHeight="1">
      <c r="A23" s="407" t="s">
        <v>193</v>
      </c>
      <c r="B23" s="407"/>
      <c r="C23" s="407"/>
      <c r="D23" s="407"/>
      <c r="E23" s="407"/>
      <c r="F23" s="407"/>
      <c r="G23" s="407"/>
      <c r="H23" s="407"/>
      <c r="I23" s="444">
        <f>'計画書作成手順（スタート）'!$H$17</f>
        <v>0</v>
      </c>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6"/>
    </row>
    <row r="24" spans="1:50" ht="30" customHeight="1">
      <c r="A24" s="407" t="s">
        <v>200</v>
      </c>
      <c r="B24" s="407"/>
      <c r="C24" s="407"/>
      <c r="D24" s="407"/>
      <c r="E24" s="407"/>
      <c r="F24" s="407"/>
      <c r="G24" s="407"/>
      <c r="H24" s="407"/>
      <c r="I24" s="385" t="s">
        <v>201</v>
      </c>
      <c r="J24" s="386"/>
      <c r="K24" s="386">
        <f>'計画書作成手順（スタート）'!$L$19</f>
        <v>0</v>
      </c>
      <c r="L24" s="386"/>
      <c r="M24" s="102" t="s">
        <v>202</v>
      </c>
      <c r="N24" s="451">
        <f>'計画書作成手順（スタート）'!$S$19</f>
        <v>0</v>
      </c>
      <c r="O24" s="386"/>
      <c r="P24" s="386"/>
      <c r="Q24" s="102" t="s">
        <v>203</v>
      </c>
      <c r="R24" s="102"/>
      <c r="S24" s="102"/>
      <c r="T24" s="102"/>
      <c r="U24" s="102"/>
      <c r="V24" s="102"/>
      <c r="W24" s="102"/>
      <c r="X24" s="102"/>
      <c r="Y24" s="102"/>
      <c r="Z24" s="102"/>
      <c r="AA24" s="102"/>
      <c r="AB24" s="102"/>
      <c r="AC24" s="102"/>
      <c r="AD24" s="102"/>
      <c r="AE24" s="102"/>
      <c r="AF24" s="102"/>
      <c r="AG24" s="103"/>
    </row>
    <row r="25" spans="1:50" ht="30" customHeight="1">
      <c r="A25" s="407"/>
      <c r="B25" s="407"/>
      <c r="C25" s="407"/>
      <c r="D25" s="407"/>
      <c r="E25" s="407"/>
      <c r="F25" s="407"/>
      <c r="G25" s="407"/>
      <c r="H25" s="407"/>
      <c r="I25" s="444">
        <f>'計画書作成手順（スタート）'!$H$20</f>
        <v>0</v>
      </c>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6"/>
    </row>
    <row r="26" spans="1:50" ht="30" customHeight="1">
      <c r="A26" s="407" t="s">
        <v>194</v>
      </c>
      <c r="B26" s="407"/>
      <c r="C26" s="407"/>
      <c r="D26" s="407"/>
      <c r="E26" s="407"/>
      <c r="F26" s="407"/>
      <c r="G26" s="407"/>
      <c r="H26" s="407"/>
      <c r="I26" s="452">
        <f>'計画書作成手順（スタート）'!$AG$16</f>
        <v>0</v>
      </c>
      <c r="J26" s="453"/>
      <c r="K26" s="453"/>
      <c r="L26" s="453"/>
      <c r="M26" s="453"/>
      <c r="N26" s="453"/>
      <c r="O26" s="453"/>
      <c r="P26" s="453"/>
      <c r="Q26" s="453"/>
      <c r="R26" s="453"/>
      <c r="S26" s="453"/>
      <c r="T26" s="453"/>
      <c r="U26" s="453">
        <f>'計画書作成手順（スタート）'!$AG$18</f>
        <v>0</v>
      </c>
      <c r="V26" s="453"/>
      <c r="W26" s="453"/>
      <c r="X26" s="453"/>
      <c r="Y26" s="453"/>
      <c r="Z26" s="453"/>
      <c r="AA26" s="453"/>
      <c r="AB26" s="453"/>
      <c r="AC26" s="453"/>
      <c r="AD26" s="453"/>
      <c r="AE26" s="453"/>
      <c r="AF26" s="453"/>
      <c r="AG26" s="454"/>
      <c r="AJ26" s="438"/>
      <c r="AK26" s="438"/>
      <c r="AL26" s="438"/>
      <c r="AM26" s="438"/>
      <c r="AN26" s="438"/>
      <c r="AO26" s="438"/>
      <c r="AP26" s="438"/>
      <c r="AQ26" s="438"/>
      <c r="AR26" s="438"/>
      <c r="AS26" s="438"/>
      <c r="AT26" s="176"/>
      <c r="AU26" s="176"/>
      <c r="AV26" s="176"/>
      <c r="AW26" s="176"/>
      <c r="AX26" s="176"/>
    </row>
    <row r="27" spans="1:50" ht="30" customHeight="1">
      <c r="A27" s="407" t="s">
        <v>195</v>
      </c>
      <c r="B27" s="407"/>
      <c r="C27" s="407"/>
      <c r="D27" s="407"/>
      <c r="E27" s="407"/>
      <c r="F27" s="407"/>
      <c r="G27" s="407"/>
      <c r="H27" s="385"/>
      <c r="I27" s="385">
        <f>'計画書作成手順（スタート）'!$AK$23</f>
        <v>0</v>
      </c>
      <c r="J27" s="386"/>
      <c r="K27" s="386"/>
      <c r="L27" s="386"/>
      <c r="M27" s="386"/>
      <c r="N27" s="386"/>
      <c r="O27" s="386"/>
      <c r="P27" s="386"/>
      <c r="Q27" s="386"/>
      <c r="R27" s="386"/>
      <c r="S27" s="386"/>
      <c r="T27" s="386"/>
      <c r="U27" s="386">
        <f>'計画書作成手順（スタート）'!$AK$24</f>
        <v>0</v>
      </c>
      <c r="V27" s="386"/>
      <c r="W27" s="386"/>
      <c r="X27" s="386"/>
      <c r="Y27" s="386"/>
      <c r="Z27" s="386"/>
      <c r="AA27" s="386"/>
      <c r="AB27" s="386"/>
      <c r="AC27" s="386"/>
      <c r="AD27" s="386"/>
      <c r="AE27" s="386"/>
      <c r="AF27" s="386"/>
      <c r="AG27" s="389"/>
    </row>
    <row r="28" spans="1:50" ht="30" customHeight="1">
      <c r="A28" s="407" t="s">
        <v>196</v>
      </c>
      <c r="B28" s="407"/>
      <c r="C28" s="407" t="s">
        <v>197</v>
      </c>
      <c r="D28" s="407"/>
      <c r="E28" s="407"/>
      <c r="F28" s="407"/>
      <c r="G28" s="407"/>
      <c r="H28" s="407"/>
      <c r="I28" s="385">
        <f>'計画書作成手順（スタート）'!$AG$20</f>
        <v>0</v>
      </c>
      <c r="J28" s="386"/>
      <c r="K28" s="386"/>
      <c r="L28" s="386"/>
      <c r="M28" s="386"/>
      <c r="N28" s="386"/>
      <c r="O28" s="386"/>
      <c r="P28" s="386"/>
      <c r="Q28" s="386"/>
      <c r="R28" s="389"/>
      <c r="S28" s="385" t="s">
        <v>204</v>
      </c>
      <c r="T28" s="386"/>
      <c r="U28" s="386"/>
      <c r="V28" s="389"/>
      <c r="W28" s="385">
        <f>'計画書作成手順（スタート）'!$AG$21</f>
        <v>0</v>
      </c>
      <c r="X28" s="386"/>
      <c r="Y28" s="386"/>
      <c r="Z28" s="386"/>
      <c r="AA28" s="386"/>
      <c r="AB28" s="386"/>
      <c r="AC28" s="386"/>
      <c r="AD28" s="386"/>
      <c r="AE28" s="386"/>
      <c r="AF28" s="386"/>
      <c r="AG28" s="389"/>
    </row>
    <row r="29" spans="1:50" ht="30" customHeight="1">
      <c r="A29" s="407" t="s">
        <v>198</v>
      </c>
      <c r="B29" s="407"/>
      <c r="C29" s="407"/>
      <c r="D29" s="407"/>
      <c r="E29" s="407"/>
      <c r="F29" s="407"/>
      <c r="G29" s="407"/>
      <c r="H29" s="407"/>
      <c r="I29" s="455">
        <f>'計画書作成手順（スタート）'!$AG$22</f>
        <v>0</v>
      </c>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7"/>
    </row>
    <row r="30" spans="1:50" ht="33.75" customHeight="1">
      <c r="A30" s="458" t="s">
        <v>199</v>
      </c>
      <c r="B30" s="458"/>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row>
    <row r="31" spans="1:50" ht="20.25" customHeight="1"/>
    <row r="32" spans="1:5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sheetData>
  <sheetProtection algorithmName="SHA-512" hashValue="4augiLDMQetJz70FGaZg4ptnkRyxObySo5/rex4BdVaCRslyFhjfADm62GO8rIZHvbKb6wYj+jU+FVYvt5ACxA==" saltValue="Ufk49AuQjKwoWGCJyzYIrg==" spinCount="100000" sheet="1" objects="1" scenarios="1"/>
  <mergeCells count="41">
    <mergeCell ref="I28:R28"/>
    <mergeCell ref="S28:V28"/>
    <mergeCell ref="W28:AG28"/>
    <mergeCell ref="I29:AG29"/>
    <mergeCell ref="A30:AG30"/>
    <mergeCell ref="A28:H28"/>
    <mergeCell ref="A29:H29"/>
    <mergeCell ref="I25:AG25"/>
    <mergeCell ref="I27:T27"/>
    <mergeCell ref="U27:AG27"/>
    <mergeCell ref="A26:H26"/>
    <mergeCell ref="A27:H27"/>
    <mergeCell ref="A24:H25"/>
    <mergeCell ref="I24:J24"/>
    <mergeCell ref="K24:L24"/>
    <mergeCell ref="N24:P24"/>
    <mergeCell ref="I26:T26"/>
    <mergeCell ref="U26:AG26"/>
    <mergeCell ref="B13:AF13"/>
    <mergeCell ref="B16:AG16"/>
    <mergeCell ref="C20:AG20"/>
    <mergeCell ref="A23:H23"/>
    <mergeCell ref="I23:AG23"/>
    <mergeCell ref="C18:K18"/>
    <mergeCell ref="M18:AD18"/>
    <mergeCell ref="AJ26:AS26"/>
    <mergeCell ref="A3:AG3"/>
    <mergeCell ref="F5:Q5"/>
    <mergeCell ref="F6:Q6"/>
    <mergeCell ref="F7:Q7"/>
    <mergeCell ref="F8:Q8"/>
    <mergeCell ref="F10:Q10"/>
    <mergeCell ref="F11:Q11"/>
    <mergeCell ref="R5:W5"/>
    <mergeCell ref="R6:W6"/>
    <mergeCell ref="R7:W7"/>
    <mergeCell ref="R8:W8"/>
    <mergeCell ref="R9:W9"/>
    <mergeCell ref="R10:W10"/>
    <mergeCell ref="R11:W11"/>
    <mergeCell ref="F9:Q9"/>
  </mergeCells>
  <phoneticPr fontId="6"/>
  <printOptions horizontalCentered="1"/>
  <pageMargins left="0.70866141732283472" right="0.70866141732283472" top="0.55118110236220474" bottom="0.55118110236220474"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99D530-75BF-4420-8C87-12C3A032D6B2}">
          <x14:formula1>
            <xm:f>リスト!$B$1:$B$2</xm:f>
          </x14:formula1>
          <xm:sqref>R5:W11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7DB1-E033-4BE8-B765-E1BAFC5842B8}">
  <sheetPr>
    <tabColor rgb="FF002060"/>
    <pageSetUpPr fitToPage="1"/>
  </sheetPr>
  <dimension ref="A1:AB130"/>
  <sheetViews>
    <sheetView zoomScale="120" zoomScaleNormal="120" zoomScaleSheetLayoutView="120" workbookViewId="0">
      <pane xSplit="3" ySplit="5" topLeftCell="K6" activePane="bottomRight" state="frozen"/>
      <selection activeCell="L9" sqref="L9"/>
      <selection pane="topRight" activeCell="L9" sqref="L9"/>
      <selection pane="bottomLeft" activeCell="L9" sqref="L9"/>
      <selection pane="bottomRight" activeCell="J33" sqref="J33 F21:F22 F33:F34"/>
    </sheetView>
  </sheetViews>
  <sheetFormatPr defaultRowHeight="12"/>
  <cols>
    <col min="1" max="1" width="2.453125" style="20" customWidth="1"/>
    <col min="2" max="2" width="2.36328125" style="20" customWidth="1"/>
    <col min="3" max="3" width="20" style="20" bestFit="1" customWidth="1"/>
    <col min="4" max="4" width="11.7265625" style="20" customWidth="1"/>
    <col min="5" max="5" width="5.7265625" style="20" customWidth="1"/>
    <col min="6" max="6" width="11.7265625" style="20" customWidth="1"/>
    <col min="7" max="7" width="5.7265625" style="20" customWidth="1"/>
    <col min="8" max="8" width="11.7265625" style="20" customWidth="1"/>
    <col min="9" max="9" width="5.7265625" style="20" customWidth="1"/>
    <col min="10" max="10" width="11.7265625" style="20" customWidth="1"/>
    <col min="11" max="11" width="5.7265625" style="20" customWidth="1"/>
    <col min="12" max="12" width="11.7265625" style="20" customWidth="1"/>
    <col min="13" max="13" width="5.7265625" style="20" customWidth="1"/>
    <col min="14" max="14" width="11.7265625" style="20" customWidth="1"/>
    <col min="15" max="15" width="5.7265625" style="20" customWidth="1"/>
    <col min="16" max="16" width="11.7265625" style="20" customWidth="1"/>
    <col min="17" max="17" width="5.7265625" style="20" customWidth="1"/>
    <col min="18" max="18" width="11.7265625" style="20" customWidth="1"/>
    <col min="19" max="19" width="5.7265625" style="20" customWidth="1"/>
    <col min="20" max="20" width="11.7265625" style="20" customWidth="1"/>
    <col min="21" max="21" width="5.7265625" style="20" customWidth="1"/>
    <col min="22" max="22" width="11.7265625" style="20" customWidth="1"/>
    <col min="23" max="23" width="5.7265625" style="20" customWidth="1"/>
    <col min="24" max="24" width="11.7265625" style="20" customWidth="1"/>
    <col min="25" max="26" width="5.7265625" style="20" customWidth="1"/>
    <col min="27" max="27" width="4.26953125" style="20" customWidth="1"/>
    <col min="28" max="260" width="9" style="20"/>
    <col min="261" max="261" width="2.453125" style="20" customWidth="1"/>
    <col min="262" max="262" width="2.36328125" style="20" customWidth="1"/>
    <col min="263" max="263" width="20" style="20" bestFit="1" customWidth="1"/>
    <col min="264" max="264" width="11.26953125" style="20" customWidth="1"/>
    <col min="265" max="265" width="6.453125" style="20" customWidth="1"/>
    <col min="266" max="266" width="11.26953125" style="20" customWidth="1"/>
    <col min="267" max="267" width="7" style="20" customWidth="1"/>
    <col min="268" max="268" width="10.6328125" style="20" customWidth="1"/>
    <col min="269" max="269" width="6.6328125" style="20" customWidth="1"/>
    <col min="270" max="270" width="10.6328125" style="20" customWidth="1"/>
    <col min="271" max="271" width="6.6328125" style="20" customWidth="1"/>
    <col min="272" max="272" width="10.6328125" style="20" customWidth="1"/>
    <col min="273" max="273" width="6.6328125" style="20" customWidth="1"/>
    <col min="274" max="274" width="10.6328125" style="20" customWidth="1"/>
    <col min="275" max="275" width="6.6328125" style="20" customWidth="1"/>
    <col min="276" max="276" width="10.6328125" style="20" customWidth="1"/>
    <col min="277" max="277" width="6.6328125" style="20" customWidth="1"/>
    <col min="278" max="278" width="10.6328125" style="20" customWidth="1"/>
    <col min="279" max="279" width="6.6328125" style="20" customWidth="1"/>
    <col min="280" max="280" width="10.6328125" style="20" customWidth="1"/>
    <col min="281" max="282" width="6" style="20" customWidth="1"/>
    <col min="283" max="283" width="4.26953125" style="20" customWidth="1"/>
    <col min="284" max="516" width="9" style="20"/>
    <col min="517" max="517" width="2.453125" style="20" customWidth="1"/>
    <col min="518" max="518" width="2.36328125" style="20" customWidth="1"/>
    <col min="519" max="519" width="20" style="20" bestFit="1" customWidth="1"/>
    <col min="520" max="520" width="11.26953125" style="20" customWidth="1"/>
    <col min="521" max="521" width="6.453125" style="20" customWidth="1"/>
    <col min="522" max="522" width="11.26953125" style="20" customWidth="1"/>
    <col min="523" max="523" width="7" style="20" customWidth="1"/>
    <col min="524" max="524" width="10.6328125" style="20" customWidth="1"/>
    <col min="525" max="525" width="6.6328125" style="20" customWidth="1"/>
    <col min="526" max="526" width="10.6328125" style="20" customWidth="1"/>
    <col min="527" max="527" width="6.6328125" style="20" customWidth="1"/>
    <col min="528" max="528" width="10.6328125" style="20" customWidth="1"/>
    <col min="529" max="529" width="6.6328125" style="20" customWidth="1"/>
    <col min="530" max="530" width="10.6328125" style="20" customWidth="1"/>
    <col min="531" max="531" width="6.6328125" style="20" customWidth="1"/>
    <col min="532" max="532" width="10.6328125" style="20" customWidth="1"/>
    <col min="533" max="533" width="6.6328125" style="20" customWidth="1"/>
    <col min="534" max="534" width="10.6328125" style="20" customWidth="1"/>
    <col min="535" max="535" width="6.6328125" style="20" customWidth="1"/>
    <col min="536" max="536" width="10.6328125" style="20" customWidth="1"/>
    <col min="537" max="538" width="6" style="20" customWidth="1"/>
    <col min="539" max="539" width="4.26953125" style="20" customWidth="1"/>
    <col min="540" max="772" width="9" style="20"/>
    <col min="773" max="773" width="2.453125" style="20" customWidth="1"/>
    <col min="774" max="774" width="2.36328125" style="20" customWidth="1"/>
    <col min="775" max="775" width="20" style="20" bestFit="1" customWidth="1"/>
    <col min="776" max="776" width="11.26953125" style="20" customWidth="1"/>
    <col min="777" max="777" width="6.453125" style="20" customWidth="1"/>
    <col min="778" max="778" width="11.26953125" style="20" customWidth="1"/>
    <col min="779" max="779" width="7" style="20" customWidth="1"/>
    <col min="780" max="780" width="10.6328125" style="20" customWidth="1"/>
    <col min="781" max="781" width="6.6328125" style="20" customWidth="1"/>
    <col min="782" max="782" width="10.6328125" style="20" customWidth="1"/>
    <col min="783" max="783" width="6.6328125" style="20" customWidth="1"/>
    <col min="784" max="784" width="10.6328125" style="20" customWidth="1"/>
    <col min="785" max="785" width="6.6328125" style="20" customWidth="1"/>
    <col min="786" max="786" width="10.6328125" style="20" customWidth="1"/>
    <col min="787" max="787" width="6.6328125" style="20" customWidth="1"/>
    <col min="788" max="788" width="10.6328125" style="20" customWidth="1"/>
    <col min="789" max="789" width="6.6328125" style="20" customWidth="1"/>
    <col min="790" max="790" width="10.6328125" style="20" customWidth="1"/>
    <col min="791" max="791" width="6.6328125" style="20" customWidth="1"/>
    <col min="792" max="792" width="10.6328125" style="20" customWidth="1"/>
    <col min="793" max="794" width="6" style="20" customWidth="1"/>
    <col min="795" max="795" width="4.26953125" style="20" customWidth="1"/>
    <col min="796" max="1028" width="9" style="20"/>
    <col min="1029" max="1029" width="2.453125" style="20" customWidth="1"/>
    <col min="1030" max="1030" width="2.36328125" style="20" customWidth="1"/>
    <col min="1031" max="1031" width="20" style="20" bestFit="1" customWidth="1"/>
    <col min="1032" max="1032" width="11.26953125" style="20" customWidth="1"/>
    <col min="1033" max="1033" width="6.453125" style="20" customWidth="1"/>
    <col min="1034" max="1034" width="11.26953125" style="20" customWidth="1"/>
    <col min="1035" max="1035" width="7" style="20" customWidth="1"/>
    <col min="1036" max="1036" width="10.6328125" style="20" customWidth="1"/>
    <col min="1037" max="1037" width="6.6328125" style="20" customWidth="1"/>
    <col min="1038" max="1038" width="10.6328125" style="20" customWidth="1"/>
    <col min="1039" max="1039" width="6.6328125" style="20" customWidth="1"/>
    <col min="1040" max="1040" width="10.6328125" style="20" customWidth="1"/>
    <col min="1041" max="1041" width="6.6328125" style="20" customWidth="1"/>
    <col min="1042" max="1042" width="10.6328125" style="20" customWidth="1"/>
    <col min="1043" max="1043" width="6.6328125" style="20" customWidth="1"/>
    <col min="1044" max="1044" width="10.6328125" style="20" customWidth="1"/>
    <col min="1045" max="1045" width="6.6328125" style="20" customWidth="1"/>
    <col min="1046" max="1046" width="10.6328125" style="20" customWidth="1"/>
    <col min="1047" max="1047" width="6.6328125" style="20" customWidth="1"/>
    <col min="1048" max="1048" width="10.6328125" style="20" customWidth="1"/>
    <col min="1049" max="1050" width="6" style="20" customWidth="1"/>
    <col min="1051" max="1051" width="4.26953125" style="20" customWidth="1"/>
    <col min="1052" max="1284" width="9" style="20"/>
    <col min="1285" max="1285" width="2.453125" style="20" customWidth="1"/>
    <col min="1286" max="1286" width="2.36328125" style="20" customWidth="1"/>
    <col min="1287" max="1287" width="20" style="20" bestFit="1" customWidth="1"/>
    <col min="1288" max="1288" width="11.26953125" style="20" customWidth="1"/>
    <col min="1289" max="1289" width="6.453125" style="20" customWidth="1"/>
    <col min="1290" max="1290" width="11.26953125" style="20" customWidth="1"/>
    <col min="1291" max="1291" width="7" style="20" customWidth="1"/>
    <col min="1292" max="1292" width="10.6328125" style="20" customWidth="1"/>
    <col min="1293" max="1293" width="6.6328125" style="20" customWidth="1"/>
    <col min="1294" max="1294" width="10.6328125" style="20" customWidth="1"/>
    <col min="1295" max="1295" width="6.6328125" style="20" customWidth="1"/>
    <col min="1296" max="1296" width="10.6328125" style="20" customWidth="1"/>
    <col min="1297" max="1297" width="6.6328125" style="20" customWidth="1"/>
    <col min="1298" max="1298" width="10.6328125" style="20" customWidth="1"/>
    <col min="1299" max="1299" width="6.6328125" style="20" customWidth="1"/>
    <col min="1300" max="1300" width="10.6328125" style="20" customWidth="1"/>
    <col min="1301" max="1301" width="6.6328125" style="20" customWidth="1"/>
    <col min="1302" max="1302" width="10.6328125" style="20" customWidth="1"/>
    <col min="1303" max="1303" width="6.6328125" style="20" customWidth="1"/>
    <col min="1304" max="1304" width="10.6328125" style="20" customWidth="1"/>
    <col min="1305" max="1306" width="6" style="20" customWidth="1"/>
    <col min="1307" max="1307" width="4.26953125" style="20" customWidth="1"/>
    <col min="1308" max="1540" width="9" style="20"/>
    <col min="1541" max="1541" width="2.453125" style="20" customWidth="1"/>
    <col min="1542" max="1542" width="2.36328125" style="20" customWidth="1"/>
    <col min="1543" max="1543" width="20" style="20" bestFit="1" customWidth="1"/>
    <col min="1544" max="1544" width="11.26953125" style="20" customWidth="1"/>
    <col min="1545" max="1545" width="6.453125" style="20" customWidth="1"/>
    <col min="1546" max="1546" width="11.26953125" style="20" customWidth="1"/>
    <col min="1547" max="1547" width="7" style="20" customWidth="1"/>
    <col min="1548" max="1548" width="10.6328125" style="20" customWidth="1"/>
    <col min="1549" max="1549" width="6.6328125" style="20" customWidth="1"/>
    <col min="1550" max="1550" width="10.6328125" style="20" customWidth="1"/>
    <col min="1551" max="1551" width="6.6328125" style="20" customWidth="1"/>
    <col min="1552" max="1552" width="10.6328125" style="20" customWidth="1"/>
    <col min="1553" max="1553" width="6.6328125" style="20" customWidth="1"/>
    <col min="1554" max="1554" width="10.6328125" style="20" customWidth="1"/>
    <col min="1555" max="1555" width="6.6328125" style="20" customWidth="1"/>
    <col min="1556" max="1556" width="10.6328125" style="20" customWidth="1"/>
    <col min="1557" max="1557" width="6.6328125" style="20" customWidth="1"/>
    <col min="1558" max="1558" width="10.6328125" style="20" customWidth="1"/>
    <col min="1559" max="1559" width="6.6328125" style="20" customWidth="1"/>
    <col min="1560" max="1560" width="10.6328125" style="20" customWidth="1"/>
    <col min="1561" max="1562" width="6" style="20" customWidth="1"/>
    <col min="1563" max="1563" width="4.26953125" style="20" customWidth="1"/>
    <col min="1564" max="1796" width="9" style="20"/>
    <col min="1797" max="1797" width="2.453125" style="20" customWidth="1"/>
    <col min="1798" max="1798" width="2.36328125" style="20" customWidth="1"/>
    <col min="1799" max="1799" width="20" style="20" bestFit="1" customWidth="1"/>
    <col min="1800" max="1800" width="11.26953125" style="20" customWidth="1"/>
    <col min="1801" max="1801" width="6.453125" style="20" customWidth="1"/>
    <col min="1802" max="1802" width="11.26953125" style="20" customWidth="1"/>
    <col min="1803" max="1803" width="7" style="20" customWidth="1"/>
    <col min="1804" max="1804" width="10.6328125" style="20" customWidth="1"/>
    <col min="1805" max="1805" width="6.6328125" style="20" customWidth="1"/>
    <col min="1806" max="1806" width="10.6328125" style="20" customWidth="1"/>
    <col min="1807" max="1807" width="6.6328125" style="20" customWidth="1"/>
    <col min="1808" max="1808" width="10.6328125" style="20" customWidth="1"/>
    <col min="1809" max="1809" width="6.6328125" style="20" customWidth="1"/>
    <col min="1810" max="1810" width="10.6328125" style="20" customWidth="1"/>
    <col min="1811" max="1811" width="6.6328125" style="20" customWidth="1"/>
    <col min="1812" max="1812" width="10.6328125" style="20" customWidth="1"/>
    <col min="1813" max="1813" width="6.6328125" style="20" customWidth="1"/>
    <col min="1814" max="1814" width="10.6328125" style="20" customWidth="1"/>
    <col min="1815" max="1815" width="6.6328125" style="20" customWidth="1"/>
    <col min="1816" max="1816" width="10.6328125" style="20" customWidth="1"/>
    <col min="1817" max="1818" width="6" style="20" customWidth="1"/>
    <col min="1819" max="1819" width="4.26953125" style="20" customWidth="1"/>
    <col min="1820" max="2052" width="9" style="20"/>
    <col min="2053" max="2053" width="2.453125" style="20" customWidth="1"/>
    <col min="2054" max="2054" width="2.36328125" style="20" customWidth="1"/>
    <col min="2055" max="2055" width="20" style="20" bestFit="1" customWidth="1"/>
    <col min="2056" max="2056" width="11.26953125" style="20" customWidth="1"/>
    <col min="2057" max="2057" width="6.453125" style="20" customWidth="1"/>
    <col min="2058" max="2058" width="11.26953125" style="20" customWidth="1"/>
    <col min="2059" max="2059" width="7" style="20" customWidth="1"/>
    <col min="2060" max="2060" width="10.6328125" style="20" customWidth="1"/>
    <col min="2061" max="2061" width="6.6328125" style="20" customWidth="1"/>
    <col min="2062" max="2062" width="10.6328125" style="20" customWidth="1"/>
    <col min="2063" max="2063" width="6.6328125" style="20" customWidth="1"/>
    <col min="2064" max="2064" width="10.6328125" style="20" customWidth="1"/>
    <col min="2065" max="2065" width="6.6328125" style="20" customWidth="1"/>
    <col min="2066" max="2066" width="10.6328125" style="20" customWidth="1"/>
    <col min="2067" max="2067" width="6.6328125" style="20" customWidth="1"/>
    <col min="2068" max="2068" width="10.6328125" style="20" customWidth="1"/>
    <col min="2069" max="2069" width="6.6328125" style="20" customWidth="1"/>
    <col min="2070" max="2070" width="10.6328125" style="20" customWidth="1"/>
    <col min="2071" max="2071" width="6.6328125" style="20" customWidth="1"/>
    <col min="2072" max="2072" width="10.6328125" style="20" customWidth="1"/>
    <col min="2073" max="2074" width="6" style="20" customWidth="1"/>
    <col min="2075" max="2075" width="4.26953125" style="20" customWidth="1"/>
    <col min="2076" max="2308" width="9" style="20"/>
    <col min="2309" max="2309" width="2.453125" style="20" customWidth="1"/>
    <col min="2310" max="2310" width="2.36328125" style="20" customWidth="1"/>
    <col min="2311" max="2311" width="20" style="20" bestFit="1" customWidth="1"/>
    <col min="2312" max="2312" width="11.26953125" style="20" customWidth="1"/>
    <col min="2313" max="2313" width="6.453125" style="20" customWidth="1"/>
    <col min="2314" max="2314" width="11.26953125" style="20" customWidth="1"/>
    <col min="2315" max="2315" width="7" style="20" customWidth="1"/>
    <col min="2316" max="2316" width="10.6328125" style="20" customWidth="1"/>
    <col min="2317" max="2317" width="6.6328125" style="20" customWidth="1"/>
    <col min="2318" max="2318" width="10.6328125" style="20" customWidth="1"/>
    <col min="2319" max="2319" width="6.6328125" style="20" customWidth="1"/>
    <col min="2320" max="2320" width="10.6328125" style="20" customWidth="1"/>
    <col min="2321" max="2321" width="6.6328125" style="20" customWidth="1"/>
    <col min="2322" max="2322" width="10.6328125" style="20" customWidth="1"/>
    <col min="2323" max="2323" width="6.6328125" style="20" customWidth="1"/>
    <col min="2324" max="2324" width="10.6328125" style="20" customWidth="1"/>
    <col min="2325" max="2325" width="6.6328125" style="20" customWidth="1"/>
    <col min="2326" max="2326" width="10.6328125" style="20" customWidth="1"/>
    <col min="2327" max="2327" width="6.6328125" style="20" customWidth="1"/>
    <col min="2328" max="2328" width="10.6328125" style="20" customWidth="1"/>
    <col min="2329" max="2330" width="6" style="20" customWidth="1"/>
    <col min="2331" max="2331" width="4.26953125" style="20" customWidth="1"/>
    <col min="2332" max="2564" width="9" style="20"/>
    <col min="2565" max="2565" width="2.453125" style="20" customWidth="1"/>
    <col min="2566" max="2566" width="2.36328125" style="20" customWidth="1"/>
    <col min="2567" max="2567" width="20" style="20" bestFit="1" customWidth="1"/>
    <col min="2568" max="2568" width="11.26953125" style="20" customWidth="1"/>
    <col min="2569" max="2569" width="6.453125" style="20" customWidth="1"/>
    <col min="2570" max="2570" width="11.26953125" style="20" customWidth="1"/>
    <col min="2571" max="2571" width="7" style="20" customWidth="1"/>
    <col min="2572" max="2572" width="10.6328125" style="20" customWidth="1"/>
    <col min="2573" max="2573" width="6.6328125" style="20" customWidth="1"/>
    <col min="2574" max="2574" width="10.6328125" style="20" customWidth="1"/>
    <col min="2575" max="2575" width="6.6328125" style="20" customWidth="1"/>
    <col min="2576" max="2576" width="10.6328125" style="20" customWidth="1"/>
    <col min="2577" max="2577" width="6.6328125" style="20" customWidth="1"/>
    <col min="2578" max="2578" width="10.6328125" style="20" customWidth="1"/>
    <col min="2579" max="2579" width="6.6328125" style="20" customWidth="1"/>
    <col min="2580" max="2580" width="10.6328125" style="20" customWidth="1"/>
    <col min="2581" max="2581" width="6.6328125" style="20" customWidth="1"/>
    <col min="2582" max="2582" width="10.6328125" style="20" customWidth="1"/>
    <col min="2583" max="2583" width="6.6328125" style="20" customWidth="1"/>
    <col min="2584" max="2584" width="10.6328125" style="20" customWidth="1"/>
    <col min="2585" max="2586" width="6" style="20" customWidth="1"/>
    <col min="2587" max="2587" width="4.26953125" style="20" customWidth="1"/>
    <col min="2588" max="2820" width="9" style="20"/>
    <col min="2821" max="2821" width="2.453125" style="20" customWidth="1"/>
    <col min="2822" max="2822" width="2.36328125" style="20" customWidth="1"/>
    <col min="2823" max="2823" width="20" style="20" bestFit="1" customWidth="1"/>
    <col min="2824" max="2824" width="11.26953125" style="20" customWidth="1"/>
    <col min="2825" max="2825" width="6.453125" style="20" customWidth="1"/>
    <col min="2826" max="2826" width="11.26953125" style="20" customWidth="1"/>
    <col min="2827" max="2827" width="7" style="20" customWidth="1"/>
    <col min="2828" max="2828" width="10.6328125" style="20" customWidth="1"/>
    <col min="2829" max="2829" width="6.6328125" style="20" customWidth="1"/>
    <col min="2830" max="2830" width="10.6328125" style="20" customWidth="1"/>
    <col min="2831" max="2831" width="6.6328125" style="20" customWidth="1"/>
    <col min="2832" max="2832" width="10.6328125" style="20" customWidth="1"/>
    <col min="2833" max="2833" width="6.6328125" style="20" customWidth="1"/>
    <col min="2834" max="2834" width="10.6328125" style="20" customWidth="1"/>
    <col min="2835" max="2835" width="6.6328125" style="20" customWidth="1"/>
    <col min="2836" max="2836" width="10.6328125" style="20" customWidth="1"/>
    <col min="2837" max="2837" width="6.6328125" style="20" customWidth="1"/>
    <col min="2838" max="2838" width="10.6328125" style="20" customWidth="1"/>
    <col min="2839" max="2839" width="6.6328125" style="20" customWidth="1"/>
    <col min="2840" max="2840" width="10.6328125" style="20" customWidth="1"/>
    <col min="2841" max="2842" width="6" style="20" customWidth="1"/>
    <col min="2843" max="2843" width="4.26953125" style="20" customWidth="1"/>
    <col min="2844" max="3076" width="9" style="20"/>
    <col min="3077" max="3077" width="2.453125" style="20" customWidth="1"/>
    <col min="3078" max="3078" width="2.36328125" style="20" customWidth="1"/>
    <col min="3079" max="3079" width="20" style="20" bestFit="1" customWidth="1"/>
    <col min="3080" max="3080" width="11.26953125" style="20" customWidth="1"/>
    <col min="3081" max="3081" width="6.453125" style="20" customWidth="1"/>
    <col min="3082" max="3082" width="11.26953125" style="20" customWidth="1"/>
    <col min="3083" max="3083" width="7" style="20" customWidth="1"/>
    <col min="3084" max="3084" width="10.6328125" style="20" customWidth="1"/>
    <col min="3085" max="3085" width="6.6328125" style="20" customWidth="1"/>
    <col min="3086" max="3086" width="10.6328125" style="20" customWidth="1"/>
    <col min="3087" max="3087" width="6.6328125" style="20" customWidth="1"/>
    <col min="3088" max="3088" width="10.6328125" style="20" customWidth="1"/>
    <col min="3089" max="3089" width="6.6328125" style="20" customWidth="1"/>
    <col min="3090" max="3090" width="10.6328125" style="20" customWidth="1"/>
    <col min="3091" max="3091" width="6.6328125" style="20" customWidth="1"/>
    <col min="3092" max="3092" width="10.6328125" style="20" customWidth="1"/>
    <col min="3093" max="3093" width="6.6328125" style="20" customWidth="1"/>
    <col min="3094" max="3094" width="10.6328125" style="20" customWidth="1"/>
    <col min="3095" max="3095" width="6.6328125" style="20" customWidth="1"/>
    <col min="3096" max="3096" width="10.6328125" style="20" customWidth="1"/>
    <col min="3097" max="3098" width="6" style="20" customWidth="1"/>
    <col min="3099" max="3099" width="4.26953125" style="20" customWidth="1"/>
    <col min="3100" max="3332" width="9" style="20"/>
    <col min="3333" max="3333" width="2.453125" style="20" customWidth="1"/>
    <col min="3334" max="3334" width="2.36328125" style="20" customWidth="1"/>
    <col min="3335" max="3335" width="20" style="20" bestFit="1" customWidth="1"/>
    <col min="3336" max="3336" width="11.26953125" style="20" customWidth="1"/>
    <col min="3337" max="3337" width="6.453125" style="20" customWidth="1"/>
    <col min="3338" max="3338" width="11.26953125" style="20" customWidth="1"/>
    <col min="3339" max="3339" width="7" style="20" customWidth="1"/>
    <col min="3340" max="3340" width="10.6328125" style="20" customWidth="1"/>
    <col min="3341" max="3341" width="6.6328125" style="20" customWidth="1"/>
    <col min="3342" max="3342" width="10.6328125" style="20" customWidth="1"/>
    <col min="3343" max="3343" width="6.6328125" style="20" customWidth="1"/>
    <col min="3344" max="3344" width="10.6328125" style="20" customWidth="1"/>
    <col min="3345" max="3345" width="6.6328125" style="20" customWidth="1"/>
    <col min="3346" max="3346" width="10.6328125" style="20" customWidth="1"/>
    <col min="3347" max="3347" width="6.6328125" style="20" customWidth="1"/>
    <col min="3348" max="3348" width="10.6328125" style="20" customWidth="1"/>
    <col min="3349" max="3349" width="6.6328125" style="20" customWidth="1"/>
    <col min="3350" max="3350" width="10.6328125" style="20" customWidth="1"/>
    <col min="3351" max="3351" width="6.6328125" style="20" customWidth="1"/>
    <col min="3352" max="3352" width="10.6328125" style="20" customWidth="1"/>
    <col min="3353" max="3354" width="6" style="20" customWidth="1"/>
    <col min="3355" max="3355" width="4.26953125" style="20" customWidth="1"/>
    <col min="3356" max="3588" width="9" style="20"/>
    <col min="3589" max="3589" width="2.453125" style="20" customWidth="1"/>
    <col min="3590" max="3590" width="2.36328125" style="20" customWidth="1"/>
    <col min="3591" max="3591" width="20" style="20" bestFit="1" customWidth="1"/>
    <col min="3592" max="3592" width="11.26953125" style="20" customWidth="1"/>
    <col min="3593" max="3593" width="6.453125" style="20" customWidth="1"/>
    <col min="3594" max="3594" width="11.26953125" style="20" customWidth="1"/>
    <col min="3595" max="3595" width="7" style="20" customWidth="1"/>
    <col min="3596" max="3596" width="10.6328125" style="20" customWidth="1"/>
    <col min="3597" max="3597" width="6.6328125" style="20" customWidth="1"/>
    <col min="3598" max="3598" width="10.6328125" style="20" customWidth="1"/>
    <col min="3599" max="3599" width="6.6328125" style="20" customWidth="1"/>
    <col min="3600" max="3600" width="10.6328125" style="20" customWidth="1"/>
    <col min="3601" max="3601" width="6.6328125" style="20" customWidth="1"/>
    <col min="3602" max="3602" width="10.6328125" style="20" customWidth="1"/>
    <col min="3603" max="3603" width="6.6328125" style="20" customWidth="1"/>
    <col min="3604" max="3604" width="10.6328125" style="20" customWidth="1"/>
    <col min="3605" max="3605" width="6.6328125" style="20" customWidth="1"/>
    <col min="3606" max="3606" width="10.6328125" style="20" customWidth="1"/>
    <col min="3607" max="3607" width="6.6328125" style="20" customWidth="1"/>
    <col min="3608" max="3608" width="10.6328125" style="20" customWidth="1"/>
    <col min="3609" max="3610" width="6" style="20" customWidth="1"/>
    <col min="3611" max="3611" width="4.26953125" style="20" customWidth="1"/>
    <col min="3612" max="3844" width="9" style="20"/>
    <col min="3845" max="3845" width="2.453125" style="20" customWidth="1"/>
    <col min="3846" max="3846" width="2.36328125" style="20" customWidth="1"/>
    <col min="3847" max="3847" width="20" style="20" bestFit="1" customWidth="1"/>
    <col min="3848" max="3848" width="11.26953125" style="20" customWidth="1"/>
    <col min="3849" max="3849" width="6.453125" style="20" customWidth="1"/>
    <col min="3850" max="3850" width="11.26953125" style="20" customWidth="1"/>
    <col min="3851" max="3851" width="7" style="20" customWidth="1"/>
    <col min="3852" max="3852" width="10.6328125" style="20" customWidth="1"/>
    <col min="3853" max="3853" width="6.6328125" style="20" customWidth="1"/>
    <col min="3854" max="3854" width="10.6328125" style="20" customWidth="1"/>
    <col min="3855" max="3855" width="6.6328125" style="20" customWidth="1"/>
    <col min="3856" max="3856" width="10.6328125" style="20" customWidth="1"/>
    <col min="3857" max="3857" width="6.6328125" style="20" customWidth="1"/>
    <col min="3858" max="3858" width="10.6328125" style="20" customWidth="1"/>
    <col min="3859" max="3859" width="6.6328125" style="20" customWidth="1"/>
    <col min="3860" max="3860" width="10.6328125" style="20" customWidth="1"/>
    <col min="3861" max="3861" width="6.6328125" style="20" customWidth="1"/>
    <col min="3862" max="3862" width="10.6328125" style="20" customWidth="1"/>
    <col min="3863" max="3863" width="6.6328125" style="20" customWidth="1"/>
    <col min="3864" max="3864" width="10.6328125" style="20" customWidth="1"/>
    <col min="3865" max="3866" width="6" style="20" customWidth="1"/>
    <col min="3867" max="3867" width="4.26953125" style="20" customWidth="1"/>
    <col min="3868" max="4100" width="9" style="20"/>
    <col min="4101" max="4101" width="2.453125" style="20" customWidth="1"/>
    <col min="4102" max="4102" width="2.36328125" style="20" customWidth="1"/>
    <col min="4103" max="4103" width="20" style="20" bestFit="1" customWidth="1"/>
    <col min="4104" max="4104" width="11.26953125" style="20" customWidth="1"/>
    <col min="4105" max="4105" width="6.453125" style="20" customWidth="1"/>
    <col min="4106" max="4106" width="11.26953125" style="20" customWidth="1"/>
    <col min="4107" max="4107" width="7" style="20" customWidth="1"/>
    <col min="4108" max="4108" width="10.6328125" style="20" customWidth="1"/>
    <col min="4109" max="4109" width="6.6328125" style="20" customWidth="1"/>
    <col min="4110" max="4110" width="10.6328125" style="20" customWidth="1"/>
    <col min="4111" max="4111" width="6.6328125" style="20" customWidth="1"/>
    <col min="4112" max="4112" width="10.6328125" style="20" customWidth="1"/>
    <col min="4113" max="4113" width="6.6328125" style="20" customWidth="1"/>
    <col min="4114" max="4114" width="10.6328125" style="20" customWidth="1"/>
    <col min="4115" max="4115" width="6.6328125" style="20" customWidth="1"/>
    <col min="4116" max="4116" width="10.6328125" style="20" customWidth="1"/>
    <col min="4117" max="4117" width="6.6328125" style="20" customWidth="1"/>
    <col min="4118" max="4118" width="10.6328125" style="20" customWidth="1"/>
    <col min="4119" max="4119" width="6.6328125" style="20" customWidth="1"/>
    <col min="4120" max="4120" width="10.6328125" style="20" customWidth="1"/>
    <col min="4121" max="4122" width="6" style="20" customWidth="1"/>
    <col min="4123" max="4123" width="4.26953125" style="20" customWidth="1"/>
    <col min="4124" max="4356" width="9" style="20"/>
    <col min="4357" max="4357" width="2.453125" style="20" customWidth="1"/>
    <col min="4358" max="4358" width="2.36328125" style="20" customWidth="1"/>
    <col min="4359" max="4359" width="20" style="20" bestFit="1" customWidth="1"/>
    <col min="4360" max="4360" width="11.26953125" style="20" customWidth="1"/>
    <col min="4361" max="4361" width="6.453125" style="20" customWidth="1"/>
    <col min="4362" max="4362" width="11.26953125" style="20" customWidth="1"/>
    <col min="4363" max="4363" width="7" style="20" customWidth="1"/>
    <col min="4364" max="4364" width="10.6328125" style="20" customWidth="1"/>
    <col min="4365" max="4365" width="6.6328125" style="20" customWidth="1"/>
    <col min="4366" max="4366" width="10.6328125" style="20" customWidth="1"/>
    <col min="4367" max="4367" width="6.6328125" style="20" customWidth="1"/>
    <col min="4368" max="4368" width="10.6328125" style="20" customWidth="1"/>
    <col min="4369" max="4369" width="6.6328125" style="20" customWidth="1"/>
    <col min="4370" max="4370" width="10.6328125" style="20" customWidth="1"/>
    <col min="4371" max="4371" width="6.6328125" style="20" customWidth="1"/>
    <col min="4372" max="4372" width="10.6328125" style="20" customWidth="1"/>
    <col min="4373" max="4373" width="6.6328125" style="20" customWidth="1"/>
    <col min="4374" max="4374" width="10.6328125" style="20" customWidth="1"/>
    <col min="4375" max="4375" width="6.6328125" style="20" customWidth="1"/>
    <col min="4376" max="4376" width="10.6328125" style="20" customWidth="1"/>
    <col min="4377" max="4378" width="6" style="20" customWidth="1"/>
    <col min="4379" max="4379" width="4.26953125" style="20" customWidth="1"/>
    <col min="4380" max="4612" width="9" style="20"/>
    <col min="4613" max="4613" width="2.453125" style="20" customWidth="1"/>
    <col min="4614" max="4614" width="2.36328125" style="20" customWidth="1"/>
    <col min="4615" max="4615" width="20" style="20" bestFit="1" customWidth="1"/>
    <col min="4616" max="4616" width="11.26953125" style="20" customWidth="1"/>
    <col min="4617" max="4617" width="6.453125" style="20" customWidth="1"/>
    <col min="4618" max="4618" width="11.26953125" style="20" customWidth="1"/>
    <col min="4619" max="4619" width="7" style="20" customWidth="1"/>
    <col min="4620" max="4620" width="10.6328125" style="20" customWidth="1"/>
    <col min="4621" max="4621" width="6.6328125" style="20" customWidth="1"/>
    <col min="4622" max="4622" width="10.6328125" style="20" customWidth="1"/>
    <col min="4623" max="4623" width="6.6328125" style="20" customWidth="1"/>
    <col min="4624" max="4624" width="10.6328125" style="20" customWidth="1"/>
    <col min="4625" max="4625" width="6.6328125" style="20" customWidth="1"/>
    <col min="4626" max="4626" width="10.6328125" style="20" customWidth="1"/>
    <col min="4627" max="4627" width="6.6328125" style="20" customWidth="1"/>
    <col min="4628" max="4628" width="10.6328125" style="20" customWidth="1"/>
    <col min="4629" max="4629" width="6.6328125" style="20" customWidth="1"/>
    <col min="4630" max="4630" width="10.6328125" style="20" customWidth="1"/>
    <col min="4631" max="4631" width="6.6328125" style="20" customWidth="1"/>
    <col min="4632" max="4632" width="10.6328125" style="20" customWidth="1"/>
    <col min="4633" max="4634" width="6" style="20" customWidth="1"/>
    <col min="4635" max="4635" width="4.26953125" style="20" customWidth="1"/>
    <col min="4636" max="4868" width="9" style="20"/>
    <col min="4869" max="4869" width="2.453125" style="20" customWidth="1"/>
    <col min="4870" max="4870" width="2.36328125" style="20" customWidth="1"/>
    <col min="4871" max="4871" width="20" style="20" bestFit="1" customWidth="1"/>
    <col min="4872" max="4872" width="11.26953125" style="20" customWidth="1"/>
    <col min="4873" max="4873" width="6.453125" style="20" customWidth="1"/>
    <col min="4874" max="4874" width="11.26953125" style="20" customWidth="1"/>
    <col min="4875" max="4875" width="7" style="20" customWidth="1"/>
    <col min="4876" max="4876" width="10.6328125" style="20" customWidth="1"/>
    <col min="4877" max="4877" width="6.6328125" style="20" customWidth="1"/>
    <col min="4878" max="4878" width="10.6328125" style="20" customWidth="1"/>
    <col min="4879" max="4879" width="6.6328125" style="20" customWidth="1"/>
    <col min="4880" max="4880" width="10.6328125" style="20" customWidth="1"/>
    <col min="4881" max="4881" width="6.6328125" style="20" customWidth="1"/>
    <col min="4882" max="4882" width="10.6328125" style="20" customWidth="1"/>
    <col min="4883" max="4883" width="6.6328125" style="20" customWidth="1"/>
    <col min="4884" max="4884" width="10.6328125" style="20" customWidth="1"/>
    <col min="4885" max="4885" width="6.6328125" style="20" customWidth="1"/>
    <col min="4886" max="4886" width="10.6328125" style="20" customWidth="1"/>
    <col min="4887" max="4887" width="6.6328125" style="20" customWidth="1"/>
    <col min="4888" max="4888" width="10.6328125" style="20" customWidth="1"/>
    <col min="4889" max="4890" width="6" style="20" customWidth="1"/>
    <col min="4891" max="4891" width="4.26953125" style="20" customWidth="1"/>
    <col min="4892" max="5124" width="9" style="20"/>
    <col min="5125" max="5125" width="2.453125" style="20" customWidth="1"/>
    <col min="5126" max="5126" width="2.36328125" style="20" customWidth="1"/>
    <col min="5127" max="5127" width="20" style="20" bestFit="1" customWidth="1"/>
    <col min="5128" max="5128" width="11.26953125" style="20" customWidth="1"/>
    <col min="5129" max="5129" width="6.453125" style="20" customWidth="1"/>
    <col min="5130" max="5130" width="11.26953125" style="20" customWidth="1"/>
    <col min="5131" max="5131" width="7" style="20" customWidth="1"/>
    <col min="5132" max="5132" width="10.6328125" style="20" customWidth="1"/>
    <col min="5133" max="5133" width="6.6328125" style="20" customWidth="1"/>
    <col min="5134" max="5134" width="10.6328125" style="20" customWidth="1"/>
    <col min="5135" max="5135" width="6.6328125" style="20" customWidth="1"/>
    <col min="5136" max="5136" width="10.6328125" style="20" customWidth="1"/>
    <col min="5137" max="5137" width="6.6328125" style="20" customWidth="1"/>
    <col min="5138" max="5138" width="10.6328125" style="20" customWidth="1"/>
    <col min="5139" max="5139" width="6.6328125" style="20" customWidth="1"/>
    <col min="5140" max="5140" width="10.6328125" style="20" customWidth="1"/>
    <col min="5141" max="5141" width="6.6328125" style="20" customWidth="1"/>
    <col min="5142" max="5142" width="10.6328125" style="20" customWidth="1"/>
    <col min="5143" max="5143" width="6.6328125" style="20" customWidth="1"/>
    <col min="5144" max="5144" width="10.6328125" style="20" customWidth="1"/>
    <col min="5145" max="5146" width="6" style="20" customWidth="1"/>
    <col min="5147" max="5147" width="4.26953125" style="20" customWidth="1"/>
    <col min="5148" max="5380" width="9" style="20"/>
    <col min="5381" max="5381" width="2.453125" style="20" customWidth="1"/>
    <col min="5382" max="5382" width="2.36328125" style="20" customWidth="1"/>
    <col min="5383" max="5383" width="20" style="20" bestFit="1" customWidth="1"/>
    <col min="5384" max="5384" width="11.26953125" style="20" customWidth="1"/>
    <col min="5385" max="5385" width="6.453125" style="20" customWidth="1"/>
    <col min="5386" max="5386" width="11.26953125" style="20" customWidth="1"/>
    <col min="5387" max="5387" width="7" style="20" customWidth="1"/>
    <col min="5388" max="5388" width="10.6328125" style="20" customWidth="1"/>
    <col min="5389" max="5389" width="6.6328125" style="20" customWidth="1"/>
    <col min="5390" max="5390" width="10.6328125" style="20" customWidth="1"/>
    <col min="5391" max="5391" width="6.6328125" style="20" customWidth="1"/>
    <col min="5392" max="5392" width="10.6328125" style="20" customWidth="1"/>
    <col min="5393" max="5393" width="6.6328125" style="20" customWidth="1"/>
    <col min="5394" max="5394" width="10.6328125" style="20" customWidth="1"/>
    <col min="5395" max="5395" width="6.6328125" style="20" customWidth="1"/>
    <col min="5396" max="5396" width="10.6328125" style="20" customWidth="1"/>
    <col min="5397" max="5397" width="6.6328125" style="20" customWidth="1"/>
    <col min="5398" max="5398" width="10.6328125" style="20" customWidth="1"/>
    <col min="5399" max="5399" width="6.6328125" style="20" customWidth="1"/>
    <col min="5400" max="5400" width="10.6328125" style="20" customWidth="1"/>
    <col min="5401" max="5402" width="6" style="20" customWidth="1"/>
    <col min="5403" max="5403" width="4.26953125" style="20" customWidth="1"/>
    <col min="5404" max="5636" width="9" style="20"/>
    <col min="5637" max="5637" width="2.453125" style="20" customWidth="1"/>
    <col min="5638" max="5638" width="2.36328125" style="20" customWidth="1"/>
    <col min="5639" max="5639" width="20" style="20" bestFit="1" customWidth="1"/>
    <col min="5640" max="5640" width="11.26953125" style="20" customWidth="1"/>
    <col min="5641" max="5641" width="6.453125" style="20" customWidth="1"/>
    <col min="5642" max="5642" width="11.26953125" style="20" customWidth="1"/>
    <col min="5643" max="5643" width="7" style="20" customWidth="1"/>
    <col min="5644" max="5644" width="10.6328125" style="20" customWidth="1"/>
    <col min="5645" max="5645" width="6.6328125" style="20" customWidth="1"/>
    <col min="5646" max="5646" width="10.6328125" style="20" customWidth="1"/>
    <col min="5647" max="5647" width="6.6328125" style="20" customWidth="1"/>
    <col min="5648" max="5648" width="10.6328125" style="20" customWidth="1"/>
    <col min="5649" max="5649" width="6.6328125" style="20" customWidth="1"/>
    <col min="5650" max="5650" width="10.6328125" style="20" customWidth="1"/>
    <col min="5651" max="5651" width="6.6328125" style="20" customWidth="1"/>
    <col min="5652" max="5652" width="10.6328125" style="20" customWidth="1"/>
    <col min="5653" max="5653" width="6.6328125" style="20" customWidth="1"/>
    <col min="5654" max="5654" width="10.6328125" style="20" customWidth="1"/>
    <col min="5655" max="5655" width="6.6328125" style="20" customWidth="1"/>
    <col min="5656" max="5656" width="10.6328125" style="20" customWidth="1"/>
    <col min="5657" max="5658" width="6" style="20" customWidth="1"/>
    <col min="5659" max="5659" width="4.26953125" style="20" customWidth="1"/>
    <col min="5660" max="5892" width="9" style="20"/>
    <col min="5893" max="5893" width="2.453125" style="20" customWidth="1"/>
    <col min="5894" max="5894" width="2.36328125" style="20" customWidth="1"/>
    <col min="5895" max="5895" width="20" style="20" bestFit="1" customWidth="1"/>
    <col min="5896" max="5896" width="11.26953125" style="20" customWidth="1"/>
    <col min="5897" max="5897" width="6.453125" style="20" customWidth="1"/>
    <col min="5898" max="5898" width="11.26953125" style="20" customWidth="1"/>
    <col min="5899" max="5899" width="7" style="20" customWidth="1"/>
    <col min="5900" max="5900" width="10.6328125" style="20" customWidth="1"/>
    <col min="5901" max="5901" width="6.6328125" style="20" customWidth="1"/>
    <col min="5902" max="5902" width="10.6328125" style="20" customWidth="1"/>
    <col min="5903" max="5903" width="6.6328125" style="20" customWidth="1"/>
    <col min="5904" max="5904" width="10.6328125" style="20" customWidth="1"/>
    <col min="5905" max="5905" width="6.6328125" style="20" customWidth="1"/>
    <col min="5906" max="5906" width="10.6328125" style="20" customWidth="1"/>
    <col min="5907" max="5907" width="6.6328125" style="20" customWidth="1"/>
    <col min="5908" max="5908" width="10.6328125" style="20" customWidth="1"/>
    <col min="5909" max="5909" width="6.6328125" style="20" customWidth="1"/>
    <col min="5910" max="5910" width="10.6328125" style="20" customWidth="1"/>
    <col min="5911" max="5911" width="6.6328125" style="20" customWidth="1"/>
    <col min="5912" max="5912" width="10.6328125" style="20" customWidth="1"/>
    <col min="5913" max="5914" width="6" style="20" customWidth="1"/>
    <col min="5915" max="5915" width="4.26953125" style="20" customWidth="1"/>
    <col min="5916" max="6148" width="9" style="20"/>
    <col min="6149" max="6149" width="2.453125" style="20" customWidth="1"/>
    <col min="6150" max="6150" width="2.36328125" style="20" customWidth="1"/>
    <col min="6151" max="6151" width="20" style="20" bestFit="1" customWidth="1"/>
    <col min="6152" max="6152" width="11.26953125" style="20" customWidth="1"/>
    <col min="6153" max="6153" width="6.453125" style="20" customWidth="1"/>
    <col min="6154" max="6154" width="11.26953125" style="20" customWidth="1"/>
    <col min="6155" max="6155" width="7" style="20" customWidth="1"/>
    <col min="6156" max="6156" width="10.6328125" style="20" customWidth="1"/>
    <col min="6157" max="6157" width="6.6328125" style="20" customWidth="1"/>
    <col min="6158" max="6158" width="10.6328125" style="20" customWidth="1"/>
    <col min="6159" max="6159" width="6.6328125" style="20" customWidth="1"/>
    <col min="6160" max="6160" width="10.6328125" style="20" customWidth="1"/>
    <col min="6161" max="6161" width="6.6328125" style="20" customWidth="1"/>
    <col min="6162" max="6162" width="10.6328125" style="20" customWidth="1"/>
    <col min="6163" max="6163" width="6.6328125" style="20" customWidth="1"/>
    <col min="6164" max="6164" width="10.6328125" style="20" customWidth="1"/>
    <col min="6165" max="6165" width="6.6328125" style="20" customWidth="1"/>
    <col min="6166" max="6166" width="10.6328125" style="20" customWidth="1"/>
    <col min="6167" max="6167" width="6.6328125" style="20" customWidth="1"/>
    <col min="6168" max="6168" width="10.6328125" style="20" customWidth="1"/>
    <col min="6169" max="6170" width="6" style="20" customWidth="1"/>
    <col min="6171" max="6171" width="4.26953125" style="20" customWidth="1"/>
    <col min="6172" max="6404" width="9" style="20"/>
    <col min="6405" max="6405" width="2.453125" style="20" customWidth="1"/>
    <col min="6406" max="6406" width="2.36328125" style="20" customWidth="1"/>
    <col min="6407" max="6407" width="20" style="20" bestFit="1" customWidth="1"/>
    <col min="6408" max="6408" width="11.26953125" style="20" customWidth="1"/>
    <col min="6409" max="6409" width="6.453125" style="20" customWidth="1"/>
    <col min="6410" max="6410" width="11.26953125" style="20" customWidth="1"/>
    <col min="6411" max="6411" width="7" style="20" customWidth="1"/>
    <col min="6412" max="6412" width="10.6328125" style="20" customWidth="1"/>
    <col min="6413" max="6413" width="6.6328125" style="20" customWidth="1"/>
    <col min="6414" max="6414" width="10.6328125" style="20" customWidth="1"/>
    <col min="6415" max="6415" width="6.6328125" style="20" customWidth="1"/>
    <col min="6416" max="6416" width="10.6328125" style="20" customWidth="1"/>
    <col min="6417" max="6417" width="6.6328125" style="20" customWidth="1"/>
    <col min="6418" max="6418" width="10.6328125" style="20" customWidth="1"/>
    <col min="6419" max="6419" width="6.6328125" style="20" customWidth="1"/>
    <col min="6420" max="6420" width="10.6328125" style="20" customWidth="1"/>
    <col min="6421" max="6421" width="6.6328125" style="20" customWidth="1"/>
    <col min="6422" max="6422" width="10.6328125" style="20" customWidth="1"/>
    <col min="6423" max="6423" width="6.6328125" style="20" customWidth="1"/>
    <col min="6424" max="6424" width="10.6328125" style="20" customWidth="1"/>
    <col min="6425" max="6426" width="6" style="20" customWidth="1"/>
    <col min="6427" max="6427" width="4.26953125" style="20" customWidth="1"/>
    <col min="6428" max="6660" width="9" style="20"/>
    <col min="6661" max="6661" width="2.453125" style="20" customWidth="1"/>
    <col min="6662" max="6662" width="2.36328125" style="20" customWidth="1"/>
    <col min="6663" max="6663" width="20" style="20" bestFit="1" customWidth="1"/>
    <col min="6664" max="6664" width="11.26953125" style="20" customWidth="1"/>
    <col min="6665" max="6665" width="6.453125" style="20" customWidth="1"/>
    <col min="6666" max="6666" width="11.26953125" style="20" customWidth="1"/>
    <col min="6667" max="6667" width="7" style="20" customWidth="1"/>
    <col min="6668" max="6668" width="10.6328125" style="20" customWidth="1"/>
    <col min="6669" max="6669" width="6.6328125" style="20" customWidth="1"/>
    <col min="6670" max="6670" width="10.6328125" style="20" customWidth="1"/>
    <col min="6671" max="6671" width="6.6328125" style="20" customWidth="1"/>
    <col min="6672" max="6672" width="10.6328125" style="20" customWidth="1"/>
    <col min="6673" max="6673" width="6.6328125" style="20" customWidth="1"/>
    <col min="6674" max="6674" width="10.6328125" style="20" customWidth="1"/>
    <col min="6675" max="6675" width="6.6328125" style="20" customWidth="1"/>
    <col min="6676" max="6676" width="10.6328125" style="20" customWidth="1"/>
    <col min="6677" max="6677" width="6.6328125" style="20" customWidth="1"/>
    <col min="6678" max="6678" width="10.6328125" style="20" customWidth="1"/>
    <col min="6679" max="6679" width="6.6328125" style="20" customWidth="1"/>
    <col min="6680" max="6680" width="10.6328125" style="20" customWidth="1"/>
    <col min="6681" max="6682" width="6" style="20" customWidth="1"/>
    <col min="6683" max="6683" width="4.26953125" style="20" customWidth="1"/>
    <col min="6684" max="6916" width="9" style="20"/>
    <col min="6917" max="6917" width="2.453125" style="20" customWidth="1"/>
    <col min="6918" max="6918" width="2.36328125" style="20" customWidth="1"/>
    <col min="6919" max="6919" width="20" style="20" bestFit="1" customWidth="1"/>
    <col min="6920" max="6920" width="11.26953125" style="20" customWidth="1"/>
    <col min="6921" max="6921" width="6.453125" style="20" customWidth="1"/>
    <col min="6922" max="6922" width="11.26953125" style="20" customWidth="1"/>
    <col min="6923" max="6923" width="7" style="20" customWidth="1"/>
    <col min="6924" max="6924" width="10.6328125" style="20" customWidth="1"/>
    <col min="6925" max="6925" width="6.6328125" style="20" customWidth="1"/>
    <col min="6926" max="6926" width="10.6328125" style="20" customWidth="1"/>
    <col min="6927" max="6927" width="6.6328125" style="20" customWidth="1"/>
    <col min="6928" max="6928" width="10.6328125" style="20" customWidth="1"/>
    <col min="6929" max="6929" width="6.6328125" style="20" customWidth="1"/>
    <col min="6930" max="6930" width="10.6328125" style="20" customWidth="1"/>
    <col min="6931" max="6931" width="6.6328125" style="20" customWidth="1"/>
    <col min="6932" max="6932" width="10.6328125" style="20" customWidth="1"/>
    <col min="6933" max="6933" width="6.6328125" style="20" customWidth="1"/>
    <col min="6934" max="6934" width="10.6328125" style="20" customWidth="1"/>
    <col min="6935" max="6935" width="6.6328125" style="20" customWidth="1"/>
    <col min="6936" max="6936" width="10.6328125" style="20" customWidth="1"/>
    <col min="6937" max="6938" width="6" style="20" customWidth="1"/>
    <col min="6939" max="6939" width="4.26953125" style="20" customWidth="1"/>
    <col min="6940" max="7172" width="9" style="20"/>
    <col min="7173" max="7173" width="2.453125" style="20" customWidth="1"/>
    <col min="7174" max="7174" width="2.36328125" style="20" customWidth="1"/>
    <col min="7175" max="7175" width="20" style="20" bestFit="1" customWidth="1"/>
    <col min="7176" max="7176" width="11.26953125" style="20" customWidth="1"/>
    <col min="7177" max="7177" width="6.453125" style="20" customWidth="1"/>
    <col min="7178" max="7178" width="11.26953125" style="20" customWidth="1"/>
    <col min="7179" max="7179" width="7" style="20" customWidth="1"/>
    <col min="7180" max="7180" width="10.6328125" style="20" customWidth="1"/>
    <col min="7181" max="7181" width="6.6328125" style="20" customWidth="1"/>
    <col min="7182" max="7182" width="10.6328125" style="20" customWidth="1"/>
    <col min="7183" max="7183" width="6.6328125" style="20" customWidth="1"/>
    <col min="7184" max="7184" width="10.6328125" style="20" customWidth="1"/>
    <col min="7185" max="7185" width="6.6328125" style="20" customWidth="1"/>
    <col min="7186" max="7186" width="10.6328125" style="20" customWidth="1"/>
    <col min="7187" max="7187" width="6.6328125" style="20" customWidth="1"/>
    <col min="7188" max="7188" width="10.6328125" style="20" customWidth="1"/>
    <col min="7189" max="7189" width="6.6328125" style="20" customWidth="1"/>
    <col min="7190" max="7190" width="10.6328125" style="20" customWidth="1"/>
    <col min="7191" max="7191" width="6.6328125" style="20" customWidth="1"/>
    <col min="7192" max="7192" width="10.6328125" style="20" customWidth="1"/>
    <col min="7193" max="7194" width="6" style="20" customWidth="1"/>
    <col min="7195" max="7195" width="4.26953125" style="20" customWidth="1"/>
    <col min="7196" max="7428" width="9" style="20"/>
    <col min="7429" max="7429" width="2.453125" style="20" customWidth="1"/>
    <col min="7430" max="7430" width="2.36328125" style="20" customWidth="1"/>
    <col min="7431" max="7431" width="20" style="20" bestFit="1" customWidth="1"/>
    <col min="7432" max="7432" width="11.26953125" style="20" customWidth="1"/>
    <col min="7433" max="7433" width="6.453125" style="20" customWidth="1"/>
    <col min="7434" max="7434" width="11.26953125" style="20" customWidth="1"/>
    <col min="7435" max="7435" width="7" style="20" customWidth="1"/>
    <col min="7436" max="7436" width="10.6328125" style="20" customWidth="1"/>
    <col min="7437" max="7437" width="6.6328125" style="20" customWidth="1"/>
    <col min="7438" max="7438" width="10.6328125" style="20" customWidth="1"/>
    <col min="7439" max="7439" width="6.6328125" style="20" customWidth="1"/>
    <col min="7440" max="7440" width="10.6328125" style="20" customWidth="1"/>
    <col min="7441" max="7441" width="6.6328125" style="20" customWidth="1"/>
    <col min="7442" max="7442" width="10.6328125" style="20" customWidth="1"/>
    <col min="7443" max="7443" width="6.6328125" style="20" customWidth="1"/>
    <col min="7444" max="7444" width="10.6328125" style="20" customWidth="1"/>
    <col min="7445" max="7445" width="6.6328125" style="20" customWidth="1"/>
    <col min="7446" max="7446" width="10.6328125" style="20" customWidth="1"/>
    <col min="7447" max="7447" width="6.6328125" style="20" customWidth="1"/>
    <col min="7448" max="7448" width="10.6328125" style="20" customWidth="1"/>
    <col min="7449" max="7450" width="6" style="20" customWidth="1"/>
    <col min="7451" max="7451" width="4.26953125" style="20" customWidth="1"/>
    <col min="7452" max="7684" width="9" style="20"/>
    <col min="7685" max="7685" width="2.453125" style="20" customWidth="1"/>
    <col min="7686" max="7686" width="2.36328125" style="20" customWidth="1"/>
    <col min="7687" max="7687" width="20" style="20" bestFit="1" customWidth="1"/>
    <col min="7688" max="7688" width="11.26953125" style="20" customWidth="1"/>
    <col min="7689" max="7689" width="6.453125" style="20" customWidth="1"/>
    <col min="7690" max="7690" width="11.26953125" style="20" customWidth="1"/>
    <col min="7691" max="7691" width="7" style="20" customWidth="1"/>
    <col min="7692" max="7692" width="10.6328125" style="20" customWidth="1"/>
    <col min="7693" max="7693" width="6.6328125" style="20" customWidth="1"/>
    <col min="7694" max="7694" width="10.6328125" style="20" customWidth="1"/>
    <col min="7695" max="7695" width="6.6328125" style="20" customWidth="1"/>
    <col min="7696" max="7696" width="10.6328125" style="20" customWidth="1"/>
    <col min="7697" max="7697" width="6.6328125" style="20" customWidth="1"/>
    <col min="7698" max="7698" width="10.6328125" style="20" customWidth="1"/>
    <col min="7699" max="7699" width="6.6328125" style="20" customWidth="1"/>
    <col min="7700" max="7700" width="10.6328125" style="20" customWidth="1"/>
    <col min="7701" max="7701" width="6.6328125" style="20" customWidth="1"/>
    <col min="7702" max="7702" width="10.6328125" style="20" customWidth="1"/>
    <col min="7703" max="7703" width="6.6328125" style="20" customWidth="1"/>
    <col min="7704" max="7704" width="10.6328125" style="20" customWidth="1"/>
    <col min="7705" max="7706" width="6" style="20" customWidth="1"/>
    <col min="7707" max="7707" width="4.26953125" style="20" customWidth="1"/>
    <col min="7708" max="7940" width="9" style="20"/>
    <col min="7941" max="7941" width="2.453125" style="20" customWidth="1"/>
    <col min="7942" max="7942" width="2.36328125" style="20" customWidth="1"/>
    <col min="7943" max="7943" width="20" style="20" bestFit="1" customWidth="1"/>
    <col min="7944" max="7944" width="11.26953125" style="20" customWidth="1"/>
    <col min="7945" max="7945" width="6.453125" style="20" customWidth="1"/>
    <col min="7946" max="7946" width="11.26953125" style="20" customWidth="1"/>
    <col min="7947" max="7947" width="7" style="20" customWidth="1"/>
    <col min="7948" max="7948" width="10.6328125" style="20" customWidth="1"/>
    <col min="7949" max="7949" width="6.6328125" style="20" customWidth="1"/>
    <col min="7950" max="7950" width="10.6328125" style="20" customWidth="1"/>
    <col min="7951" max="7951" width="6.6328125" style="20" customWidth="1"/>
    <col min="7952" max="7952" width="10.6328125" style="20" customWidth="1"/>
    <col min="7953" max="7953" width="6.6328125" style="20" customWidth="1"/>
    <col min="7954" max="7954" width="10.6328125" style="20" customWidth="1"/>
    <col min="7955" max="7955" width="6.6328125" style="20" customWidth="1"/>
    <col min="7956" max="7956" width="10.6328125" style="20" customWidth="1"/>
    <col min="7957" max="7957" width="6.6328125" style="20" customWidth="1"/>
    <col min="7958" max="7958" width="10.6328125" style="20" customWidth="1"/>
    <col min="7959" max="7959" width="6.6328125" style="20" customWidth="1"/>
    <col min="7960" max="7960" width="10.6328125" style="20" customWidth="1"/>
    <col min="7961" max="7962" width="6" style="20" customWidth="1"/>
    <col min="7963" max="7963" width="4.26953125" style="20" customWidth="1"/>
    <col min="7964" max="8196" width="9" style="20"/>
    <col min="8197" max="8197" width="2.453125" style="20" customWidth="1"/>
    <col min="8198" max="8198" width="2.36328125" style="20" customWidth="1"/>
    <col min="8199" max="8199" width="20" style="20" bestFit="1" customWidth="1"/>
    <col min="8200" max="8200" width="11.26953125" style="20" customWidth="1"/>
    <col min="8201" max="8201" width="6.453125" style="20" customWidth="1"/>
    <col min="8202" max="8202" width="11.26953125" style="20" customWidth="1"/>
    <col min="8203" max="8203" width="7" style="20" customWidth="1"/>
    <col min="8204" max="8204" width="10.6328125" style="20" customWidth="1"/>
    <col min="8205" max="8205" width="6.6328125" style="20" customWidth="1"/>
    <col min="8206" max="8206" width="10.6328125" style="20" customWidth="1"/>
    <col min="8207" max="8207" width="6.6328125" style="20" customWidth="1"/>
    <col min="8208" max="8208" width="10.6328125" style="20" customWidth="1"/>
    <col min="8209" max="8209" width="6.6328125" style="20" customWidth="1"/>
    <col min="8210" max="8210" width="10.6328125" style="20" customWidth="1"/>
    <col min="8211" max="8211" width="6.6328125" style="20" customWidth="1"/>
    <col min="8212" max="8212" width="10.6328125" style="20" customWidth="1"/>
    <col min="8213" max="8213" width="6.6328125" style="20" customWidth="1"/>
    <col min="8214" max="8214" width="10.6328125" style="20" customWidth="1"/>
    <col min="8215" max="8215" width="6.6328125" style="20" customWidth="1"/>
    <col min="8216" max="8216" width="10.6328125" style="20" customWidth="1"/>
    <col min="8217" max="8218" width="6" style="20" customWidth="1"/>
    <col min="8219" max="8219" width="4.26953125" style="20" customWidth="1"/>
    <col min="8220" max="8452" width="9" style="20"/>
    <col min="8453" max="8453" width="2.453125" style="20" customWidth="1"/>
    <col min="8454" max="8454" width="2.36328125" style="20" customWidth="1"/>
    <col min="8455" max="8455" width="20" style="20" bestFit="1" customWidth="1"/>
    <col min="8456" max="8456" width="11.26953125" style="20" customWidth="1"/>
    <col min="8457" max="8457" width="6.453125" style="20" customWidth="1"/>
    <col min="8458" max="8458" width="11.26953125" style="20" customWidth="1"/>
    <col min="8459" max="8459" width="7" style="20" customWidth="1"/>
    <col min="8460" max="8460" width="10.6328125" style="20" customWidth="1"/>
    <col min="8461" max="8461" width="6.6328125" style="20" customWidth="1"/>
    <col min="8462" max="8462" width="10.6328125" style="20" customWidth="1"/>
    <col min="8463" max="8463" width="6.6328125" style="20" customWidth="1"/>
    <col min="8464" max="8464" width="10.6328125" style="20" customWidth="1"/>
    <col min="8465" max="8465" width="6.6328125" style="20" customWidth="1"/>
    <col min="8466" max="8466" width="10.6328125" style="20" customWidth="1"/>
    <col min="8467" max="8467" width="6.6328125" style="20" customWidth="1"/>
    <col min="8468" max="8468" width="10.6328125" style="20" customWidth="1"/>
    <col min="8469" max="8469" width="6.6328125" style="20" customWidth="1"/>
    <col min="8470" max="8470" width="10.6328125" style="20" customWidth="1"/>
    <col min="8471" max="8471" width="6.6328125" style="20" customWidth="1"/>
    <col min="8472" max="8472" width="10.6328125" style="20" customWidth="1"/>
    <col min="8473" max="8474" width="6" style="20" customWidth="1"/>
    <col min="8475" max="8475" width="4.26953125" style="20" customWidth="1"/>
    <col min="8476" max="8708" width="9" style="20"/>
    <col min="8709" max="8709" width="2.453125" style="20" customWidth="1"/>
    <col min="8710" max="8710" width="2.36328125" style="20" customWidth="1"/>
    <col min="8711" max="8711" width="20" style="20" bestFit="1" customWidth="1"/>
    <col min="8712" max="8712" width="11.26953125" style="20" customWidth="1"/>
    <col min="8713" max="8713" width="6.453125" style="20" customWidth="1"/>
    <col min="8714" max="8714" width="11.26953125" style="20" customWidth="1"/>
    <col min="8715" max="8715" width="7" style="20" customWidth="1"/>
    <col min="8716" max="8716" width="10.6328125" style="20" customWidth="1"/>
    <col min="8717" max="8717" width="6.6328125" style="20" customWidth="1"/>
    <col min="8718" max="8718" width="10.6328125" style="20" customWidth="1"/>
    <col min="8719" max="8719" width="6.6328125" style="20" customWidth="1"/>
    <col min="8720" max="8720" width="10.6328125" style="20" customWidth="1"/>
    <col min="8721" max="8721" width="6.6328125" style="20" customWidth="1"/>
    <col min="8722" max="8722" width="10.6328125" style="20" customWidth="1"/>
    <col min="8723" max="8723" width="6.6328125" style="20" customWidth="1"/>
    <col min="8724" max="8724" width="10.6328125" style="20" customWidth="1"/>
    <col min="8725" max="8725" width="6.6328125" style="20" customWidth="1"/>
    <col min="8726" max="8726" width="10.6328125" style="20" customWidth="1"/>
    <col min="8727" max="8727" width="6.6328125" style="20" customWidth="1"/>
    <col min="8728" max="8728" width="10.6328125" style="20" customWidth="1"/>
    <col min="8729" max="8730" width="6" style="20" customWidth="1"/>
    <col min="8731" max="8731" width="4.26953125" style="20" customWidth="1"/>
    <col min="8732" max="8964" width="9" style="20"/>
    <col min="8965" max="8965" width="2.453125" style="20" customWidth="1"/>
    <col min="8966" max="8966" width="2.36328125" style="20" customWidth="1"/>
    <col min="8967" max="8967" width="20" style="20" bestFit="1" customWidth="1"/>
    <col min="8968" max="8968" width="11.26953125" style="20" customWidth="1"/>
    <col min="8969" max="8969" width="6.453125" style="20" customWidth="1"/>
    <col min="8970" max="8970" width="11.26953125" style="20" customWidth="1"/>
    <col min="8971" max="8971" width="7" style="20" customWidth="1"/>
    <col min="8972" max="8972" width="10.6328125" style="20" customWidth="1"/>
    <col min="8973" max="8973" width="6.6328125" style="20" customWidth="1"/>
    <col min="8974" max="8974" width="10.6328125" style="20" customWidth="1"/>
    <col min="8975" max="8975" width="6.6328125" style="20" customWidth="1"/>
    <col min="8976" max="8976" width="10.6328125" style="20" customWidth="1"/>
    <col min="8977" max="8977" width="6.6328125" style="20" customWidth="1"/>
    <col min="8978" max="8978" width="10.6328125" style="20" customWidth="1"/>
    <col min="8979" max="8979" width="6.6328125" style="20" customWidth="1"/>
    <col min="8980" max="8980" width="10.6328125" style="20" customWidth="1"/>
    <col min="8981" max="8981" width="6.6328125" style="20" customWidth="1"/>
    <col min="8982" max="8982" width="10.6328125" style="20" customWidth="1"/>
    <col min="8983" max="8983" width="6.6328125" style="20" customWidth="1"/>
    <col min="8984" max="8984" width="10.6328125" style="20" customWidth="1"/>
    <col min="8985" max="8986" width="6" style="20" customWidth="1"/>
    <col min="8987" max="8987" width="4.26953125" style="20" customWidth="1"/>
    <col min="8988" max="9220" width="9" style="20"/>
    <col min="9221" max="9221" width="2.453125" style="20" customWidth="1"/>
    <col min="9222" max="9222" width="2.36328125" style="20" customWidth="1"/>
    <col min="9223" max="9223" width="20" style="20" bestFit="1" customWidth="1"/>
    <col min="9224" max="9224" width="11.26953125" style="20" customWidth="1"/>
    <col min="9225" max="9225" width="6.453125" style="20" customWidth="1"/>
    <col min="9226" max="9226" width="11.26953125" style="20" customWidth="1"/>
    <col min="9227" max="9227" width="7" style="20" customWidth="1"/>
    <col min="9228" max="9228" width="10.6328125" style="20" customWidth="1"/>
    <col min="9229" max="9229" width="6.6328125" style="20" customWidth="1"/>
    <col min="9230" max="9230" width="10.6328125" style="20" customWidth="1"/>
    <col min="9231" max="9231" width="6.6328125" style="20" customWidth="1"/>
    <col min="9232" max="9232" width="10.6328125" style="20" customWidth="1"/>
    <col min="9233" max="9233" width="6.6328125" style="20" customWidth="1"/>
    <col min="9234" max="9234" width="10.6328125" style="20" customWidth="1"/>
    <col min="9235" max="9235" width="6.6328125" style="20" customWidth="1"/>
    <col min="9236" max="9236" width="10.6328125" style="20" customWidth="1"/>
    <col min="9237" max="9237" width="6.6328125" style="20" customWidth="1"/>
    <col min="9238" max="9238" width="10.6328125" style="20" customWidth="1"/>
    <col min="9239" max="9239" width="6.6328125" style="20" customWidth="1"/>
    <col min="9240" max="9240" width="10.6328125" style="20" customWidth="1"/>
    <col min="9241" max="9242" width="6" style="20" customWidth="1"/>
    <col min="9243" max="9243" width="4.26953125" style="20" customWidth="1"/>
    <col min="9244" max="9476" width="9" style="20"/>
    <col min="9477" max="9477" width="2.453125" style="20" customWidth="1"/>
    <col min="9478" max="9478" width="2.36328125" style="20" customWidth="1"/>
    <col min="9479" max="9479" width="20" style="20" bestFit="1" customWidth="1"/>
    <col min="9480" max="9480" width="11.26953125" style="20" customWidth="1"/>
    <col min="9481" max="9481" width="6.453125" style="20" customWidth="1"/>
    <col min="9482" max="9482" width="11.26953125" style="20" customWidth="1"/>
    <col min="9483" max="9483" width="7" style="20" customWidth="1"/>
    <col min="9484" max="9484" width="10.6328125" style="20" customWidth="1"/>
    <col min="9485" max="9485" width="6.6328125" style="20" customWidth="1"/>
    <col min="9486" max="9486" width="10.6328125" style="20" customWidth="1"/>
    <col min="9487" max="9487" width="6.6328125" style="20" customWidth="1"/>
    <col min="9488" max="9488" width="10.6328125" style="20" customWidth="1"/>
    <col min="9489" max="9489" width="6.6328125" style="20" customWidth="1"/>
    <col min="9490" max="9490" width="10.6328125" style="20" customWidth="1"/>
    <col min="9491" max="9491" width="6.6328125" style="20" customWidth="1"/>
    <col min="9492" max="9492" width="10.6328125" style="20" customWidth="1"/>
    <col min="9493" max="9493" width="6.6328125" style="20" customWidth="1"/>
    <col min="9494" max="9494" width="10.6328125" style="20" customWidth="1"/>
    <col min="9495" max="9495" width="6.6328125" style="20" customWidth="1"/>
    <col min="9496" max="9496" width="10.6328125" style="20" customWidth="1"/>
    <col min="9497" max="9498" width="6" style="20" customWidth="1"/>
    <col min="9499" max="9499" width="4.26953125" style="20" customWidth="1"/>
    <col min="9500" max="9732" width="9" style="20"/>
    <col min="9733" max="9733" width="2.453125" style="20" customWidth="1"/>
    <col min="9734" max="9734" width="2.36328125" style="20" customWidth="1"/>
    <col min="9735" max="9735" width="20" style="20" bestFit="1" customWidth="1"/>
    <col min="9736" max="9736" width="11.26953125" style="20" customWidth="1"/>
    <col min="9737" max="9737" width="6.453125" style="20" customWidth="1"/>
    <col min="9738" max="9738" width="11.26953125" style="20" customWidth="1"/>
    <col min="9739" max="9739" width="7" style="20" customWidth="1"/>
    <col min="9740" max="9740" width="10.6328125" style="20" customWidth="1"/>
    <col min="9741" max="9741" width="6.6328125" style="20" customWidth="1"/>
    <col min="9742" max="9742" width="10.6328125" style="20" customWidth="1"/>
    <col min="9743" max="9743" width="6.6328125" style="20" customWidth="1"/>
    <col min="9744" max="9744" width="10.6328125" style="20" customWidth="1"/>
    <col min="9745" max="9745" width="6.6328125" style="20" customWidth="1"/>
    <col min="9746" max="9746" width="10.6328125" style="20" customWidth="1"/>
    <col min="9747" max="9747" width="6.6328125" style="20" customWidth="1"/>
    <col min="9748" max="9748" width="10.6328125" style="20" customWidth="1"/>
    <col min="9749" max="9749" width="6.6328125" style="20" customWidth="1"/>
    <col min="9750" max="9750" width="10.6328125" style="20" customWidth="1"/>
    <col min="9751" max="9751" width="6.6328125" style="20" customWidth="1"/>
    <col min="9752" max="9752" width="10.6328125" style="20" customWidth="1"/>
    <col min="9753" max="9754" width="6" style="20" customWidth="1"/>
    <col min="9755" max="9755" width="4.26953125" style="20" customWidth="1"/>
    <col min="9756" max="9988" width="9" style="20"/>
    <col min="9989" max="9989" width="2.453125" style="20" customWidth="1"/>
    <col min="9990" max="9990" width="2.36328125" style="20" customWidth="1"/>
    <col min="9991" max="9991" width="20" style="20" bestFit="1" customWidth="1"/>
    <col min="9992" max="9992" width="11.26953125" style="20" customWidth="1"/>
    <col min="9993" max="9993" width="6.453125" style="20" customWidth="1"/>
    <col min="9994" max="9994" width="11.26953125" style="20" customWidth="1"/>
    <col min="9995" max="9995" width="7" style="20" customWidth="1"/>
    <col min="9996" max="9996" width="10.6328125" style="20" customWidth="1"/>
    <col min="9997" max="9997" width="6.6328125" style="20" customWidth="1"/>
    <col min="9998" max="9998" width="10.6328125" style="20" customWidth="1"/>
    <col min="9999" max="9999" width="6.6328125" style="20" customWidth="1"/>
    <col min="10000" max="10000" width="10.6328125" style="20" customWidth="1"/>
    <col min="10001" max="10001" width="6.6328125" style="20" customWidth="1"/>
    <col min="10002" max="10002" width="10.6328125" style="20" customWidth="1"/>
    <col min="10003" max="10003" width="6.6328125" style="20" customWidth="1"/>
    <col min="10004" max="10004" width="10.6328125" style="20" customWidth="1"/>
    <col min="10005" max="10005" width="6.6328125" style="20" customWidth="1"/>
    <col min="10006" max="10006" width="10.6328125" style="20" customWidth="1"/>
    <col min="10007" max="10007" width="6.6328125" style="20" customWidth="1"/>
    <col min="10008" max="10008" width="10.6328125" style="20" customWidth="1"/>
    <col min="10009" max="10010" width="6" style="20" customWidth="1"/>
    <col min="10011" max="10011" width="4.26953125" style="20" customWidth="1"/>
    <col min="10012" max="10244" width="9" style="20"/>
    <col min="10245" max="10245" width="2.453125" style="20" customWidth="1"/>
    <col min="10246" max="10246" width="2.36328125" style="20" customWidth="1"/>
    <col min="10247" max="10247" width="20" style="20" bestFit="1" customWidth="1"/>
    <col min="10248" max="10248" width="11.26953125" style="20" customWidth="1"/>
    <col min="10249" max="10249" width="6.453125" style="20" customWidth="1"/>
    <col min="10250" max="10250" width="11.26953125" style="20" customWidth="1"/>
    <col min="10251" max="10251" width="7" style="20" customWidth="1"/>
    <col min="10252" max="10252" width="10.6328125" style="20" customWidth="1"/>
    <col min="10253" max="10253" width="6.6328125" style="20" customWidth="1"/>
    <col min="10254" max="10254" width="10.6328125" style="20" customWidth="1"/>
    <col min="10255" max="10255" width="6.6328125" style="20" customWidth="1"/>
    <col min="10256" max="10256" width="10.6328125" style="20" customWidth="1"/>
    <col min="10257" max="10257" width="6.6328125" style="20" customWidth="1"/>
    <col min="10258" max="10258" width="10.6328125" style="20" customWidth="1"/>
    <col min="10259" max="10259" width="6.6328125" style="20" customWidth="1"/>
    <col min="10260" max="10260" width="10.6328125" style="20" customWidth="1"/>
    <col min="10261" max="10261" width="6.6328125" style="20" customWidth="1"/>
    <col min="10262" max="10262" width="10.6328125" style="20" customWidth="1"/>
    <col min="10263" max="10263" width="6.6328125" style="20" customWidth="1"/>
    <col min="10264" max="10264" width="10.6328125" style="20" customWidth="1"/>
    <col min="10265" max="10266" width="6" style="20" customWidth="1"/>
    <col min="10267" max="10267" width="4.26953125" style="20" customWidth="1"/>
    <col min="10268" max="10500" width="9" style="20"/>
    <col min="10501" max="10501" width="2.453125" style="20" customWidth="1"/>
    <col min="10502" max="10502" width="2.36328125" style="20" customWidth="1"/>
    <col min="10503" max="10503" width="20" style="20" bestFit="1" customWidth="1"/>
    <col min="10504" max="10504" width="11.26953125" style="20" customWidth="1"/>
    <col min="10505" max="10505" width="6.453125" style="20" customWidth="1"/>
    <col min="10506" max="10506" width="11.26953125" style="20" customWidth="1"/>
    <col min="10507" max="10507" width="7" style="20" customWidth="1"/>
    <col min="10508" max="10508" width="10.6328125" style="20" customWidth="1"/>
    <col min="10509" max="10509" width="6.6328125" style="20" customWidth="1"/>
    <col min="10510" max="10510" width="10.6328125" style="20" customWidth="1"/>
    <col min="10511" max="10511" width="6.6328125" style="20" customWidth="1"/>
    <col min="10512" max="10512" width="10.6328125" style="20" customWidth="1"/>
    <col min="10513" max="10513" width="6.6328125" style="20" customWidth="1"/>
    <col min="10514" max="10514" width="10.6328125" style="20" customWidth="1"/>
    <col min="10515" max="10515" width="6.6328125" style="20" customWidth="1"/>
    <col min="10516" max="10516" width="10.6328125" style="20" customWidth="1"/>
    <col min="10517" max="10517" width="6.6328125" style="20" customWidth="1"/>
    <col min="10518" max="10518" width="10.6328125" style="20" customWidth="1"/>
    <col min="10519" max="10519" width="6.6328125" style="20" customWidth="1"/>
    <col min="10520" max="10520" width="10.6328125" style="20" customWidth="1"/>
    <col min="10521" max="10522" width="6" style="20" customWidth="1"/>
    <col min="10523" max="10523" width="4.26953125" style="20" customWidth="1"/>
    <col min="10524" max="10756" width="9" style="20"/>
    <col min="10757" max="10757" width="2.453125" style="20" customWidth="1"/>
    <col min="10758" max="10758" width="2.36328125" style="20" customWidth="1"/>
    <col min="10759" max="10759" width="20" style="20" bestFit="1" customWidth="1"/>
    <col min="10760" max="10760" width="11.26953125" style="20" customWidth="1"/>
    <col min="10761" max="10761" width="6.453125" style="20" customWidth="1"/>
    <col min="10762" max="10762" width="11.26953125" style="20" customWidth="1"/>
    <col min="10763" max="10763" width="7" style="20" customWidth="1"/>
    <col min="10764" max="10764" width="10.6328125" style="20" customWidth="1"/>
    <col min="10765" max="10765" width="6.6328125" style="20" customWidth="1"/>
    <col min="10766" max="10766" width="10.6328125" style="20" customWidth="1"/>
    <col min="10767" max="10767" width="6.6328125" style="20" customWidth="1"/>
    <col min="10768" max="10768" width="10.6328125" style="20" customWidth="1"/>
    <col min="10769" max="10769" width="6.6328125" style="20" customWidth="1"/>
    <col min="10770" max="10770" width="10.6328125" style="20" customWidth="1"/>
    <col min="10771" max="10771" width="6.6328125" style="20" customWidth="1"/>
    <col min="10772" max="10772" width="10.6328125" style="20" customWidth="1"/>
    <col min="10773" max="10773" width="6.6328125" style="20" customWidth="1"/>
    <col min="10774" max="10774" width="10.6328125" style="20" customWidth="1"/>
    <col min="10775" max="10775" width="6.6328125" style="20" customWidth="1"/>
    <col min="10776" max="10776" width="10.6328125" style="20" customWidth="1"/>
    <col min="10777" max="10778" width="6" style="20" customWidth="1"/>
    <col min="10779" max="10779" width="4.26953125" style="20" customWidth="1"/>
    <col min="10780" max="11012" width="9" style="20"/>
    <col min="11013" max="11013" width="2.453125" style="20" customWidth="1"/>
    <col min="11014" max="11014" width="2.36328125" style="20" customWidth="1"/>
    <col min="11015" max="11015" width="20" style="20" bestFit="1" customWidth="1"/>
    <col min="11016" max="11016" width="11.26953125" style="20" customWidth="1"/>
    <col min="11017" max="11017" width="6.453125" style="20" customWidth="1"/>
    <col min="11018" max="11018" width="11.26953125" style="20" customWidth="1"/>
    <col min="11019" max="11019" width="7" style="20" customWidth="1"/>
    <col min="11020" max="11020" width="10.6328125" style="20" customWidth="1"/>
    <col min="11021" max="11021" width="6.6328125" style="20" customWidth="1"/>
    <col min="11022" max="11022" width="10.6328125" style="20" customWidth="1"/>
    <col min="11023" max="11023" width="6.6328125" style="20" customWidth="1"/>
    <col min="11024" max="11024" width="10.6328125" style="20" customWidth="1"/>
    <col min="11025" max="11025" width="6.6328125" style="20" customWidth="1"/>
    <col min="11026" max="11026" width="10.6328125" style="20" customWidth="1"/>
    <col min="11027" max="11027" width="6.6328125" style="20" customWidth="1"/>
    <col min="11028" max="11028" width="10.6328125" style="20" customWidth="1"/>
    <col min="11029" max="11029" width="6.6328125" style="20" customWidth="1"/>
    <col min="11030" max="11030" width="10.6328125" style="20" customWidth="1"/>
    <col min="11031" max="11031" width="6.6328125" style="20" customWidth="1"/>
    <col min="11032" max="11032" width="10.6328125" style="20" customWidth="1"/>
    <col min="11033" max="11034" width="6" style="20" customWidth="1"/>
    <col min="11035" max="11035" width="4.26953125" style="20" customWidth="1"/>
    <col min="11036" max="11268" width="9" style="20"/>
    <col min="11269" max="11269" width="2.453125" style="20" customWidth="1"/>
    <col min="11270" max="11270" width="2.36328125" style="20" customWidth="1"/>
    <col min="11271" max="11271" width="20" style="20" bestFit="1" customWidth="1"/>
    <col min="11272" max="11272" width="11.26953125" style="20" customWidth="1"/>
    <col min="11273" max="11273" width="6.453125" style="20" customWidth="1"/>
    <col min="11274" max="11274" width="11.26953125" style="20" customWidth="1"/>
    <col min="11275" max="11275" width="7" style="20" customWidth="1"/>
    <col min="11276" max="11276" width="10.6328125" style="20" customWidth="1"/>
    <col min="11277" max="11277" width="6.6328125" style="20" customWidth="1"/>
    <col min="11278" max="11278" width="10.6328125" style="20" customWidth="1"/>
    <col min="11279" max="11279" width="6.6328125" style="20" customWidth="1"/>
    <col min="11280" max="11280" width="10.6328125" style="20" customWidth="1"/>
    <col min="11281" max="11281" width="6.6328125" style="20" customWidth="1"/>
    <col min="11282" max="11282" width="10.6328125" style="20" customWidth="1"/>
    <col min="11283" max="11283" width="6.6328125" style="20" customWidth="1"/>
    <col min="11284" max="11284" width="10.6328125" style="20" customWidth="1"/>
    <col min="11285" max="11285" width="6.6328125" style="20" customWidth="1"/>
    <col min="11286" max="11286" width="10.6328125" style="20" customWidth="1"/>
    <col min="11287" max="11287" width="6.6328125" style="20" customWidth="1"/>
    <col min="11288" max="11288" width="10.6328125" style="20" customWidth="1"/>
    <col min="11289" max="11290" width="6" style="20" customWidth="1"/>
    <col min="11291" max="11291" width="4.26953125" style="20" customWidth="1"/>
    <col min="11292" max="11524" width="9" style="20"/>
    <col min="11525" max="11525" width="2.453125" style="20" customWidth="1"/>
    <col min="11526" max="11526" width="2.36328125" style="20" customWidth="1"/>
    <col min="11527" max="11527" width="20" style="20" bestFit="1" customWidth="1"/>
    <col min="11528" max="11528" width="11.26953125" style="20" customWidth="1"/>
    <col min="11529" max="11529" width="6.453125" style="20" customWidth="1"/>
    <col min="11530" max="11530" width="11.26953125" style="20" customWidth="1"/>
    <col min="11531" max="11531" width="7" style="20" customWidth="1"/>
    <col min="11532" max="11532" width="10.6328125" style="20" customWidth="1"/>
    <col min="11533" max="11533" width="6.6328125" style="20" customWidth="1"/>
    <col min="11534" max="11534" width="10.6328125" style="20" customWidth="1"/>
    <col min="11535" max="11535" width="6.6328125" style="20" customWidth="1"/>
    <col min="11536" max="11536" width="10.6328125" style="20" customWidth="1"/>
    <col min="11537" max="11537" width="6.6328125" style="20" customWidth="1"/>
    <col min="11538" max="11538" width="10.6328125" style="20" customWidth="1"/>
    <col min="11539" max="11539" width="6.6328125" style="20" customWidth="1"/>
    <col min="11540" max="11540" width="10.6328125" style="20" customWidth="1"/>
    <col min="11541" max="11541" width="6.6328125" style="20" customWidth="1"/>
    <col min="11542" max="11542" width="10.6328125" style="20" customWidth="1"/>
    <col min="11543" max="11543" width="6.6328125" style="20" customWidth="1"/>
    <col min="11544" max="11544" width="10.6328125" style="20" customWidth="1"/>
    <col min="11545" max="11546" width="6" style="20" customWidth="1"/>
    <col min="11547" max="11547" width="4.26953125" style="20" customWidth="1"/>
    <col min="11548" max="11780" width="9" style="20"/>
    <col min="11781" max="11781" width="2.453125" style="20" customWidth="1"/>
    <col min="11782" max="11782" width="2.36328125" style="20" customWidth="1"/>
    <col min="11783" max="11783" width="20" style="20" bestFit="1" customWidth="1"/>
    <col min="11784" max="11784" width="11.26953125" style="20" customWidth="1"/>
    <col min="11785" max="11785" width="6.453125" style="20" customWidth="1"/>
    <col min="11786" max="11786" width="11.26953125" style="20" customWidth="1"/>
    <col min="11787" max="11787" width="7" style="20" customWidth="1"/>
    <col min="11788" max="11788" width="10.6328125" style="20" customWidth="1"/>
    <col min="11789" max="11789" width="6.6328125" style="20" customWidth="1"/>
    <col min="11790" max="11790" width="10.6328125" style="20" customWidth="1"/>
    <col min="11791" max="11791" width="6.6328125" style="20" customWidth="1"/>
    <col min="11792" max="11792" width="10.6328125" style="20" customWidth="1"/>
    <col min="11793" max="11793" width="6.6328125" style="20" customWidth="1"/>
    <col min="11794" max="11794" width="10.6328125" style="20" customWidth="1"/>
    <col min="11795" max="11795" width="6.6328125" style="20" customWidth="1"/>
    <col min="11796" max="11796" width="10.6328125" style="20" customWidth="1"/>
    <col min="11797" max="11797" width="6.6328125" style="20" customWidth="1"/>
    <col min="11798" max="11798" width="10.6328125" style="20" customWidth="1"/>
    <col min="11799" max="11799" width="6.6328125" style="20" customWidth="1"/>
    <col min="11800" max="11800" width="10.6328125" style="20" customWidth="1"/>
    <col min="11801" max="11802" width="6" style="20" customWidth="1"/>
    <col min="11803" max="11803" width="4.26953125" style="20" customWidth="1"/>
    <col min="11804" max="12036" width="9" style="20"/>
    <col min="12037" max="12037" width="2.453125" style="20" customWidth="1"/>
    <col min="12038" max="12038" width="2.36328125" style="20" customWidth="1"/>
    <col min="12039" max="12039" width="20" style="20" bestFit="1" customWidth="1"/>
    <col min="12040" max="12040" width="11.26953125" style="20" customWidth="1"/>
    <col min="12041" max="12041" width="6.453125" style="20" customWidth="1"/>
    <col min="12042" max="12042" width="11.26953125" style="20" customWidth="1"/>
    <col min="12043" max="12043" width="7" style="20" customWidth="1"/>
    <col min="12044" max="12044" width="10.6328125" style="20" customWidth="1"/>
    <col min="12045" max="12045" width="6.6328125" style="20" customWidth="1"/>
    <col min="12046" max="12046" width="10.6328125" style="20" customWidth="1"/>
    <col min="12047" max="12047" width="6.6328125" style="20" customWidth="1"/>
    <col min="12048" max="12048" width="10.6328125" style="20" customWidth="1"/>
    <col min="12049" max="12049" width="6.6328125" style="20" customWidth="1"/>
    <col min="12050" max="12050" width="10.6328125" style="20" customWidth="1"/>
    <col min="12051" max="12051" width="6.6328125" style="20" customWidth="1"/>
    <col min="12052" max="12052" width="10.6328125" style="20" customWidth="1"/>
    <col min="12053" max="12053" width="6.6328125" style="20" customWidth="1"/>
    <col min="12054" max="12054" width="10.6328125" style="20" customWidth="1"/>
    <col min="12055" max="12055" width="6.6328125" style="20" customWidth="1"/>
    <col min="12056" max="12056" width="10.6328125" style="20" customWidth="1"/>
    <col min="12057" max="12058" width="6" style="20" customWidth="1"/>
    <col min="12059" max="12059" width="4.26953125" style="20" customWidth="1"/>
    <col min="12060" max="12292" width="9" style="20"/>
    <col min="12293" max="12293" width="2.453125" style="20" customWidth="1"/>
    <col min="12294" max="12294" width="2.36328125" style="20" customWidth="1"/>
    <col min="12295" max="12295" width="20" style="20" bestFit="1" customWidth="1"/>
    <col min="12296" max="12296" width="11.26953125" style="20" customWidth="1"/>
    <col min="12297" max="12297" width="6.453125" style="20" customWidth="1"/>
    <col min="12298" max="12298" width="11.26953125" style="20" customWidth="1"/>
    <col min="12299" max="12299" width="7" style="20" customWidth="1"/>
    <col min="12300" max="12300" width="10.6328125" style="20" customWidth="1"/>
    <col min="12301" max="12301" width="6.6328125" style="20" customWidth="1"/>
    <col min="12302" max="12302" width="10.6328125" style="20" customWidth="1"/>
    <col min="12303" max="12303" width="6.6328125" style="20" customWidth="1"/>
    <col min="12304" max="12304" width="10.6328125" style="20" customWidth="1"/>
    <col min="12305" max="12305" width="6.6328125" style="20" customWidth="1"/>
    <col min="12306" max="12306" width="10.6328125" style="20" customWidth="1"/>
    <col min="12307" max="12307" width="6.6328125" style="20" customWidth="1"/>
    <col min="12308" max="12308" width="10.6328125" style="20" customWidth="1"/>
    <col min="12309" max="12309" width="6.6328125" style="20" customWidth="1"/>
    <col min="12310" max="12310" width="10.6328125" style="20" customWidth="1"/>
    <col min="12311" max="12311" width="6.6328125" style="20" customWidth="1"/>
    <col min="12312" max="12312" width="10.6328125" style="20" customWidth="1"/>
    <col min="12313" max="12314" width="6" style="20" customWidth="1"/>
    <col min="12315" max="12315" width="4.26953125" style="20" customWidth="1"/>
    <col min="12316" max="12548" width="9" style="20"/>
    <col min="12549" max="12549" width="2.453125" style="20" customWidth="1"/>
    <col min="12550" max="12550" width="2.36328125" style="20" customWidth="1"/>
    <col min="12551" max="12551" width="20" style="20" bestFit="1" customWidth="1"/>
    <col min="12552" max="12552" width="11.26953125" style="20" customWidth="1"/>
    <col min="12553" max="12553" width="6.453125" style="20" customWidth="1"/>
    <col min="12554" max="12554" width="11.26953125" style="20" customWidth="1"/>
    <col min="12555" max="12555" width="7" style="20" customWidth="1"/>
    <col min="12556" max="12556" width="10.6328125" style="20" customWidth="1"/>
    <col min="12557" max="12557" width="6.6328125" style="20" customWidth="1"/>
    <col min="12558" max="12558" width="10.6328125" style="20" customWidth="1"/>
    <col min="12559" max="12559" width="6.6328125" style="20" customWidth="1"/>
    <col min="12560" max="12560" width="10.6328125" style="20" customWidth="1"/>
    <col min="12561" max="12561" width="6.6328125" style="20" customWidth="1"/>
    <col min="12562" max="12562" width="10.6328125" style="20" customWidth="1"/>
    <col min="12563" max="12563" width="6.6328125" style="20" customWidth="1"/>
    <col min="12564" max="12564" width="10.6328125" style="20" customWidth="1"/>
    <col min="12565" max="12565" width="6.6328125" style="20" customWidth="1"/>
    <col min="12566" max="12566" width="10.6328125" style="20" customWidth="1"/>
    <col min="12567" max="12567" width="6.6328125" style="20" customWidth="1"/>
    <col min="12568" max="12568" width="10.6328125" style="20" customWidth="1"/>
    <col min="12569" max="12570" width="6" style="20" customWidth="1"/>
    <col min="12571" max="12571" width="4.26953125" style="20" customWidth="1"/>
    <col min="12572" max="12804" width="9" style="20"/>
    <col min="12805" max="12805" width="2.453125" style="20" customWidth="1"/>
    <col min="12806" max="12806" width="2.36328125" style="20" customWidth="1"/>
    <col min="12807" max="12807" width="20" style="20" bestFit="1" customWidth="1"/>
    <col min="12808" max="12808" width="11.26953125" style="20" customWidth="1"/>
    <col min="12809" max="12809" width="6.453125" style="20" customWidth="1"/>
    <col min="12810" max="12810" width="11.26953125" style="20" customWidth="1"/>
    <col min="12811" max="12811" width="7" style="20" customWidth="1"/>
    <col min="12812" max="12812" width="10.6328125" style="20" customWidth="1"/>
    <col min="12813" max="12813" width="6.6328125" style="20" customWidth="1"/>
    <col min="12814" max="12814" width="10.6328125" style="20" customWidth="1"/>
    <col min="12815" max="12815" width="6.6328125" style="20" customWidth="1"/>
    <col min="12816" max="12816" width="10.6328125" style="20" customWidth="1"/>
    <col min="12817" max="12817" width="6.6328125" style="20" customWidth="1"/>
    <col min="12818" max="12818" width="10.6328125" style="20" customWidth="1"/>
    <col min="12819" max="12819" width="6.6328125" style="20" customWidth="1"/>
    <col min="12820" max="12820" width="10.6328125" style="20" customWidth="1"/>
    <col min="12821" max="12821" width="6.6328125" style="20" customWidth="1"/>
    <col min="12822" max="12822" width="10.6328125" style="20" customWidth="1"/>
    <col min="12823" max="12823" width="6.6328125" style="20" customWidth="1"/>
    <col min="12824" max="12824" width="10.6328125" style="20" customWidth="1"/>
    <col min="12825" max="12826" width="6" style="20" customWidth="1"/>
    <col min="12827" max="12827" width="4.26953125" style="20" customWidth="1"/>
    <col min="12828" max="13060" width="9" style="20"/>
    <col min="13061" max="13061" width="2.453125" style="20" customWidth="1"/>
    <col min="13062" max="13062" width="2.36328125" style="20" customWidth="1"/>
    <col min="13063" max="13063" width="20" style="20" bestFit="1" customWidth="1"/>
    <col min="13064" max="13064" width="11.26953125" style="20" customWidth="1"/>
    <col min="13065" max="13065" width="6.453125" style="20" customWidth="1"/>
    <col min="13066" max="13066" width="11.26953125" style="20" customWidth="1"/>
    <col min="13067" max="13067" width="7" style="20" customWidth="1"/>
    <col min="13068" max="13068" width="10.6328125" style="20" customWidth="1"/>
    <col min="13069" max="13069" width="6.6328125" style="20" customWidth="1"/>
    <col min="13070" max="13070" width="10.6328125" style="20" customWidth="1"/>
    <col min="13071" max="13071" width="6.6328125" style="20" customWidth="1"/>
    <col min="13072" max="13072" width="10.6328125" style="20" customWidth="1"/>
    <col min="13073" max="13073" width="6.6328125" style="20" customWidth="1"/>
    <col min="13074" max="13074" width="10.6328125" style="20" customWidth="1"/>
    <col min="13075" max="13075" width="6.6328125" style="20" customWidth="1"/>
    <col min="13076" max="13076" width="10.6328125" style="20" customWidth="1"/>
    <col min="13077" max="13077" width="6.6328125" style="20" customWidth="1"/>
    <col min="13078" max="13078" width="10.6328125" style="20" customWidth="1"/>
    <col min="13079" max="13079" width="6.6328125" style="20" customWidth="1"/>
    <col min="13080" max="13080" width="10.6328125" style="20" customWidth="1"/>
    <col min="13081" max="13082" width="6" style="20" customWidth="1"/>
    <col min="13083" max="13083" width="4.26953125" style="20" customWidth="1"/>
    <col min="13084" max="13316" width="9" style="20"/>
    <col min="13317" max="13317" width="2.453125" style="20" customWidth="1"/>
    <col min="13318" max="13318" width="2.36328125" style="20" customWidth="1"/>
    <col min="13319" max="13319" width="20" style="20" bestFit="1" customWidth="1"/>
    <col min="13320" max="13320" width="11.26953125" style="20" customWidth="1"/>
    <col min="13321" max="13321" width="6.453125" style="20" customWidth="1"/>
    <col min="13322" max="13322" width="11.26953125" style="20" customWidth="1"/>
    <col min="13323" max="13323" width="7" style="20" customWidth="1"/>
    <col min="13324" max="13324" width="10.6328125" style="20" customWidth="1"/>
    <col min="13325" max="13325" width="6.6328125" style="20" customWidth="1"/>
    <col min="13326" max="13326" width="10.6328125" style="20" customWidth="1"/>
    <col min="13327" max="13327" width="6.6328125" style="20" customWidth="1"/>
    <col min="13328" max="13328" width="10.6328125" style="20" customWidth="1"/>
    <col min="13329" max="13329" width="6.6328125" style="20" customWidth="1"/>
    <col min="13330" max="13330" width="10.6328125" style="20" customWidth="1"/>
    <col min="13331" max="13331" width="6.6328125" style="20" customWidth="1"/>
    <col min="13332" max="13332" width="10.6328125" style="20" customWidth="1"/>
    <col min="13333" max="13333" width="6.6328125" style="20" customWidth="1"/>
    <col min="13334" max="13334" width="10.6328125" style="20" customWidth="1"/>
    <col min="13335" max="13335" width="6.6328125" style="20" customWidth="1"/>
    <col min="13336" max="13336" width="10.6328125" style="20" customWidth="1"/>
    <col min="13337" max="13338" width="6" style="20" customWidth="1"/>
    <col min="13339" max="13339" width="4.26953125" style="20" customWidth="1"/>
    <col min="13340" max="13572" width="9" style="20"/>
    <col min="13573" max="13573" width="2.453125" style="20" customWidth="1"/>
    <col min="13574" max="13574" width="2.36328125" style="20" customWidth="1"/>
    <col min="13575" max="13575" width="20" style="20" bestFit="1" customWidth="1"/>
    <col min="13576" max="13576" width="11.26953125" style="20" customWidth="1"/>
    <col min="13577" max="13577" width="6.453125" style="20" customWidth="1"/>
    <col min="13578" max="13578" width="11.26953125" style="20" customWidth="1"/>
    <col min="13579" max="13579" width="7" style="20" customWidth="1"/>
    <col min="13580" max="13580" width="10.6328125" style="20" customWidth="1"/>
    <col min="13581" max="13581" width="6.6328125" style="20" customWidth="1"/>
    <col min="13582" max="13582" width="10.6328125" style="20" customWidth="1"/>
    <col min="13583" max="13583" width="6.6328125" style="20" customWidth="1"/>
    <col min="13584" max="13584" width="10.6328125" style="20" customWidth="1"/>
    <col min="13585" max="13585" width="6.6328125" style="20" customWidth="1"/>
    <col min="13586" max="13586" width="10.6328125" style="20" customWidth="1"/>
    <col min="13587" max="13587" width="6.6328125" style="20" customWidth="1"/>
    <col min="13588" max="13588" width="10.6328125" style="20" customWidth="1"/>
    <col min="13589" max="13589" width="6.6328125" style="20" customWidth="1"/>
    <col min="13590" max="13590" width="10.6328125" style="20" customWidth="1"/>
    <col min="13591" max="13591" width="6.6328125" style="20" customWidth="1"/>
    <col min="13592" max="13592" width="10.6328125" style="20" customWidth="1"/>
    <col min="13593" max="13594" width="6" style="20" customWidth="1"/>
    <col min="13595" max="13595" width="4.26953125" style="20" customWidth="1"/>
    <col min="13596" max="13828" width="9" style="20"/>
    <col min="13829" max="13829" width="2.453125" style="20" customWidth="1"/>
    <col min="13830" max="13830" width="2.36328125" style="20" customWidth="1"/>
    <col min="13831" max="13831" width="20" style="20" bestFit="1" customWidth="1"/>
    <col min="13832" max="13832" width="11.26953125" style="20" customWidth="1"/>
    <col min="13833" max="13833" width="6.453125" style="20" customWidth="1"/>
    <col min="13834" max="13834" width="11.26953125" style="20" customWidth="1"/>
    <col min="13835" max="13835" width="7" style="20" customWidth="1"/>
    <col min="13836" max="13836" width="10.6328125" style="20" customWidth="1"/>
    <col min="13837" max="13837" width="6.6328125" style="20" customWidth="1"/>
    <col min="13838" max="13838" width="10.6328125" style="20" customWidth="1"/>
    <col min="13839" max="13839" width="6.6328125" style="20" customWidth="1"/>
    <col min="13840" max="13840" width="10.6328125" style="20" customWidth="1"/>
    <col min="13841" max="13841" width="6.6328125" style="20" customWidth="1"/>
    <col min="13842" max="13842" width="10.6328125" style="20" customWidth="1"/>
    <col min="13843" max="13843" width="6.6328125" style="20" customWidth="1"/>
    <col min="13844" max="13844" width="10.6328125" style="20" customWidth="1"/>
    <col min="13845" max="13845" width="6.6328125" style="20" customWidth="1"/>
    <col min="13846" max="13846" width="10.6328125" style="20" customWidth="1"/>
    <col min="13847" max="13847" width="6.6328125" style="20" customWidth="1"/>
    <col min="13848" max="13848" width="10.6328125" style="20" customWidth="1"/>
    <col min="13849" max="13850" width="6" style="20" customWidth="1"/>
    <col min="13851" max="13851" width="4.26953125" style="20" customWidth="1"/>
    <col min="13852" max="14084" width="9" style="20"/>
    <col min="14085" max="14085" width="2.453125" style="20" customWidth="1"/>
    <col min="14086" max="14086" width="2.36328125" style="20" customWidth="1"/>
    <col min="14087" max="14087" width="20" style="20" bestFit="1" customWidth="1"/>
    <col min="14088" max="14088" width="11.26953125" style="20" customWidth="1"/>
    <col min="14089" max="14089" width="6.453125" style="20" customWidth="1"/>
    <col min="14090" max="14090" width="11.26953125" style="20" customWidth="1"/>
    <col min="14091" max="14091" width="7" style="20" customWidth="1"/>
    <col min="14092" max="14092" width="10.6328125" style="20" customWidth="1"/>
    <col min="14093" max="14093" width="6.6328125" style="20" customWidth="1"/>
    <col min="14094" max="14094" width="10.6328125" style="20" customWidth="1"/>
    <col min="14095" max="14095" width="6.6328125" style="20" customWidth="1"/>
    <col min="14096" max="14096" width="10.6328125" style="20" customWidth="1"/>
    <col min="14097" max="14097" width="6.6328125" style="20" customWidth="1"/>
    <col min="14098" max="14098" width="10.6328125" style="20" customWidth="1"/>
    <col min="14099" max="14099" width="6.6328125" style="20" customWidth="1"/>
    <col min="14100" max="14100" width="10.6328125" style="20" customWidth="1"/>
    <col min="14101" max="14101" width="6.6328125" style="20" customWidth="1"/>
    <col min="14102" max="14102" width="10.6328125" style="20" customWidth="1"/>
    <col min="14103" max="14103" width="6.6328125" style="20" customWidth="1"/>
    <col min="14104" max="14104" width="10.6328125" style="20" customWidth="1"/>
    <col min="14105" max="14106" width="6" style="20" customWidth="1"/>
    <col min="14107" max="14107" width="4.26953125" style="20" customWidth="1"/>
    <col min="14108" max="14340" width="9" style="20"/>
    <col min="14341" max="14341" width="2.453125" style="20" customWidth="1"/>
    <col min="14342" max="14342" width="2.36328125" style="20" customWidth="1"/>
    <col min="14343" max="14343" width="20" style="20" bestFit="1" customWidth="1"/>
    <col min="14344" max="14344" width="11.26953125" style="20" customWidth="1"/>
    <col min="14345" max="14345" width="6.453125" style="20" customWidth="1"/>
    <col min="14346" max="14346" width="11.26953125" style="20" customWidth="1"/>
    <col min="14347" max="14347" width="7" style="20" customWidth="1"/>
    <col min="14348" max="14348" width="10.6328125" style="20" customWidth="1"/>
    <col min="14349" max="14349" width="6.6328125" style="20" customWidth="1"/>
    <col min="14350" max="14350" width="10.6328125" style="20" customWidth="1"/>
    <col min="14351" max="14351" width="6.6328125" style="20" customWidth="1"/>
    <col min="14352" max="14352" width="10.6328125" style="20" customWidth="1"/>
    <col min="14353" max="14353" width="6.6328125" style="20" customWidth="1"/>
    <col min="14354" max="14354" width="10.6328125" style="20" customWidth="1"/>
    <col min="14355" max="14355" width="6.6328125" style="20" customWidth="1"/>
    <col min="14356" max="14356" width="10.6328125" style="20" customWidth="1"/>
    <col min="14357" max="14357" width="6.6328125" style="20" customWidth="1"/>
    <col min="14358" max="14358" width="10.6328125" style="20" customWidth="1"/>
    <col min="14359" max="14359" width="6.6328125" style="20" customWidth="1"/>
    <col min="14360" max="14360" width="10.6328125" style="20" customWidth="1"/>
    <col min="14361" max="14362" width="6" style="20" customWidth="1"/>
    <col min="14363" max="14363" width="4.26953125" style="20" customWidth="1"/>
    <col min="14364" max="14596" width="9" style="20"/>
    <col min="14597" max="14597" width="2.453125" style="20" customWidth="1"/>
    <col min="14598" max="14598" width="2.36328125" style="20" customWidth="1"/>
    <col min="14599" max="14599" width="20" style="20" bestFit="1" customWidth="1"/>
    <col min="14600" max="14600" width="11.26953125" style="20" customWidth="1"/>
    <col min="14601" max="14601" width="6.453125" style="20" customWidth="1"/>
    <col min="14602" max="14602" width="11.26953125" style="20" customWidth="1"/>
    <col min="14603" max="14603" width="7" style="20" customWidth="1"/>
    <col min="14604" max="14604" width="10.6328125" style="20" customWidth="1"/>
    <col min="14605" max="14605" width="6.6328125" style="20" customWidth="1"/>
    <col min="14606" max="14606" width="10.6328125" style="20" customWidth="1"/>
    <col min="14607" max="14607" width="6.6328125" style="20" customWidth="1"/>
    <col min="14608" max="14608" width="10.6328125" style="20" customWidth="1"/>
    <col min="14609" max="14609" width="6.6328125" style="20" customWidth="1"/>
    <col min="14610" max="14610" width="10.6328125" style="20" customWidth="1"/>
    <col min="14611" max="14611" width="6.6328125" style="20" customWidth="1"/>
    <col min="14612" max="14612" width="10.6328125" style="20" customWidth="1"/>
    <col min="14613" max="14613" width="6.6328125" style="20" customWidth="1"/>
    <col min="14614" max="14614" width="10.6328125" style="20" customWidth="1"/>
    <col min="14615" max="14615" width="6.6328125" style="20" customWidth="1"/>
    <col min="14616" max="14616" width="10.6328125" style="20" customWidth="1"/>
    <col min="14617" max="14618" width="6" style="20" customWidth="1"/>
    <col min="14619" max="14619" width="4.26953125" style="20" customWidth="1"/>
    <col min="14620" max="14852" width="9" style="20"/>
    <col min="14853" max="14853" width="2.453125" style="20" customWidth="1"/>
    <col min="14854" max="14854" width="2.36328125" style="20" customWidth="1"/>
    <col min="14855" max="14855" width="20" style="20" bestFit="1" customWidth="1"/>
    <col min="14856" max="14856" width="11.26953125" style="20" customWidth="1"/>
    <col min="14857" max="14857" width="6.453125" style="20" customWidth="1"/>
    <col min="14858" max="14858" width="11.26953125" style="20" customWidth="1"/>
    <col min="14859" max="14859" width="7" style="20" customWidth="1"/>
    <col min="14860" max="14860" width="10.6328125" style="20" customWidth="1"/>
    <col min="14861" max="14861" width="6.6328125" style="20" customWidth="1"/>
    <col min="14862" max="14862" width="10.6328125" style="20" customWidth="1"/>
    <col min="14863" max="14863" width="6.6328125" style="20" customWidth="1"/>
    <col min="14864" max="14864" width="10.6328125" style="20" customWidth="1"/>
    <col min="14865" max="14865" width="6.6328125" style="20" customWidth="1"/>
    <col min="14866" max="14866" width="10.6328125" style="20" customWidth="1"/>
    <col min="14867" max="14867" width="6.6328125" style="20" customWidth="1"/>
    <col min="14868" max="14868" width="10.6328125" style="20" customWidth="1"/>
    <col min="14869" max="14869" width="6.6328125" style="20" customWidth="1"/>
    <col min="14870" max="14870" width="10.6328125" style="20" customWidth="1"/>
    <col min="14871" max="14871" width="6.6328125" style="20" customWidth="1"/>
    <col min="14872" max="14872" width="10.6328125" style="20" customWidth="1"/>
    <col min="14873" max="14874" width="6" style="20" customWidth="1"/>
    <col min="14875" max="14875" width="4.26953125" style="20" customWidth="1"/>
    <col min="14876" max="15108" width="9" style="20"/>
    <col min="15109" max="15109" width="2.453125" style="20" customWidth="1"/>
    <col min="15110" max="15110" width="2.36328125" style="20" customWidth="1"/>
    <col min="15111" max="15111" width="20" style="20" bestFit="1" customWidth="1"/>
    <col min="15112" max="15112" width="11.26953125" style="20" customWidth="1"/>
    <col min="15113" max="15113" width="6.453125" style="20" customWidth="1"/>
    <col min="15114" max="15114" width="11.26953125" style="20" customWidth="1"/>
    <col min="15115" max="15115" width="7" style="20" customWidth="1"/>
    <col min="15116" max="15116" width="10.6328125" style="20" customWidth="1"/>
    <col min="15117" max="15117" width="6.6328125" style="20" customWidth="1"/>
    <col min="15118" max="15118" width="10.6328125" style="20" customWidth="1"/>
    <col min="15119" max="15119" width="6.6328125" style="20" customWidth="1"/>
    <col min="15120" max="15120" width="10.6328125" style="20" customWidth="1"/>
    <col min="15121" max="15121" width="6.6328125" style="20" customWidth="1"/>
    <col min="15122" max="15122" width="10.6328125" style="20" customWidth="1"/>
    <col min="15123" max="15123" width="6.6328125" style="20" customWidth="1"/>
    <col min="15124" max="15124" width="10.6328125" style="20" customWidth="1"/>
    <col min="15125" max="15125" width="6.6328125" style="20" customWidth="1"/>
    <col min="15126" max="15126" width="10.6328125" style="20" customWidth="1"/>
    <col min="15127" max="15127" width="6.6328125" style="20" customWidth="1"/>
    <col min="15128" max="15128" width="10.6328125" style="20" customWidth="1"/>
    <col min="15129" max="15130" width="6" style="20" customWidth="1"/>
    <col min="15131" max="15131" width="4.26953125" style="20" customWidth="1"/>
    <col min="15132" max="15364" width="9" style="20"/>
    <col min="15365" max="15365" width="2.453125" style="20" customWidth="1"/>
    <col min="15366" max="15366" width="2.36328125" style="20" customWidth="1"/>
    <col min="15367" max="15367" width="20" style="20" bestFit="1" customWidth="1"/>
    <col min="15368" max="15368" width="11.26953125" style="20" customWidth="1"/>
    <col min="15369" max="15369" width="6.453125" style="20" customWidth="1"/>
    <col min="15370" max="15370" width="11.26953125" style="20" customWidth="1"/>
    <col min="15371" max="15371" width="7" style="20" customWidth="1"/>
    <col min="15372" max="15372" width="10.6328125" style="20" customWidth="1"/>
    <col min="15373" max="15373" width="6.6328125" style="20" customWidth="1"/>
    <col min="15374" max="15374" width="10.6328125" style="20" customWidth="1"/>
    <col min="15375" max="15375" width="6.6328125" style="20" customWidth="1"/>
    <col min="15376" max="15376" width="10.6328125" style="20" customWidth="1"/>
    <col min="15377" max="15377" width="6.6328125" style="20" customWidth="1"/>
    <col min="15378" max="15378" width="10.6328125" style="20" customWidth="1"/>
    <col min="15379" max="15379" width="6.6328125" style="20" customWidth="1"/>
    <col min="15380" max="15380" width="10.6328125" style="20" customWidth="1"/>
    <col min="15381" max="15381" width="6.6328125" style="20" customWidth="1"/>
    <col min="15382" max="15382" width="10.6328125" style="20" customWidth="1"/>
    <col min="15383" max="15383" width="6.6328125" style="20" customWidth="1"/>
    <col min="15384" max="15384" width="10.6328125" style="20" customWidth="1"/>
    <col min="15385" max="15386" width="6" style="20" customWidth="1"/>
    <col min="15387" max="15387" width="4.26953125" style="20" customWidth="1"/>
    <col min="15388" max="15620" width="9" style="20"/>
    <col min="15621" max="15621" width="2.453125" style="20" customWidth="1"/>
    <col min="15622" max="15622" width="2.36328125" style="20" customWidth="1"/>
    <col min="15623" max="15623" width="20" style="20" bestFit="1" customWidth="1"/>
    <col min="15624" max="15624" width="11.26953125" style="20" customWidth="1"/>
    <col min="15625" max="15625" width="6.453125" style="20" customWidth="1"/>
    <col min="15626" max="15626" width="11.26953125" style="20" customWidth="1"/>
    <col min="15627" max="15627" width="7" style="20" customWidth="1"/>
    <col min="15628" max="15628" width="10.6328125" style="20" customWidth="1"/>
    <col min="15629" max="15629" width="6.6328125" style="20" customWidth="1"/>
    <col min="15630" max="15630" width="10.6328125" style="20" customWidth="1"/>
    <col min="15631" max="15631" width="6.6328125" style="20" customWidth="1"/>
    <col min="15632" max="15632" width="10.6328125" style="20" customWidth="1"/>
    <col min="15633" max="15633" width="6.6328125" style="20" customWidth="1"/>
    <col min="15634" max="15634" width="10.6328125" style="20" customWidth="1"/>
    <col min="15635" max="15635" width="6.6328125" style="20" customWidth="1"/>
    <col min="15636" max="15636" width="10.6328125" style="20" customWidth="1"/>
    <col min="15637" max="15637" width="6.6328125" style="20" customWidth="1"/>
    <col min="15638" max="15638" width="10.6328125" style="20" customWidth="1"/>
    <col min="15639" max="15639" width="6.6328125" style="20" customWidth="1"/>
    <col min="15640" max="15640" width="10.6328125" style="20" customWidth="1"/>
    <col min="15641" max="15642" width="6" style="20" customWidth="1"/>
    <col min="15643" max="15643" width="4.26953125" style="20" customWidth="1"/>
    <col min="15644" max="15876" width="9" style="20"/>
    <col min="15877" max="15877" width="2.453125" style="20" customWidth="1"/>
    <col min="15878" max="15878" width="2.36328125" style="20" customWidth="1"/>
    <col min="15879" max="15879" width="20" style="20" bestFit="1" customWidth="1"/>
    <col min="15880" max="15880" width="11.26953125" style="20" customWidth="1"/>
    <col min="15881" max="15881" width="6.453125" style="20" customWidth="1"/>
    <col min="15882" max="15882" width="11.26953125" style="20" customWidth="1"/>
    <col min="15883" max="15883" width="7" style="20" customWidth="1"/>
    <col min="15884" max="15884" width="10.6328125" style="20" customWidth="1"/>
    <col min="15885" max="15885" width="6.6328125" style="20" customWidth="1"/>
    <col min="15886" max="15886" width="10.6328125" style="20" customWidth="1"/>
    <col min="15887" max="15887" width="6.6328125" style="20" customWidth="1"/>
    <col min="15888" max="15888" width="10.6328125" style="20" customWidth="1"/>
    <col min="15889" max="15889" width="6.6328125" style="20" customWidth="1"/>
    <col min="15890" max="15890" width="10.6328125" style="20" customWidth="1"/>
    <col min="15891" max="15891" width="6.6328125" style="20" customWidth="1"/>
    <col min="15892" max="15892" width="10.6328125" style="20" customWidth="1"/>
    <col min="15893" max="15893" width="6.6328125" style="20" customWidth="1"/>
    <col min="15894" max="15894" width="10.6328125" style="20" customWidth="1"/>
    <col min="15895" max="15895" width="6.6328125" style="20" customWidth="1"/>
    <col min="15896" max="15896" width="10.6328125" style="20" customWidth="1"/>
    <col min="15897" max="15898" width="6" style="20" customWidth="1"/>
    <col min="15899" max="15899" width="4.26953125" style="20" customWidth="1"/>
    <col min="15900" max="16132" width="9" style="20"/>
    <col min="16133" max="16133" width="2.453125" style="20" customWidth="1"/>
    <col min="16134" max="16134" width="2.36328125" style="20" customWidth="1"/>
    <col min="16135" max="16135" width="20" style="20" bestFit="1" customWidth="1"/>
    <col min="16136" max="16136" width="11.26953125" style="20" customWidth="1"/>
    <col min="16137" max="16137" width="6.453125" style="20" customWidth="1"/>
    <col min="16138" max="16138" width="11.26953125" style="20" customWidth="1"/>
    <col min="16139" max="16139" width="7" style="20" customWidth="1"/>
    <col min="16140" max="16140" width="10.6328125" style="20" customWidth="1"/>
    <col min="16141" max="16141" width="6.6328125" style="20" customWidth="1"/>
    <col min="16142" max="16142" width="10.6328125" style="20" customWidth="1"/>
    <col min="16143" max="16143" width="6.6328125" style="20" customWidth="1"/>
    <col min="16144" max="16144" width="10.6328125" style="20" customWidth="1"/>
    <col min="16145" max="16145" width="6.6328125" style="20" customWidth="1"/>
    <col min="16146" max="16146" width="10.6328125" style="20" customWidth="1"/>
    <col min="16147" max="16147" width="6.6328125" style="20" customWidth="1"/>
    <col min="16148" max="16148" width="10.6328125" style="20" customWidth="1"/>
    <col min="16149" max="16149" width="6.6328125" style="20" customWidth="1"/>
    <col min="16150" max="16150" width="10.6328125" style="20" customWidth="1"/>
    <col min="16151" max="16151" width="6.6328125" style="20" customWidth="1"/>
    <col min="16152" max="16152" width="10.6328125" style="20" customWidth="1"/>
    <col min="16153" max="16154" width="6" style="20" customWidth="1"/>
    <col min="16155" max="16155" width="4.26953125" style="20" customWidth="1"/>
    <col min="16156" max="16384" width="9" style="20"/>
  </cols>
  <sheetData>
    <row r="1" spans="1:28" ht="14.25" customHeight="1" thickBot="1">
      <c r="A1" s="118"/>
      <c r="B1" s="118"/>
      <c r="C1" s="141"/>
      <c r="D1" s="267" t="s">
        <v>279</v>
      </c>
      <c r="E1" s="141"/>
      <c r="F1" s="141"/>
      <c r="G1" s="141"/>
      <c r="H1" s="141"/>
      <c r="I1" s="267" t="s">
        <v>313</v>
      </c>
      <c r="J1" s="141"/>
      <c r="K1" s="141"/>
      <c r="L1" s="141"/>
      <c r="M1" s="141"/>
      <c r="N1" s="141"/>
      <c r="O1" s="141"/>
      <c r="P1" s="141"/>
      <c r="Q1" s="141"/>
      <c r="R1" s="141"/>
      <c r="S1" s="141"/>
      <c r="T1" s="141"/>
      <c r="U1" s="141"/>
      <c r="V1" s="141"/>
      <c r="W1" s="141"/>
      <c r="X1" s="141"/>
      <c r="Y1" s="141"/>
      <c r="Z1" s="141"/>
    </row>
    <row r="2" spans="1:28" ht="15.75" customHeight="1" thickTop="1" thickBot="1">
      <c r="A2" s="522" t="s">
        <v>56</v>
      </c>
      <c r="B2" s="522"/>
      <c r="C2" s="522"/>
      <c r="D2" s="162"/>
      <c r="E2" s="23"/>
      <c r="F2" s="162"/>
      <c r="G2" s="23"/>
      <c r="H2" s="523">
        <f>'計画書作成手順（スタート）'!$H$17</f>
        <v>0</v>
      </c>
      <c r="I2" s="523"/>
      <c r="J2" s="523"/>
      <c r="K2" s="21"/>
      <c r="L2" s="120" t="s">
        <v>57</v>
      </c>
      <c r="M2" s="161"/>
      <c r="N2" s="115" t="s">
        <v>216</v>
      </c>
      <c r="O2" s="161"/>
      <c r="P2" s="117" t="s">
        <v>218</v>
      </c>
      <c r="Q2" s="161"/>
      <c r="R2" s="117" t="s">
        <v>217</v>
      </c>
      <c r="S2" s="22"/>
      <c r="T2" s="22"/>
      <c r="U2" s="22"/>
      <c r="V2" s="22"/>
      <c r="W2" s="22"/>
      <c r="X2" s="119" t="s">
        <v>58</v>
      </c>
      <c r="Y2" s="19" t="s">
        <v>278</v>
      </c>
      <c r="Z2" s="21"/>
      <c r="AA2" s="63"/>
    </row>
    <row r="3" spans="1:28" ht="4.5" customHeight="1" thickTop="1" thickBot="1">
      <c r="A3" s="19"/>
      <c r="B3" s="19"/>
      <c r="C3" s="23"/>
      <c r="D3" s="23"/>
      <c r="E3" s="23"/>
      <c r="F3" s="23"/>
      <c r="G3" s="23"/>
      <c r="H3" s="21"/>
      <c r="I3" s="21"/>
      <c r="J3" s="21"/>
      <c r="K3" s="21"/>
      <c r="L3" s="21"/>
      <c r="M3" s="21"/>
      <c r="N3" s="21"/>
      <c r="O3" s="21"/>
      <c r="P3" s="21"/>
      <c r="Q3" s="21"/>
      <c r="R3" s="21"/>
      <c r="S3" s="21"/>
      <c r="T3" s="21"/>
      <c r="U3" s="21"/>
      <c r="V3" s="21"/>
      <c r="W3" s="21"/>
      <c r="X3" s="21"/>
      <c r="Y3" s="21"/>
      <c r="Z3" s="21"/>
      <c r="AA3" s="63"/>
    </row>
    <row r="4" spans="1:28" ht="18" customHeight="1" thickTop="1" thickBot="1">
      <c r="A4" s="24"/>
      <c r="B4" s="25"/>
      <c r="C4" s="114" t="s">
        <v>59</v>
      </c>
      <c r="D4" s="526" t="str">
        <f>IF(F4="","",DATE(YEAR(F4)-1,MONTH(F4),DAY(F4)))</f>
        <v/>
      </c>
      <c r="E4" s="527"/>
      <c r="F4" s="528" t="str">
        <f>IF(H4="","",DATE(YEAR(H4)-1,MONTH(H4),DAY(H4)))</f>
        <v/>
      </c>
      <c r="G4" s="527"/>
      <c r="H4" s="524"/>
      <c r="I4" s="525"/>
      <c r="J4" s="526" t="str">
        <f>IF(H4="","",DATE(YEAR(H4)+1,MONTH(H4),DAY(H4)))</f>
        <v/>
      </c>
      <c r="K4" s="527"/>
      <c r="L4" s="528" t="str">
        <f>IF(H4="","",DATE(YEAR(H4)+2,MONTH(H4),DAY(H4)))</f>
        <v/>
      </c>
      <c r="M4" s="527"/>
      <c r="N4" s="537" t="str">
        <f>IF(J4="","",DATE(YEAR(J4)+2,MONTH(J4),DAY(J4)))</f>
        <v/>
      </c>
      <c r="O4" s="538"/>
      <c r="P4" s="528" t="str">
        <f>IF(H4="","",IF(M2&gt;4,DATE(YEAR(H4)+4,MONTH(H4),DAY(H4)),""))</f>
        <v/>
      </c>
      <c r="Q4" s="527"/>
      <c r="R4" s="528" t="str">
        <f>IF(J4="","",IF(M2&gt;4,DATE(YEAR(J4)+4,MONTH(J4),DAY(J4)),""))</f>
        <v/>
      </c>
      <c r="S4" s="527"/>
      <c r="T4" s="528" t="str">
        <f>IF(H4="","",IF(M2&gt;4,DATE(YEAR(H4)+6,MONTH(H4),DAY(H4)),""))</f>
        <v/>
      </c>
      <c r="U4" s="527"/>
      <c r="V4" s="528" t="str">
        <f>IF(H4="","",IF(M2&gt;4,DATE(YEAR(H4)+7,MONTH(H4),DAY(H4)),""))</f>
        <v/>
      </c>
      <c r="W4" s="527"/>
      <c r="X4" s="529" t="str">
        <f>IF(H4="","",DATE(YEAR(H4)+M2,MONTH(H4),DAY(H4)))</f>
        <v/>
      </c>
      <c r="Y4" s="530"/>
      <c r="Z4" s="531"/>
      <c r="AA4" s="64"/>
      <c r="AB4" s="26"/>
    </row>
    <row r="5" spans="1:28" ht="18" customHeight="1" thickTop="1" thickBot="1">
      <c r="A5" s="27" t="s">
        <v>60</v>
      </c>
      <c r="B5" s="28"/>
      <c r="C5" s="29"/>
      <c r="D5" s="110" t="s">
        <v>219</v>
      </c>
      <c r="E5" s="30" t="s">
        <v>62</v>
      </c>
      <c r="F5" s="110" t="s">
        <v>274</v>
      </c>
      <c r="G5" s="30" t="s">
        <v>62</v>
      </c>
      <c r="H5" s="110" t="s">
        <v>61</v>
      </c>
      <c r="I5" s="31" t="s">
        <v>62</v>
      </c>
      <c r="J5" s="110" t="s">
        <v>63</v>
      </c>
      <c r="K5" s="30" t="s">
        <v>64</v>
      </c>
      <c r="L5" s="110" t="s">
        <v>65</v>
      </c>
      <c r="M5" s="30" t="s">
        <v>64</v>
      </c>
      <c r="N5" s="110" t="str">
        <f>IF(M2&gt;=3,"３年後","")</f>
        <v/>
      </c>
      <c r="O5" s="30" t="s">
        <v>64</v>
      </c>
      <c r="P5" s="110" t="str">
        <f>IF(M2&gt;=4,"４年後","")</f>
        <v/>
      </c>
      <c r="Q5" s="30" t="s">
        <v>64</v>
      </c>
      <c r="R5" s="110" t="str">
        <f>IF(M2&gt;=5,"５年後","")</f>
        <v/>
      </c>
      <c r="S5" s="30" t="s">
        <v>64</v>
      </c>
      <c r="T5" s="110" t="str">
        <f>IF(M2&gt;=6,"６年後","")</f>
        <v/>
      </c>
      <c r="U5" s="30" t="s">
        <v>64</v>
      </c>
      <c r="V5" s="110" t="str">
        <f>IF(M2&gt;=7,"７年後","")</f>
        <v/>
      </c>
      <c r="W5" s="30" t="s">
        <v>64</v>
      </c>
      <c r="X5" s="110" t="s">
        <v>66</v>
      </c>
      <c r="Y5" s="31" t="s">
        <v>64</v>
      </c>
      <c r="Z5" s="32" t="s">
        <v>62</v>
      </c>
      <c r="AA5" s="65"/>
    </row>
    <row r="6" spans="1:28" ht="18.75" customHeight="1">
      <c r="A6" s="532" t="s">
        <v>67</v>
      </c>
      <c r="B6" s="33" t="s">
        <v>68</v>
      </c>
      <c r="C6" s="34"/>
      <c r="D6" s="124" t="str">
        <f>IF(OR(D$21+$J$33="",D$21+D$33=0),"",D21+D33)</f>
        <v/>
      </c>
      <c r="E6" s="129" t="str">
        <f>IF(ISERROR(D6/D$6),"",D6/D$6)</f>
        <v/>
      </c>
      <c r="F6" s="124" t="str">
        <f>IF(OR(F$21+$J$33="",F$21+F$33=0),"",F21+F33)</f>
        <v/>
      </c>
      <c r="G6" s="129" t="str">
        <f>IF(ISERROR(F6/F$6),"",F6/F$6)</f>
        <v/>
      </c>
      <c r="H6" s="35" t="str">
        <f>IF(OR(H$21+$J$33="",H$21+H$33=0),"",H21+H33)</f>
        <v/>
      </c>
      <c r="I6" s="36" t="str">
        <f>IF(ISERROR(H6/H$6),"",H6/H$6)</f>
        <v/>
      </c>
      <c r="J6" s="35" t="str">
        <f>IF(OR(J$21+$J$33="",J$21+J$33=0),"",J21+J33)</f>
        <v/>
      </c>
      <c r="K6" s="36" t="str">
        <f>IF(OR(ISERROR(J6/H6),J6="",J6=0),"",J6/H6)</f>
        <v/>
      </c>
      <c r="L6" s="35" t="str">
        <f>IF(OR(L$21+$J$33="",L$21+L$33=0),"",L21+L33)</f>
        <v/>
      </c>
      <c r="M6" s="36" t="str">
        <f>IF(OR(ISERROR(L6/J6),L6="",L6=0),"",L6/J6)</f>
        <v/>
      </c>
      <c r="N6" s="35" t="str">
        <f>IF(OR(N$21+$J$33="",N$21+N$33=0),"",N21+N33)</f>
        <v/>
      </c>
      <c r="O6" s="36" t="str">
        <f>IF(OR(ISERROR(N6/L6),N6="",N6=0),"",N6/L6)</f>
        <v/>
      </c>
      <c r="P6" s="35" t="str">
        <f>IF(OR(P$21+$J$33="",P$21+P$33=0),"",P21+P33)</f>
        <v/>
      </c>
      <c r="Q6" s="36" t="str">
        <f>IF(OR(ISERROR(P6/N6),P6="",P6=0),"",P6/N6)</f>
        <v/>
      </c>
      <c r="R6" s="35" t="str">
        <f>IF(OR(R$21+$J$33="",R$21+R$33=0),"",R21+R33)</f>
        <v/>
      </c>
      <c r="S6" s="36" t="str">
        <f>IF(OR(ISERROR(R6/P6),R6="",R6=0),"",R6/P6)</f>
        <v/>
      </c>
      <c r="T6" s="35" t="str">
        <f>IF(OR(T$21+$J$33="",T$21+T$33=0),"",T21+T33)</f>
        <v/>
      </c>
      <c r="U6" s="36" t="str">
        <f>IF(OR(ISERROR(T6/R6),T6="",T6=0),"",T6/R6)</f>
        <v/>
      </c>
      <c r="V6" s="35" t="str">
        <f>IF(OR(V$21+$J$33="",V$21+V$33=0),"",V21+V33)</f>
        <v/>
      </c>
      <c r="W6" s="36" t="str">
        <f>IF(OR(ISERROR(V6/T6),V6="",V6=0),"",V6/T6)</f>
        <v/>
      </c>
      <c r="X6" s="35" t="str">
        <f>IF(OR(X$21+$J$33="",X$21+X$33=0),"",X21+X33)</f>
        <v/>
      </c>
      <c r="Y6" s="36" t="str">
        <f>IF(OR(ISERROR(X6/V6),X6="",X6=0),"",X6/V6)</f>
        <v/>
      </c>
      <c r="Z6" s="37" t="str">
        <f>IF(ISERROR(X6/X$6),"",X6/X$6)</f>
        <v/>
      </c>
      <c r="AA6" s="66"/>
    </row>
    <row r="7" spans="1:28" ht="18.75" customHeight="1">
      <c r="A7" s="533"/>
      <c r="B7" s="38" t="s">
        <v>69</v>
      </c>
      <c r="C7" s="39"/>
      <c r="D7" s="125" t="str">
        <f>IF(OR(D$21+$J$33="",D$21+D$33=0),"",D22+D34)</f>
        <v/>
      </c>
      <c r="E7" s="130" t="str">
        <f>IF(ISERROR(D7/D$6),"",D7/D$6)</f>
        <v/>
      </c>
      <c r="F7" s="125" t="str">
        <f>IF(OR(F$21+$J$33="",F$21+F$33=0),"",F22+F34)</f>
        <v/>
      </c>
      <c r="G7" s="130" t="str">
        <f>IF(ISERROR(F7/F$6),"",F7/F$6)</f>
        <v/>
      </c>
      <c r="H7" s="40" t="str">
        <f>IF(OR(H$21+$J$33="",H$21+H$33=0),"",H22+H34)</f>
        <v/>
      </c>
      <c r="I7" s="41" t="str">
        <f>IF(ISERROR(H7/H$6),"",H7/H$6)</f>
        <v/>
      </c>
      <c r="J7" s="40" t="str">
        <f>IF(OR(J$21+$J$33="",J$21+J$33=0),"",J22+J34)</f>
        <v/>
      </c>
      <c r="K7" s="41" t="str">
        <f>IF(OR(ISERROR(J7/H7),J7="",J7=0),"",J7/H7)</f>
        <v/>
      </c>
      <c r="L7" s="40" t="str">
        <f>IF(OR(L$21+$J$33="",L$21+L$33=0),"",L22+L34)</f>
        <v/>
      </c>
      <c r="M7" s="41" t="str">
        <f>IF(OR(ISERROR(L7/J7),L7="",L7=0),"",L7/J7)</f>
        <v/>
      </c>
      <c r="N7" s="40" t="str">
        <f>IF(OR(N$21+$J$33="",N$21+N$33=0),"",N22+N34)</f>
        <v/>
      </c>
      <c r="O7" s="41" t="str">
        <f>IF(OR(ISERROR(N7/L7),N7="",N7=0),"",N7/L7)</f>
        <v/>
      </c>
      <c r="P7" s="40" t="str">
        <f>IF(OR(P$21+$J$33="",P$21+P$33=0),"",P22+P34)</f>
        <v/>
      </c>
      <c r="Q7" s="41" t="str">
        <f>IF(OR(ISERROR(P7/N7),P7="",P7=0),"",P7/N7)</f>
        <v/>
      </c>
      <c r="R7" s="40" t="str">
        <f>IF(OR(R$21+$J$33="",R$21+R$33=0),"",R22+R34)</f>
        <v/>
      </c>
      <c r="S7" s="41" t="str">
        <f>IF(OR(ISERROR(R7/P7),R7="",R7=0),"",R7/P7)</f>
        <v/>
      </c>
      <c r="T7" s="40" t="str">
        <f>IF(OR(T$21+$J$33="",T$21+T$33=0),"",T22+T34)</f>
        <v/>
      </c>
      <c r="U7" s="41" t="str">
        <f>IF(OR(ISERROR(T7/R7),T7="",T7=0),"",T7/R7)</f>
        <v/>
      </c>
      <c r="V7" s="40" t="str">
        <f>IF(OR(V$21+$J$33="",V$21+V$33=0),"",V22+V34)</f>
        <v/>
      </c>
      <c r="W7" s="41" t="str">
        <f>IF(OR(ISERROR(V7/T7),V7="",V7=0),"",V7/T7)</f>
        <v/>
      </c>
      <c r="X7" s="40" t="str">
        <f>IF(OR(X$21+$J$33="",X$21+X$33=0),"",X22+X34)</f>
        <v/>
      </c>
      <c r="Y7" s="41" t="str">
        <f>IF(OR(ISERROR(X7/V7),X7="",X7=0),"",X7/V7)</f>
        <v/>
      </c>
      <c r="Z7" s="42" t="str">
        <f>IF(ISERROR(X7/X$6),"",X7/X$6)</f>
        <v/>
      </c>
      <c r="AA7" s="66"/>
    </row>
    <row r="8" spans="1:28" ht="18.75" customHeight="1">
      <c r="A8" s="533"/>
      <c r="B8" s="43"/>
      <c r="C8" s="44" t="s">
        <v>70</v>
      </c>
      <c r="D8" s="40" t="str">
        <f>IF(OR(D$21+$J$33="",D$21+D$33=0),"",D23+D35)</f>
        <v/>
      </c>
      <c r="E8" s="131"/>
      <c r="F8" s="40" t="str">
        <f>IF(OR(F$21+$J$33="",F$21+F$33=0),"",F23+F35)</f>
        <v/>
      </c>
      <c r="G8" s="131"/>
      <c r="H8" s="40" t="str">
        <f>IF(OR(H$21+$J$33="",H$21+H$33=0),"",H23+H35)</f>
        <v/>
      </c>
      <c r="I8" s="116"/>
      <c r="J8" s="40" t="str">
        <f>IF(OR(J$21+$J$33="",J$21+J$33=0),"",J23+J35)</f>
        <v/>
      </c>
      <c r="K8" s="116"/>
      <c r="L8" s="40" t="str">
        <f>IF(OR(L$21+$J$33="",L$21+L$33=0),"",L23+L35)</f>
        <v/>
      </c>
      <c r="M8" s="116"/>
      <c r="N8" s="40" t="str">
        <f>IF(OR(N$21+$J$33="",N$21+N$33=0),"",N23+N35)</f>
        <v/>
      </c>
      <c r="O8" s="116"/>
      <c r="P8" s="40" t="str">
        <f>IF(OR(P$21+$J$33="",P$21+P$33=0),"",P23+P35)</f>
        <v/>
      </c>
      <c r="Q8" s="116"/>
      <c r="R8" s="40" t="str">
        <f>IF(OR(R$21+$J$33="",R$21+R$33=0),"",R23+R35)</f>
        <v/>
      </c>
      <c r="S8" s="116"/>
      <c r="T8" s="40" t="str">
        <f>IF(OR(T$21+$J$33="",T$21+T$33=0),"",T23+T35)</f>
        <v/>
      </c>
      <c r="U8" s="116"/>
      <c r="V8" s="40" t="str">
        <f>IF(OR(V$21+$J$33="",V$21+V$33=0),"",V23+V35)</f>
        <v/>
      </c>
      <c r="W8" s="116"/>
      <c r="X8" s="40" t="str">
        <f>IF(OR(X$21+$J$33="",X$21+X$33=0),"",X23+X35)</f>
        <v/>
      </c>
      <c r="Y8" s="116"/>
      <c r="Z8" s="185"/>
      <c r="AA8" s="66"/>
    </row>
    <row r="9" spans="1:28" ht="18.75" customHeight="1">
      <c r="A9" s="533"/>
      <c r="B9" s="45"/>
      <c r="C9" s="44" t="s">
        <v>71</v>
      </c>
      <c r="D9" s="40" t="str">
        <f>IF(OR(D$21+$J$33="",D$21+D$33=0),"",D24+D36)</f>
        <v/>
      </c>
      <c r="E9" s="131"/>
      <c r="F9" s="40" t="str">
        <f>IF(OR(F$21+$J$33="",F$21+F$33=0),"",F24+F36)</f>
        <v/>
      </c>
      <c r="G9" s="131"/>
      <c r="H9" s="40" t="str">
        <f>IF(OR(H$21+$J$33="",H$21+H$33=0),"",H24+H36)</f>
        <v/>
      </c>
      <c r="I9" s="116"/>
      <c r="J9" s="40" t="str">
        <f>IF(OR(J$21+$J$33="",J$21+J$33=0),"",J24+J36)</f>
        <v/>
      </c>
      <c r="K9" s="116"/>
      <c r="L9" s="40" t="str">
        <f>IF(OR(L$21+$J$33="",L$21+L$33=0),"",L24+L36)</f>
        <v/>
      </c>
      <c r="M9" s="116"/>
      <c r="N9" s="40" t="str">
        <f>IF(OR(N$21+$J$33="",N$21+N$33=0),"",N24+N36)</f>
        <v/>
      </c>
      <c r="O9" s="116"/>
      <c r="P9" s="40" t="str">
        <f>IF(OR(P$21+$J$33="",P$21+P$33=0),"",P24+P36)</f>
        <v/>
      </c>
      <c r="Q9" s="116"/>
      <c r="R9" s="40" t="str">
        <f>IF(OR(R$21+$J$33="",R$21+R$33=0),"",R24+R36)</f>
        <v/>
      </c>
      <c r="S9" s="116"/>
      <c r="T9" s="40" t="str">
        <f>IF(OR(T$21+$J$33="",T$21+T$33=0),"",T24+T36)</f>
        <v/>
      </c>
      <c r="U9" s="116"/>
      <c r="V9" s="40" t="str">
        <f>IF(OR(V$21+$J$33="",V$21+V$33=0),"",V24+V36)</f>
        <v/>
      </c>
      <c r="W9" s="116"/>
      <c r="X9" s="40" t="str">
        <f>IF(OR(X$21+$J$33="",X$21+X$33=0),"",X24+X36)</f>
        <v/>
      </c>
      <c r="Y9" s="116"/>
      <c r="Z9" s="185"/>
      <c r="AA9" s="66"/>
    </row>
    <row r="10" spans="1:28" ht="18.75" customHeight="1">
      <c r="A10" s="533"/>
      <c r="B10" s="46" t="s">
        <v>72</v>
      </c>
      <c r="C10" s="47"/>
      <c r="D10" s="126" t="str">
        <f>IF(OR(D$6="",D$6=0),"",D6-D7)</f>
        <v/>
      </c>
      <c r="E10" s="132" t="str">
        <f>IF(ISERROR(D10/D$6),"",D10/D$6)</f>
        <v/>
      </c>
      <c r="F10" s="126" t="str">
        <f>IF(OR(F$6="",F$6=0),"",F6-F7)</f>
        <v/>
      </c>
      <c r="G10" s="132" t="str">
        <f>IF(ISERROR(F10/F$6),"",F10/F$6)</f>
        <v/>
      </c>
      <c r="H10" s="40" t="str">
        <f>IF(OR(H$6="",H$6=0),"",H6-H7)</f>
        <v/>
      </c>
      <c r="I10" s="41" t="str">
        <f>IF(ISERROR(H10/H$6),"",H10/H$6)</f>
        <v/>
      </c>
      <c r="J10" s="40" t="str">
        <f>IF(OR(J$6="",J$6=0),"",J6-J7)</f>
        <v/>
      </c>
      <c r="K10" s="41" t="str">
        <f>IF(OR(ISERROR(J10/H10),J10="",J10=0),"",J10/H10)</f>
        <v/>
      </c>
      <c r="L10" s="40" t="str">
        <f>IF(OR(L$6="",L$6=0),"",L6-L7)</f>
        <v/>
      </c>
      <c r="M10" s="41" t="str">
        <f>IF(OR(ISERROR(L10/J10),L10="",L10=0),"",L10/J10)</f>
        <v/>
      </c>
      <c r="N10" s="40" t="str">
        <f>IF(OR(N$6="",N$6=0),"",N6-N7)</f>
        <v/>
      </c>
      <c r="O10" s="41" t="str">
        <f>IF(OR(ISERROR(N10/L10),N10="",N10=0),"",N10/L10)</f>
        <v/>
      </c>
      <c r="P10" s="40" t="str">
        <f>IF(OR(P$6="",P$6=0),"",P6-P7)</f>
        <v/>
      </c>
      <c r="Q10" s="41" t="str">
        <f>IF(OR(ISERROR(P10/N10),P10="",P10=0),"",P10/N10)</f>
        <v/>
      </c>
      <c r="R10" s="40" t="str">
        <f>IF(OR(R$6="",R$6=0),"",R6-R7)</f>
        <v/>
      </c>
      <c r="S10" s="41" t="str">
        <f>IF(OR(ISERROR(R10/P10),R10="",R10=0),"",R10/P10)</f>
        <v/>
      </c>
      <c r="T10" s="40" t="str">
        <f>IF(OR(T$6="",T$6=0),"",T6-T7)</f>
        <v/>
      </c>
      <c r="U10" s="41" t="str">
        <f>IF(OR(ISERROR(T10/R10),T10="",T10=0),"",T10/R10)</f>
        <v/>
      </c>
      <c r="V10" s="40" t="str">
        <f>IF(OR(V$6="",V$6=0),"",V6-V7)</f>
        <v/>
      </c>
      <c r="W10" s="41" t="str">
        <f>IF(OR(ISERROR(V10/T10),V10="",V10=0),"",V10/T10)</f>
        <v/>
      </c>
      <c r="X10" s="40" t="str">
        <f>IF(OR(X$6="",X$6=0),"",X6-X7)</f>
        <v/>
      </c>
      <c r="Y10" s="41" t="str">
        <f>IF(OR(ISERROR(X10/V10),X10="",X10=0),"",X10/V10)</f>
        <v/>
      </c>
      <c r="Z10" s="42" t="str">
        <f>IF(ISERROR(X10/X$6),"",X10/X$6)</f>
        <v/>
      </c>
      <c r="AA10" s="66"/>
    </row>
    <row r="11" spans="1:28" ht="18.75" customHeight="1">
      <c r="A11" s="533"/>
      <c r="B11" s="38" t="s">
        <v>73</v>
      </c>
      <c r="C11" s="39"/>
      <c r="D11" s="125" t="str">
        <f>IF(OR(D$21+$J$33="",D$21+D$33=0),"",D26+D38)</f>
        <v/>
      </c>
      <c r="E11" s="130" t="str">
        <f>IF(ISERROR(D11/D$6),"",D11/D$6)</f>
        <v/>
      </c>
      <c r="F11" s="125" t="str">
        <f>IF(OR(F$21+$J$33="",F$21+F$33=0),"",F26+F38)</f>
        <v/>
      </c>
      <c r="G11" s="130" t="str">
        <f>IF(ISERROR(F11/F$6),"",F11/F$6)</f>
        <v/>
      </c>
      <c r="H11" s="40" t="str">
        <f>IF(OR(H$21+$J$33="",H$21+H$33=0),"",H26+H38)</f>
        <v/>
      </c>
      <c r="I11" s="41" t="str">
        <f>IF(ISERROR(H11/H$6),"",H11/H$6)</f>
        <v/>
      </c>
      <c r="J11" s="40" t="str">
        <f>IF(OR(J$21+$J$33="",J$21+J$33=0),"",J26+J38)</f>
        <v/>
      </c>
      <c r="K11" s="41" t="str">
        <f>IF(OR(ISERROR(J11/H11),J11="",J11=0),"",J11/H11)</f>
        <v/>
      </c>
      <c r="L11" s="40" t="str">
        <f>IF(OR(L$21+$J$33="",L$21+L$33=0),"",L26+L38)</f>
        <v/>
      </c>
      <c r="M11" s="41" t="str">
        <f>IF(OR(ISERROR(L11/J11),L11="",L11=0),"",L11/J11)</f>
        <v/>
      </c>
      <c r="N11" s="40" t="str">
        <f>IF(OR(N$21+$J$33="",N$21+N$33=0),"",N26+N38)</f>
        <v/>
      </c>
      <c r="O11" s="41" t="str">
        <f>IF(OR(ISERROR(N11/L11),N11="",N11=0),"",N11/L11)</f>
        <v/>
      </c>
      <c r="P11" s="40" t="str">
        <f>IF(OR(P$21+$J$33="",P$21+P$33=0),"",P26+P38)</f>
        <v/>
      </c>
      <c r="Q11" s="41" t="str">
        <f>IF(OR(ISERROR(P11/N11),P11="",P11=0),"",P11/N11)</f>
        <v/>
      </c>
      <c r="R11" s="40" t="str">
        <f>IF(OR(R$21+$J$33="",R$21+R$33=0),"",R26+R38)</f>
        <v/>
      </c>
      <c r="S11" s="41" t="str">
        <f>IF(OR(ISERROR(R11/P11),R11="",R11=0),"",R11/P11)</f>
        <v/>
      </c>
      <c r="T11" s="40" t="str">
        <f>IF(OR(T$21+$J$33="",T$21+T$33=0),"",T26+T38)</f>
        <v/>
      </c>
      <c r="U11" s="41" t="str">
        <f>IF(OR(ISERROR(T11/R11),T11="",T11=0),"",T11/R11)</f>
        <v/>
      </c>
      <c r="V11" s="40" t="str">
        <f>IF(OR(V$21+$J$33="",V$21+V$33=0),"",V26+V38)</f>
        <v/>
      </c>
      <c r="W11" s="41" t="str">
        <f>IF(OR(ISERROR(V11/T11),V11="",V11=0),"",V11/T11)</f>
        <v/>
      </c>
      <c r="X11" s="40" t="str">
        <f>IF(OR(X$21+$J$33="",X$21+X$33=0),"",X26+X38)</f>
        <v/>
      </c>
      <c r="Y11" s="41" t="str">
        <f>IF(OR(ISERROR(X11/V11),X11="",X11=0),"",X11/V11)</f>
        <v/>
      </c>
      <c r="Z11" s="42" t="str">
        <f>IF(ISERROR(X11/X$6),"",X11/X$6)</f>
        <v/>
      </c>
      <c r="AA11" s="66"/>
    </row>
    <row r="12" spans="1:28" ht="18.75" customHeight="1">
      <c r="A12" s="533"/>
      <c r="B12" s="43"/>
      <c r="C12" s="44" t="s">
        <v>74</v>
      </c>
      <c r="D12" s="40" t="str">
        <f>IF(OR(D$21+$J$33="",D$21+D$33=0),"",D27+D39)</f>
        <v/>
      </c>
      <c r="E12" s="131"/>
      <c r="F12" s="40" t="str">
        <f>IF(OR(F$21+$J$33="",F$21+F$33=0),"",F27+F39)</f>
        <v/>
      </c>
      <c r="G12" s="131"/>
      <c r="H12" s="40" t="str">
        <f>IF(OR(H$21+$J$33="",H$21+H$33=0),"",H27+H39)</f>
        <v/>
      </c>
      <c r="I12" s="116"/>
      <c r="J12" s="40" t="str">
        <f>IF(OR(J$21+$J$33="",J$21+J$33=0),"",J27+J39)</f>
        <v/>
      </c>
      <c r="K12" s="116"/>
      <c r="L12" s="40" t="str">
        <f>IF(OR(L$21+$J$33="",L$21+L$33=0),"",L27+L39)</f>
        <v/>
      </c>
      <c r="M12" s="116"/>
      <c r="N12" s="40" t="str">
        <f>IF(OR(N$21+$J$33="",N$21+N$33=0),"",N27+N39)</f>
        <v/>
      </c>
      <c r="O12" s="116"/>
      <c r="P12" s="40" t="str">
        <f>IF(OR(P$21+$J$33="",P$21+P$33=0),"",P27+P39)</f>
        <v/>
      </c>
      <c r="Q12" s="116"/>
      <c r="R12" s="40" t="str">
        <f>IF(OR(R$21+$J$33="",R$21+R$33=0),"",R27+R39)</f>
        <v/>
      </c>
      <c r="S12" s="116"/>
      <c r="T12" s="40" t="str">
        <f>IF(OR(T$21+$J$33="",T$21+T$33=0),"",T27+T39)</f>
        <v/>
      </c>
      <c r="U12" s="116"/>
      <c r="V12" s="40" t="str">
        <f>IF(OR(V$21+$J$33="",V$21+V$33=0),"",V27+V39)</f>
        <v/>
      </c>
      <c r="W12" s="116"/>
      <c r="X12" s="40" t="str">
        <f>IF(OR(X$21+$J$33="",X$21+X$33=0),"",X27+X39)</f>
        <v/>
      </c>
      <c r="Y12" s="116"/>
      <c r="Z12" s="185"/>
      <c r="AA12" s="66"/>
    </row>
    <row r="13" spans="1:28" ht="18.75" customHeight="1">
      <c r="A13" s="533"/>
      <c r="B13" s="45"/>
      <c r="C13" s="44" t="s">
        <v>71</v>
      </c>
      <c r="D13" s="40" t="str">
        <f>IF(OR(D$21+$J$33="",D$21+D$33=0),"",D28+D40)</f>
        <v/>
      </c>
      <c r="E13" s="133"/>
      <c r="F13" s="40" t="str">
        <f>IF(OR(F$21+$J$33="",F$21+F$33=0),"",F28+F40)</f>
        <v/>
      </c>
      <c r="G13" s="133"/>
      <c r="H13" s="40" t="str">
        <f>IF(OR(H$21+$J$33="",H$21+H$33=0),"",H28+H40)</f>
        <v/>
      </c>
      <c r="I13" s="41"/>
      <c r="J13" s="40" t="str">
        <f>IF(OR(J$21+$J$33="",J$21+J$33=0),"",J28+J40)</f>
        <v/>
      </c>
      <c r="K13" s="41"/>
      <c r="L13" s="40" t="str">
        <f>IF(OR(L$21+$J$33="",L$21+L$33=0),"",L28+L40)</f>
        <v/>
      </c>
      <c r="M13" s="41"/>
      <c r="N13" s="40" t="str">
        <f>IF(OR(N$21+$J$33="",N$21+N$33=0),"",N28+N40)</f>
        <v/>
      </c>
      <c r="O13" s="41"/>
      <c r="P13" s="40" t="str">
        <f>IF(OR(P$21+$J$33="",P$21+P$33=0),"",P28+P40)</f>
        <v/>
      </c>
      <c r="Q13" s="41"/>
      <c r="R13" s="40" t="str">
        <f>IF(OR(R$21+$J$33="",R$21+R$33=0),"",R28+R40)</f>
        <v/>
      </c>
      <c r="S13" s="41"/>
      <c r="T13" s="40" t="str">
        <f>IF(OR(T$21+$J$33="",T$21+T$33=0),"",T28+T40)</f>
        <v/>
      </c>
      <c r="U13" s="41"/>
      <c r="V13" s="40" t="str">
        <f>IF(OR(V$21+$J$33="",V$21+V$33=0),"",V28+V40)</f>
        <v/>
      </c>
      <c r="W13" s="41"/>
      <c r="X13" s="40" t="str">
        <f>IF(OR(X$21+$J$33="",X$21+X$33=0),"",X28+X40)</f>
        <v/>
      </c>
      <c r="Y13" s="41"/>
      <c r="Z13" s="42"/>
      <c r="AA13" s="66"/>
    </row>
    <row r="14" spans="1:28" ht="18.75" customHeight="1">
      <c r="A14" s="533"/>
      <c r="B14" s="46" t="s">
        <v>75</v>
      </c>
      <c r="C14" s="47"/>
      <c r="D14" s="40" t="str">
        <f>IF(OR(D$6="",D$6=0),"",D10-D11)</f>
        <v/>
      </c>
      <c r="E14" s="132" t="str">
        <f>IF(ISERROR(D14/D$6),"",D14/D$6)</f>
        <v/>
      </c>
      <c r="F14" s="126" t="str">
        <f>IF(OR(F$6="",F$6=0),"",F10-F11)</f>
        <v/>
      </c>
      <c r="G14" s="132" t="str">
        <f>IF(ISERROR(F14/F$6),"",F14/F$6)</f>
        <v/>
      </c>
      <c r="H14" s="40" t="str">
        <f>IF(OR(H$6="",H$6=0),"",H10-H11)</f>
        <v/>
      </c>
      <c r="I14" s="41" t="str">
        <f>IF(ISERROR(H14/H$6),"",H14/H$6)</f>
        <v/>
      </c>
      <c r="J14" s="40" t="str">
        <f>IF(OR(J$6="",J$6=0),"",J10-J11)</f>
        <v/>
      </c>
      <c r="K14" s="41" t="str">
        <f>IF(OR(ISERROR(J14/H14),J14="",J14=0),"",J14/H14)</f>
        <v/>
      </c>
      <c r="L14" s="40" t="str">
        <f>IF(OR(L$6="",L$6=0),"",L10-L11)</f>
        <v/>
      </c>
      <c r="M14" s="41" t="str">
        <f>IF(OR(ISERROR(L14/J14),L14="",L14=0),"",L14/J14)</f>
        <v/>
      </c>
      <c r="N14" s="40" t="str">
        <f>IF(OR(N$6="",N$6=0),"",N10-N11)</f>
        <v/>
      </c>
      <c r="O14" s="41" t="str">
        <f>IF(OR(ISERROR(N14/L14),N14="",N14=0),"",N14/L14)</f>
        <v/>
      </c>
      <c r="P14" s="40" t="str">
        <f>IF(OR(P$6="",P$6=0),"",P10-P11)</f>
        <v/>
      </c>
      <c r="Q14" s="41" t="str">
        <f>IF(OR(ISERROR(P14/N14),P14="",P14=0),"",P14/N14)</f>
        <v/>
      </c>
      <c r="R14" s="40" t="str">
        <f>IF(OR(R$6="",R$6=0),"",R10-R11)</f>
        <v/>
      </c>
      <c r="S14" s="41" t="str">
        <f>IF(OR(ISERROR(R14/P14),R14="",R14=0),"",R14/P14)</f>
        <v/>
      </c>
      <c r="T14" s="40" t="str">
        <f>IF(OR(T$6="",T$6=0),"",T10-T11)</f>
        <v/>
      </c>
      <c r="U14" s="41" t="str">
        <f>IF(OR(ISERROR(T14/R14),T14="",T14=0),"",T14/R14)</f>
        <v/>
      </c>
      <c r="V14" s="40" t="str">
        <f>IF(OR(V$6="",V$6=0),"",V10-V11)</f>
        <v/>
      </c>
      <c r="W14" s="41" t="str">
        <f>IF(OR(ISERROR(V14/T14),V14="",V14=0),"",V14/T14)</f>
        <v/>
      </c>
      <c r="X14" s="40" t="str">
        <f>IF(OR(X$6="",X$6=0),"",X10-X11)</f>
        <v/>
      </c>
      <c r="Y14" s="41" t="str">
        <f>IF(OR(ISERROR(X14/V14),X14="",X14=0),"",X14/V14)</f>
        <v/>
      </c>
      <c r="Z14" s="42" t="str">
        <f>IF(ISERROR(X14/X$6),"",X14/X$6)</f>
        <v/>
      </c>
      <c r="AA14" s="66"/>
    </row>
    <row r="15" spans="1:28" ht="18.75" customHeight="1">
      <c r="A15" s="533"/>
      <c r="B15" s="46" t="s">
        <v>76</v>
      </c>
      <c r="C15" s="47"/>
      <c r="D15" s="126" t="str">
        <f>IF(OR(D$21+$J$33="",D$21+D$33=0),"",D30+D42)</f>
        <v/>
      </c>
      <c r="E15" s="132" t="str">
        <f>IF(ISERROR(D15/D$6),"",D15/D$6)</f>
        <v/>
      </c>
      <c r="F15" s="126" t="str">
        <f>IF(OR(F$21+$J$33="",F$21+F$33=0),"",F30+F42)</f>
        <v/>
      </c>
      <c r="G15" s="132" t="str">
        <f>IF(ISERROR(F15/F$6),"",F15/F$6)</f>
        <v/>
      </c>
      <c r="H15" s="40" t="str">
        <f>IF(OR(H$21+$J$33="",H$21+H$33=0),"",H30+H42)</f>
        <v/>
      </c>
      <c r="I15" s="41" t="str">
        <f>IF(ISERROR(H15/H$6),"",H15/H$6)</f>
        <v/>
      </c>
      <c r="J15" s="40" t="str">
        <f>IF(OR(J$21+$J$33="",J$21+J$33=0),"",J30+J42)</f>
        <v/>
      </c>
      <c r="K15" s="41" t="str">
        <f>IF(OR(ISERROR(J15/H15),J15="",J15=0),"",J15/H15)</f>
        <v/>
      </c>
      <c r="L15" s="40" t="str">
        <f>IF(OR(L$21+$J$33="",L$21+L$33=0),"",L30+L42)</f>
        <v/>
      </c>
      <c r="M15" s="41" t="str">
        <f>IF(OR(ISERROR(L15/J15),L15="",L15=0),"",L15/J15)</f>
        <v/>
      </c>
      <c r="N15" s="40" t="str">
        <f>IF(OR(N$21+$J$33="",N$21+N$33=0),"",N30+N42)</f>
        <v/>
      </c>
      <c r="O15" s="41" t="str">
        <f>IF(OR(ISERROR(N15/L15),N15="",N15=0),"",N15/L15)</f>
        <v/>
      </c>
      <c r="P15" s="40" t="str">
        <f>IF(OR(P$21+$J$33="",P$21+P$33=0),"",P30+P42)</f>
        <v/>
      </c>
      <c r="Q15" s="41" t="str">
        <f>IF(OR(ISERROR(P15/N15),P15="",P15=0),"",P15/N15)</f>
        <v/>
      </c>
      <c r="R15" s="40" t="str">
        <f>IF(OR(R$21+$J$33="",R$21+R$33=0),"",R30+R42)</f>
        <v/>
      </c>
      <c r="S15" s="41" t="str">
        <f>IF(OR(ISERROR(R15/P15),R15="",R15=0),"",R15/P15)</f>
        <v/>
      </c>
      <c r="T15" s="40" t="str">
        <f>IF(OR(T$21+$J$33="",T$21+T$33=0),"",T30+T42)</f>
        <v/>
      </c>
      <c r="U15" s="41" t="str">
        <f>IF(OR(ISERROR(T15/R15),T15="",T15=0),"",T15/R15)</f>
        <v/>
      </c>
      <c r="V15" s="40" t="str">
        <f>IF(OR(V$21+$J$33="",V$21+V$33=0),"",V30+V42)</f>
        <v/>
      </c>
      <c r="W15" s="41" t="str">
        <f>IF(OR(ISERROR(V15/T15),V15="",V15=0),"",V15/T15)</f>
        <v/>
      </c>
      <c r="X15" s="40" t="str">
        <f>IF(OR(X$21+$J$33="",X$21+X$33=0),"",X30+X42)</f>
        <v/>
      </c>
      <c r="Y15" s="41" t="str">
        <f>IF(OR(ISERROR(X15/V15),X15="",X15=0),"",X15/V15)</f>
        <v/>
      </c>
      <c r="Z15" s="42" t="str">
        <f>IF(ISERROR(X15/X$6),"",X15/X$6)</f>
        <v/>
      </c>
      <c r="AA15" s="66"/>
    </row>
    <row r="16" spans="1:28" ht="18.75" customHeight="1">
      <c r="A16" s="533"/>
      <c r="B16" s="48" t="s">
        <v>77</v>
      </c>
      <c r="C16" s="49"/>
      <c r="D16" s="127" t="str">
        <f>IF(OR(D$6="",D$6=0),"",D14+D15)</f>
        <v/>
      </c>
      <c r="E16" s="134" t="str">
        <f>IF(ISERROR(D16/D$6),"",D16/D$6)</f>
        <v/>
      </c>
      <c r="F16" s="127" t="str">
        <f>IF(OR(F$6="",F$6=0),"",F14+F15)</f>
        <v/>
      </c>
      <c r="G16" s="134" t="str">
        <f>IF(ISERROR(F16/F$6),"",F16/F$6)</f>
        <v/>
      </c>
      <c r="H16" s="50" t="str">
        <f>IF(OR(H$6="",H$6=0),"",H14+H15)</f>
        <v/>
      </c>
      <c r="I16" s="51" t="str">
        <f>IF(ISERROR(H16/H$6),"",H16/H$6)</f>
        <v/>
      </c>
      <c r="J16" s="50" t="str">
        <f>IF(OR(J$6="",J$6=0),"",J14+J15)</f>
        <v/>
      </c>
      <c r="K16" s="51" t="str">
        <f>IF(OR(ISERROR(J16/H16),J16="",J16=0),"",J16/H16)</f>
        <v/>
      </c>
      <c r="L16" s="50" t="str">
        <f>IF(OR(L$6="",L$6=0),"",L14+L15)</f>
        <v/>
      </c>
      <c r="M16" s="295" t="str">
        <f>IF(OR(ISERROR(L16/J16),L16="",L16=0),"",L16/J16)</f>
        <v/>
      </c>
      <c r="N16" s="50" t="str">
        <f>IF(OR(N$6="",N$6=0),"",N14+N15)</f>
        <v/>
      </c>
      <c r="O16" s="51" t="str">
        <f>IF(OR(ISERROR(N16/L16),N16="",N16=0),"",N16/L16)</f>
        <v/>
      </c>
      <c r="P16" s="50" t="str">
        <f>IF(OR(P$6="",P$6=0),"",P14+P15)</f>
        <v/>
      </c>
      <c r="Q16" s="51" t="str">
        <f>IF(OR(ISERROR(P16/N16),P16="",P16=0),"",P16/N16)</f>
        <v/>
      </c>
      <c r="R16" s="50" t="str">
        <f>IF(OR(R$6="",R$6=0),"",R14+R15)</f>
        <v/>
      </c>
      <c r="S16" s="51" t="str">
        <f>IF(OR(ISERROR(R16/P16),R16="",R16=0),"",R16/P16)</f>
        <v/>
      </c>
      <c r="T16" s="50" t="str">
        <f>IF(OR(T$6="",T$6=0),"",T14+T15)</f>
        <v/>
      </c>
      <c r="U16" s="51" t="str">
        <f>IF(OR(ISERROR(T16/R16),T16="",T16=0),"",T16/R16)</f>
        <v/>
      </c>
      <c r="V16" s="50" t="str">
        <f>IF(OR(V$6="",V$6=0),"",V14+V15)</f>
        <v/>
      </c>
      <c r="W16" s="51" t="str">
        <f>IF(OR(ISERROR(V16/T16),V16="",V16=0),"",V16/T16)</f>
        <v/>
      </c>
      <c r="X16" s="50" t="str">
        <f>IF(OR(X$6="",X$6=0),"",X14+X15)</f>
        <v/>
      </c>
      <c r="Y16" s="51" t="str">
        <f>IF(OR(ISERROR(X16/V16),X16="",X16=0),"",X16/V16)</f>
        <v/>
      </c>
      <c r="Z16" s="52" t="str">
        <f>IF(ISERROR(X16/X$6),"",X16/X$6)</f>
        <v/>
      </c>
      <c r="AA16" s="66"/>
    </row>
    <row r="17" spans="1:27" ht="18.75" customHeight="1">
      <c r="A17" s="533"/>
      <c r="B17" s="178" t="s">
        <v>78</v>
      </c>
      <c r="C17" s="179"/>
      <c r="D17" s="181">
        <f>D67</f>
        <v>0</v>
      </c>
      <c r="E17" s="180" t="str">
        <f>IF(ISERROR(D17/D$6),"",D17/D$6)</f>
        <v/>
      </c>
      <c r="F17" s="181">
        <f>F67</f>
        <v>0</v>
      </c>
      <c r="G17" s="180" t="str">
        <f>IF(ISERROR(F17/F$6),"",F17/F$6)</f>
        <v/>
      </c>
      <c r="H17" s="182">
        <f>H67</f>
        <v>0</v>
      </c>
      <c r="I17" s="183" t="str">
        <f>IF(ISERROR(H17/H$6),"",H17/H$6)</f>
        <v/>
      </c>
      <c r="J17" s="182">
        <f>J67</f>
        <v>0</v>
      </c>
      <c r="K17" s="183" t="str">
        <f>IF(OR(ISERROR(J17/H17),J17="",J17=0),"",J17/H17)</f>
        <v/>
      </c>
      <c r="L17" s="182">
        <f>L67</f>
        <v>0</v>
      </c>
      <c r="M17" s="183" t="str">
        <f>IF(ISERROR(L17/J$17),"",L17/J$17)</f>
        <v/>
      </c>
      <c r="N17" s="182">
        <f>N67</f>
        <v>0</v>
      </c>
      <c r="O17" s="183" t="str">
        <f>IF(ISERROR(N17/L$17),"",N17/L$17)</f>
        <v/>
      </c>
      <c r="P17" s="182">
        <f>P67</f>
        <v>0</v>
      </c>
      <c r="Q17" s="183" t="str">
        <f>IF(ISERROR(P17/N$17),"",P17/N$17)</f>
        <v/>
      </c>
      <c r="R17" s="182">
        <f>R67</f>
        <v>0</v>
      </c>
      <c r="S17" s="183" t="str">
        <f>IF(ISERROR(R17/P$17),"",R17/P$17)</f>
        <v/>
      </c>
      <c r="T17" s="182">
        <f>T67</f>
        <v>0</v>
      </c>
      <c r="U17" s="183" t="str">
        <f>IF(ISERROR(T17/R$17),"",T17/R$17)</f>
        <v/>
      </c>
      <c r="V17" s="182">
        <f>V67</f>
        <v>0</v>
      </c>
      <c r="W17" s="183" t="str">
        <f>IF(ISERROR(V17/T$17),"",V17/T$17)</f>
        <v/>
      </c>
      <c r="X17" s="182">
        <f>X67</f>
        <v>0</v>
      </c>
      <c r="Y17" s="183" t="str">
        <f>IF(ISERROR(X17/V$17),"",X17/V$17)</f>
        <v/>
      </c>
      <c r="Z17" s="184" t="str">
        <f>IF(ISERROR(X17/X$6),"",X17/X$6)</f>
        <v/>
      </c>
      <c r="AA17" s="66"/>
    </row>
    <row r="18" spans="1:27" ht="18.75" customHeight="1">
      <c r="A18" s="533"/>
      <c r="B18" s="46" t="s">
        <v>79</v>
      </c>
      <c r="C18" s="47"/>
      <c r="D18" s="230">
        <f>D107</f>
        <v>0</v>
      </c>
      <c r="E18" s="131"/>
      <c r="F18" s="230">
        <f>F107</f>
        <v>0</v>
      </c>
      <c r="G18" s="131"/>
      <c r="H18" s="53">
        <f>H107</f>
        <v>0</v>
      </c>
      <c r="I18" s="54"/>
      <c r="J18" s="53">
        <f>J107</f>
        <v>0</v>
      </c>
      <c r="K18" s="54"/>
      <c r="L18" s="53">
        <f>L107</f>
        <v>0</v>
      </c>
      <c r="M18" s="54"/>
      <c r="N18" s="53">
        <f>N107</f>
        <v>0</v>
      </c>
      <c r="O18" s="54"/>
      <c r="P18" s="53">
        <f>P107</f>
        <v>0</v>
      </c>
      <c r="Q18" s="54"/>
      <c r="R18" s="53">
        <f>R107</f>
        <v>0</v>
      </c>
      <c r="S18" s="54"/>
      <c r="T18" s="53">
        <f>T107</f>
        <v>0</v>
      </c>
      <c r="U18" s="54"/>
      <c r="V18" s="53">
        <f>V107</f>
        <v>0</v>
      </c>
      <c r="W18" s="54"/>
      <c r="X18" s="53">
        <f>X107</f>
        <v>0</v>
      </c>
      <c r="Y18" s="54"/>
      <c r="Z18" s="55"/>
      <c r="AA18" s="66"/>
    </row>
    <row r="19" spans="1:27" ht="18.75" customHeight="1">
      <c r="A19" s="533"/>
      <c r="B19" s="178" t="s">
        <v>80</v>
      </c>
      <c r="C19" s="179"/>
      <c r="D19" s="262" t="str">
        <f>IF(OR(D6=0,D6=""),"",D8+D9+D12+D13+D14)</f>
        <v/>
      </c>
      <c r="E19" s="180" t="str">
        <f>IF(ISERROR(D19/D$6),"",D19/D$6)</f>
        <v/>
      </c>
      <c r="F19" s="181" t="str">
        <f>IF(OR(F6=0,F6=""),"",F8+F9+F12+F13+F14)</f>
        <v/>
      </c>
      <c r="G19" s="180" t="str">
        <f>IF(ISERROR(F19/F$6),"",F19/F$6)</f>
        <v/>
      </c>
      <c r="H19" s="182" t="str">
        <f>IF(OR(H6=0,H6=""),"",H8+H9+H12+H13+H14)</f>
        <v/>
      </c>
      <c r="I19" s="183" t="str">
        <f>IF(ISERROR(H19/H$6),"",H19/H$6)</f>
        <v/>
      </c>
      <c r="J19" s="182" t="str">
        <f>IF(OR(J6=0,J6=""),"",J8+J9+J12+J13+J14)</f>
        <v/>
      </c>
      <c r="K19" s="279" t="str">
        <f>IF(OR(ISERROR(J19/H19),J19="",J19=0),"",J19/H19)</f>
        <v/>
      </c>
      <c r="L19" s="182" t="str">
        <f>IF(OR(L6=0,L6=""),"",L8+L9+L12+L13+L14)</f>
        <v/>
      </c>
      <c r="M19" s="183" t="str">
        <f>IF(OR(ISERROR(L19/J19),L19="",L19=0),"",L19/J19)</f>
        <v/>
      </c>
      <c r="N19" s="182" t="str">
        <f>IF(OR(N6=0,N6=""),"",N8+N9+N12+N13+N14)</f>
        <v/>
      </c>
      <c r="O19" s="183" t="str">
        <f>IF(OR(ISERROR(N19/L19),N19="",N19=0),"",N19/L19)</f>
        <v/>
      </c>
      <c r="P19" s="182" t="str">
        <f>IF(OR(P6=0,P6=""),"",P8+P9+P12+P13+P14)</f>
        <v/>
      </c>
      <c r="Q19" s="183" t="str">
        <f>IF(OR(ISERROR(P19/N19),P19="",P19=0),"",P19/N19)</f>
        <v/>
      </c>
      <c r="R19" s="182" t="str">
        <f>IF(OR(R6=0,R6=""),"",R8+R9+R12+R13+R14)</f>
        <v/>
      </c>
      <c r="S19" s="183" t="str">
        <f>IF(OR(ISERROR(R19/P19),R19="",R19=0),"",R19/P19)</f>
        <v/>
      </c>
      <c r="T19" s="182" t="str">
        <f>IF(OR(T6=0,T6=""),"",T8+T9+T12+T13+T14)</f>
        <v/>
      </c>
      <c r="U19" s="183" t="str">
        <f>IF(OR(ISERROR(T19/R19),T19="",T19=0),"",T19/R19)</f>
        <v/>
      </c>
      <c r="V19" s="182" t="str">
        <f>IF(OR(V6=0,V6=""),"",V8+V9+V12+V13+V14)</f>
        <v/>
      </c>
      <c r="W19" s="183" t="str">
        <f>IF(OR(ISERROR(V19/T19),V19="",V19=0),"",V19/T19)</f>
        <v/>
      </c>
      <c r="X19" s="182" t="str">
        <f>IF(OR(X6=0,X6=""),"",X8+X9+X12+X13+X14)</f>
        <v/>
      </c>
      <c r="Y19" s="183" t="str">
        <f>IF(OR(ISERROR(X19/V19),X19="",X19=0),"",X19/V19)</f>
        <v/>
      </c>
      <c r="Z19" s="184" t="str">
        <f>IF(ISERROR(X19/X$6),"",X19/X$6)</f>
        <v/>
      </c>
      <c r="AA19" s="66"/>
    </row>
    <row r="20" spans="1:27" ht="18.75" customHeight="1" thickBot="1">
      <c r="A20" s="534"/>
      <c r="B20" s="56" t="s">
        <v>81</v>
      </c>
      <c r="C20" s="57"/>
      <c r="D20" s="128" t="str">
        <f>IF(ISERROR(D19/D18),"",D19/D18)</f>
        <v/>
      </c>
      <c r="E20" s="142" t="str">
        <f>IF(ISERROR(D20/D$6),"",D20/D$6)</f>
        <v/>
      </c>
      <c r="F20" s="128" t="str">
        <f>IF(ISERROR(F19/F18),"",F19/F18)</f>
        <v/>
      </c>
      <c r="G20" s="142" t="str">
        <f>IF(ISERROR(F20/F$6),"",F20/F$6)</f>
        <v/>
      </c>
      <c r="H20" s="58" t="str">
        <f>IF(ISERROR(H19/H18),"",H19/H18)</f>
        <v/>
      </c>
      <c r="I20" s="59" t="str">
        <f>IF(ISERROR(H20/H$6),"",H20/H$6)</f>
        <v/>
      </c>
      <c r="J20" s="58" t="str">
        <f>IF(ISERROR(J19/J18),"",J19/J18)</f>
        <v/>
      </c>
      <c r="K20" s="59" t="str">
        <f>IF(OR(ISERROR(J20/H20),J20="",J20=0),"",J20/H20)</f>
        <v/>
      </c>
      <c r="L20" s="58" t="str">
        <f>IF(ISERROR(L19/L18),"",L19/L18)</f>
        <v/>
      </c>
      <c r="M20" s="59" t="str">
        <f>IF(OR(ISERROR(L20/J20),L20="",L20=0),"",L20/J20)</f>
        <v/>
      </c>
      <c r="N20" s="58" t="str">
        <f>IF(ISERROR(N19/N18),"",N19/N18)</f>
        <v/>
      </c>
      <c r="O20" s="59" t="str">
        <f>IF(OR(ISERROR(N20/L20),N20="",N20=0),"",N20/L20)</f>
        <v/>
      </c>
      <c r="P20" s="58" t="str">
        <f>IF(ISERROR(P19/P18),"",P19/P18)</f>
        <v/>
      </c>
      <c r="Q20" s="59" t="str">
        <f>IF(OR(ISERROR(P20/N20),P20="",P20=0),"",P20/N20)</f>
        <v/>
      </c>
      <c r="R20" s="58" t="str">
        <f>IF(ISERROR(R19/R18),"",R19/R18)</f>
        <v/>
      </c>
      <c r="S20" s="59" t="str">
        <f>IF(OR(ISERROR(R20/P20),R20="",R20=0),"",R20/P20)</f>
        <v/>
      </c>
      <c r="T20" s="58" t="str">
        <f>IF(ISERROR(T19/T18),"",T19/T18)</f>
        <v/>
      </c>
      <c r="U20" s="59" t="str">
        <f>IF(OR(ISERROR(T20/R20),T20="",T20=0),"",T20/R20)</f>
        <v/>
      </c>
      <c r="V20" s="58" t="str">
        <f>IF(ISERROR(V19/V18),"",V19/V18)</f>
        <v/>
      </c>
      <c r="W20" s="59" t="str">
        <f>IF(OR(ISERROR(V20/T20),V20="",V20=0),"",V20/T20)</f>
        <v/>
      </c>
      <c r="X20" s="58" t="str">
        <f>IF(ISERROR(X19/X18),"",X19/X18)</f>
        <v/>
      </c>
      <c r="Y20" s="59" t="str">
        <f>IF(OR(ISERROR(X20/V20),X20="",X20=0),"",X20/V20)</f>
        <v/>
      </c>
      <c r="Z20" s="60" t="str">
        <f>IF(ISERROR(X20/X$6),"",X20/X$6)</f>
        <v/>
      </c>
      <c r="AA20" s="66"/>
    </row>
    <row r="21" spans="1:27" ht="18.75" customHeight="1">
      <c r="A21" s="535" t="s">
        <v>82</v>
      </c>
      <c r="B21" s="201" t="s">
        <v>68</v>
      </c>
      <c r="C21" s="202"/>
      <c r="D21" s="222"/>
      <c r="E21" s="129" t="str">
        <f>IF(ISERROR(D21/D$21),"",D21/D$21)</f>
        <v/>
      </c>
      <c r="F21" s="166"/>
      <c r="G21" s="129" t="str">
        <f>IF(ISERROR(F21/F$21),"",F21/F$21)</f>
        <v/>
      </c>
      <c r="H21" s="166"/>
      <c r="I21" s="36" t="str">
        <f>IF(ISERROR(H21/H$21),"",H21/H$21)</f>
        <v/>
      </c>
      <c r="J21" s="166"/>
      <c r="K21" s="36" t="str">
        <f>IF(OR(ISERROR(J21/H21),J21="",J21=0),"",J21/H21)</f>
        <v/>
      </c>
      <c r="L21" s="166"/>
      <c r="M21" s="36" t="str">
        <f>IF(OR(ISERROR(L21/J21),L21="",L21=0),"",L21/J21)</f>
        <v/>
      </c>
      <c r="N21" s="166"/>
      <c r="O21" s="36" t="str">
        <f>IF(OR(ISERROR(N21/L21),N21="",N21=0),"",N21/L21)</f>
        <v/>
      </c>
      <c r="P21" s="166"/>
      <c r="Q21" s="36" t="str">
        <f>IF(OR(ISERROR(P21/N21),P21="",P21=0),"",P21/N21)</f>
        <v/>
      </c>
      <c r="R21" s="166"/>
      <c r="S21" s="36" t="str">
        <f>IF(OR(ISERROR(R21/P21),R21="",R21=0),"",R21/P21)</f>
        <v/>
      </c>
      <c r="T21" s="166"/>
      <c r="U21" s="36" t="str">
        <f>IF(OR(ISERROR(T21/R21),T21="",T21=0),"",T21/R21)</f>
        <v/>
      </c>
      <c r="V21" s="166"/>
      <c r="W21" s="36" t="str">
        <f>IF(OR(ISERROR(V21/T21),V21="",V21=0),"",V21/T21)</f>
        <v/>
      </c>
      <c r="X21" s="166"/>
      <c r="Y21" s="36" t="str">
        <f>IF(OR(ISERROR(X21/V21),X21="",X21=0),"",X21/V21)</f>
        <v/>
      </c>
      <c r="Z21" s="37" t="str">
        <f>IF(ISERROR(X21/X$21),"",X21/X$21)</f>
        <v/>
      </c>
      <c r="AA21" s="67"/>
    </row>
    <row r="22" spans="1:27" ht="18.75" customHeight="1">
      <c r="A22" s="536"/>
      <c r="B22" s="203" t="s">
        <v>69</v>
      </c>
      <c r="C22" s="204"/>
      <c r="D22" s="223"/>
      <c r="E22" s="130" t="str">
        <f>IF(ISERROR(D22/D$21),"",D22/D$21)</f>
        <v/>
      </c>
      <c r="F22" s="167"/>
      <c r="G22" s="130" t="str">
        <f>IF(ISERROR(F22/F$21),"",F22/F$21)</f>
        <v/>
      </c>
      <c r="H22" s="167"/>
      <c r="I22" s="41" t="str">
        <f>IF(ISERROR(H22/H$21),"",H22/H$21)</f>
        <v/>
      </c>
      <c r="J22" s="167"/>
      <c r="K22" s="41" t="str">
        <f>IF(OR(ISERROR(J22/H22),J22="",J22=0),"",J22/H22)</f>
        <v/>
      </c>
      <c r="L22" s="167"/>
      <c r="M22" s="41" t="str">
        <f>IF(OR(ISERROR(L22/J22),L22="",L22=0),"",L22/J22)</f>
        <v/>
      </c>
      <c r="N22" s="167"/>
      <c r="O22" s="41" t="str">
        <f>IF(OR(ISERROR(N22/L22),N22="",N22=0),"",N22/L22)</f>
        <v/>
      </c>
      <c r="P22" s="167"/>
      <c r="Q22" s="41" t="str">
        <f>IF(OR(ISERROR(P22/N22),P22="",P22=0),"",P22/N22)</f>
        <v/>
      </c>
      <c r="R22" s="167"/>
      <c r="S22" s="41" t="str">
        <f>IF(OR(ISERROR(R22/P22),R22="",R22=0),"",R22/P22)</f>
        <v/>
      </c>
      <c r="T22" s="167"/>
      <c r="U22" s="41" t="str">
        <f>IF(OR(ISERROR(T22/R22),T22="",T22=0),"",T22/R22)</f>
        <v/>
      </c>
      <c r="V22" s="167"/>
      <c r="W22" s="41" t="str">
        <f>IF(OR(ISERROR(V22/T22),V22="",V22=0),"",V22/T22)</f>
        <v/>
      </c>
      <c r="X22" s="167"/>
      <c r="Y22" s="41" t="str">
        <f>IF(OR(ISERROR(X22/V22),X22="",X22=0),"",X22/V22)</f>
        <v/>
      </c>
      <c r="Z22" s="42" t="str">
        <f>IF(ISERROR(X22/X$21),"",X22/X$21)</f>
        <v/>
      </c>
      <c r="AA22" s="67"/>
    </row>
    <row r="23" spans="1:27" ht="18.75" customHeight="1">
      <c r="A23" s="536"/>
      <c r="B23" s="205"/>
      <c r="C23" s="206" t="s">
        <v>70</v>
      </c>
      <c r="D23" s="213">
        <f>$D$75</f>
        <v>0</v>
      </c>
      <c r="E23" s="116"/>
      <c r="F23" s="213">
        <f>$F$75</f>
        <v>0</v>
      </c>
      <c r="G23" s="116"/>
      <c r="H23" s="213">
        <f>$H$75</f>
        <v>0</v>
      </c>
      <c r="I23" s="116"/>
      <c r="J23" s="213">
        <f>$J$75</f>
        <v>0</v>
      </c>
      <c r="K23" s="116"/>
      <c r="L23" s="213">
        <f>$L$75</f>
        <v>0</v>
      </c>
      <c r="M23" s="116"/>
      <c r="N23" s="213">
        <f>$N$75</f>
        <v>0</v>
      </c>
      <c r="O23" s="116"/>
      <c r="P23" s="213">
        <f>$P$75</f>
        <v>0</v>
      </c>
      <c r="Q23" s="116"/>
      <c r="R23" s="213">
        <f>$R$75</f>
        <v>0</v>
      </c>
      <c r="S23" s="116"/>
      <c r="T23" s="213">
        <f>$T$75</f>
        <v>0</v>
      </c>
      <c r="U23" s="116"/>
      <c r="V23" s="213">
        <f>$V$75</f>
        <v>0</v>
      </c>
      <c r="W23" s="116"/>
      <c r="X23" s="213">
        <f>$X$75</f>
        <v>0</v>
      </c>
      <c r="Y23" s="116"/>
      <c r="Z23" s="116"/>
      <c r="AA23" s="67"/>
    </row>
    <row r="24" spans="1:27" ht="18.75" customHeight="1">
      <c r="A24" s="536"/>
      <c r="B24" s="207"/>
      <c r="C24" s="206" t="s">
        <v>71</v>
      </c>
      <c r="D24" s="213">
        <f>D113</f>
        <v>0</v>
      </c>
      <c r="E24" s="136"/>
      <c r="F24" s="213">
        <f>F113</f>
        <v>0</v>
      </c>
      <c r="G24" s="136"/>
      <c r="H24" s="213">
        <f>H113</f>
        <v>0</v>
      </c>
      <c r="I24" s="136"/>
      <c r="J24" s="213">
        <f>J113</f>
        <v>0</v>
      </c>
      <c r="K24" s="136"/>
      <c r="L24" s="213">
        <f>L113</f>
        <v>0</v>
      </c>
      <c r="M24" s="136"/>
      <c r="N24" s="213">
        <f>N113</f>
        <v>0</v>
      </c>
      <c r="O24" s="136"/>
      <c r="P24" s="213">
        <f>P113</f>
        <v>0</v>
      </c>
      <c r="Q24" s="136"/>
      <c r="R24" s="213">
        <f>R113</f>
        <v>0</v>
      </c>
      <c r="S24" s="136"/>
      <c r="T24" s="213">
        <f>T113</f>
        <v>0</v>
      </c>
      <c r="U24" s="136"/>
      <c r="V24" s="213">
        <f>V113</f>
        <v>0</v>
      </c>
      <c r="W24" s="136"/>
      <c r="X24" s="213">
        <f>X113</f>
        <v>0</v>
      </c>
      <c r="Y24" s="116"/>
      <c r="Z24" s="116"/>
      <c r="AA24" s="67"/>
    </row>
    <row r="25" spans="1:27" ht="18.75" customHeight="1">
      <c r="A25" s="536"/>
      <c r="B25" s="208" t="s">
        <v>72</v>
      </c>
      <c r="C25" s="209"/>
      <c r="D25" s="126" t="str">
        <f>IF(OR(D$21="",D$21=0),"",D21-D22)</f>
        <v/>
      </c>
      <c r="E25" s="41" t="str">
        <f>IF(ISERROR(D25/D$21),"",D25/D$21)</f>
        <v/>
      </c>
      <c r="F25" s="126" t="str">
        <f>IF(OR(F$21="",F$21=0),"",F21-F22)</f>
        <v/>
      </c>
      <c r="G25" s="41" t="str">
        <f>IF(ISERROR(F25/F$21),"",F25/F$21)</f>
        <v/>
      </c>
      <c r="H25" s="40" t="str">
        <f>IF(OR(H$21="",H$21=0),"",H21-H22)</f>
        <v/>
      </c>
      <c r="I25" s="41" t="str">
        <f>IF(ISERROR(H25/H$21),"",H25/H$21)</f>
        <v/>
      </c>
      <c r="J25" s="40" t="str">
        <f>IF(OR(J$21="",J$21=0),"",J21-J22)</f>
        <v/>
      </c>
      <c r="K25" s="41" t="str">
        <f>IF(OR(ISERROR(J25/H25),J25="",J25=0),"",J25/H25)</f>
        <v/>
      </c>
      <c r="L25" s="40" t="str">
        <f>IF(OR(L$21="",L$21=0),"",L21-L22)</f>
        <v/>
      </c>
      <c r="M25" s="41" t="str">
        <f>IF(OR(ISERROR(L25/J25),L25="",L25=0),"",L25/J25)</f>
        <v/>
      </c>
      <c r="N25" s="40" t="str">
        <f>IF(OR(N$21="",N$21=0),"",N21-N22)</f>
        <v/>
      </c>
      <c r="O25" s="41" t="str">
        <f>IF(OR(ISERROR(N25/L25),N25="",N25=0),"",N25/L25)</f>
        <v/>
      </c>
      <c r="P25" s="40" t="str">
        <f>IF(OR(P$21="",P$21=0),"",P21-P22)</f>
        <v/>
      </c>
      <c r="Q25" s="41" t="str">
        <f>IF(OR(ISERROR(P25/N25),P25="",P25=0),"",P25/N25)</f>
        <v/>
      </c>
      <c r="R25" s="40" t="str">
        <f>IF(OR(R$21="",R$21=0),"",R21-R22)</f>
        <v/>
      </c>
      <c r="S25" s="41" t="str">
        <f>IF(OR(ISERROR(R25/P25),R25="",R25=0),"",R25/P25)</f>
        <v/>
      </c>
      <c r="T25" s="40" t="str">
        <f>IF(OR(T$21="",T$21=0),"",T21-T22)</f>
        <v/>
      </c>
      <c r="U25" s="41" t="str">
        <f>IF(OR(ISERROR(T25/R25),T25="",T25=0),"",T25/R25)</f>
        <v/>
      </c>
      <c r="V25" s="40" t="str">
        <f>IF(OR(V$21="",V$21=0),"",V21-V22)</f>
        <v/>
      </c>
      <c r="W25" s="41" t="str">
        <f>IF(OR(ISERROR(V25/T25),V25="",V25=0),"",V25/T25)</f>
        <v/>
      </c>
      <c r="X25" s="40" t="str">
        <f>IF(OR(X$21="",X$21=0),"",X21-X22)</f>
        <v/>
      </c>
      <c r="Y25" s="41" t="str">
        <f>IF(OR(ISERROR(X25/V25),X25="",X25=0),"",X25/V25)</f>
        <v/>
      </c>
      <c r="Z25" s="42" t="str">
        <f>IF(ISERROR(X25/X$21),"",X25/X$21)</f>
        <v/>
      </c>
      <c r="AA25" s="67"/>
    </row>
    <row r="26" spans="1:27" ht="18.75" customHeight="1">
      <c r="A26" s="536"/>
      <c r="B26" s="203" t="s">
        <v>73</v>
      </c>
      <c r="C26" s="204"/>
      <c r="D26" s="223"/>
      <c r="E26" s="41" t="str">
        <f>IF(ISERROR(D26/D$21),"",D26/D$21)</f>
        <v/>
      </c>
      <c r="F26" s="167"/>
      <c r="G26" s="41" t="str">
        <f>IF(ISERROR(F26/F$21),"",F26/F$21)</f>
        <v/>
      </c>
      <c r="H26" s="167"/>
      <c r="I26" s="41" t="str">
        <f>IF(ISERROR(H26/H$21),"",H26/H$21)</f>
        <v/>
      </c>
      <c r="J26" s="167"/>
      <c r="K26" s="41" t="str">
        <f>IF(OR(ISERROR(J26/H26),J26="",J26=0),"",J26/H26)</f>
        <v/>
      </c>
      <c r="L26" s="167"/>
      <c r="M26" s="41" t="str">
        <f>IF(OR(ISERROR(L26/J26),L26="",L26=0),"",L26/J26)</f>
        <v/>
      </c>
      <c r="N26" s="167"/>
      <c r="O26" s="41" t="str">
        <f>IF(OR(ISERROR(N26/L26),N26="",N26=0),"",N26/L26)</f>
        <v/>
      </c>
      <c r="P26" s="167"/>
      <c r="Q26" s="41" t="str">
        <f>IF(OR(ISERROR(P26/N26),P26="",P26=0),"",P26/N26)</f>
        <v/>
      </c>
      <c r="R26" s="167"/>
      <c r="S26" s="41" t="str">
        <f>IF(OR(ISERROR(R26/P26),R26="",R26=0),"",R26/P26)</f>
        <v/>
      </c>
      <c r="T26" s="167"/>
      <c r="U26" s="41" t="str">
        <f>IF(OR(ISERROR(T26/R26),T26="",T26=0),"",T26/R26)</f>
        <v/>
      </c>
      <c r="V26" s="167"/>
      <c r="W26" s="41" t="str">
        <f>IF(OR(ISERROR(V26/T26),V26="",V26=0),"",V26/T26)</f>
        <v/>
      </c>
      <c r="X26" s="167"/>
      <c r="Y26" s="41" t="str">
        <f>IF(OR(ISERROR(X26/V26),X26="",X26=0),"",X26/V26)</f>
        <v/>
      </c>
      <c r="Z26" s="42" t="str">
        <f>IF(ISERROR(X26/X$21),"",X26/X$21)</f>
        <v/>
      </c>
      <c r="AA26" s="67"/>
    </row>
    <row r="27" spans="1:27" ht="18.75" customHeight="1">
      <c r="A27" s="536"/>
      <c r="B27" s="205"/>
      <c r="C27" s="206" t="s">
        <v>74</v>
      </c>
      <c r="D27" s="213">
        <f>D81</f>
        <v>0</v>
      </c>
      <c r="E27" s="136"/>
      <c r="F27" s="213">
        <f>F81</f>
        <v>0</v>
      </c>
      <c r="G27" s="136"/>
      <c r="H27" s="213">
        <f>H81</f>
        <v>0</v>
      </c>
      <c r="I27" s="136"/>
      <c r="J27" s="213">
        <f>J81</f>
        <v>0</v>
      </c>
      <c r="K27" s="136"/>
      <c r="L27" s="213">
        <f>L81</f>
        <v>0</v>
      </c>
      <c r="M27" s="136"/>
      <c r="N27" s="213">
        <f>N81</f>
        <v>0</v>
      </c>
      <c r="O27" s="136"/>
      <c r="P27" s="213">
        <f>P81</f>
        <v>0</v>
      </c>
      <c r="Q27" s="136"/>
      <c r="R27" s="213">
        <f>R81</f>
        <v>0</v>
      </c>
      <c r="S27" s="136"/>
      <c r="T27" s="213">
        <f>T81</f>
        <v>0</v>
      </c>
      <c r="U27" s="136"/>
      <c r="V27" s="213">
        <f>V81</f>
        <v>0</v>
      </c>
      <c r="W27" s="136"/>
      <c r="X27" s="213">
        <f>X81</f>
        <v>0</v>
      </c>
      <c r="Y27" s="116"/>
      <c r="Z27" s="116"/>
      <c r="AA27" s="67"/>
    </row>
    <row r="28" spans="1:27" ht="18.75" customHeight="1">
      <c r="A28" s="536"/>
      <c r="B28" s="207"/>
      <c r="C28" s="206" t="s">
        <v>71</v>
      </c>
      <c r="D28" s="213">
        <f>D117</f>
        <v>0</v>
      </c>
      <c r="E28" s="116"/>
      <c r="F28" s="213">
        <f>F117</f>
        <v>0</v>
      </c>
      <c r="G28" s="136"/>
      <c r="H28" s="213">
        <f>H117</f>
        <v>0</v>
      </c>
      <c r="I28" s="136"/>
      <c r="J28" s="213">
        <f>J117</f>
        <v>0</v>
      </c>
      <c r="K28" s="136"/>
      <c r="L28" s="213">
        <f>L117</f>
        <v>0</v>
      </c>
      <c r="M28" s="136"/>
      <c r="N28" s="213">
        <f>N117</f>
        <v>0</v>
      </c>
      <c r="O28" s="136"/>
      <c r="P28" s="213">
        <f>P117</f>
        <v>0</v>
      </c>
      <c r="Q28" s="136"/>
      <c r="R28" s="213">
        <f>R117</f>
        <v>0</v>
      </c>
      <c r="S28" s="136"/>
      <c r="T28" s="213">
        <f>T117</f>
        <v>0</v>
      </c>
      <c r="U28" s="136"/>
      <c r="V28" s="213">
        <f>V117</f>
        <v>0</v>
      </c>
      <c r="W28" s="136"/>
      <c r="X28" s="213">
        <f>X117</f>
        <v>0</v>
      </c>
      <c r="Y28" s="116"/>
      <c r="Z28" s="116"/>
      <c r="AA28" s="67"/>
    </row>
    <row r="29" spans="1:27" ht="18.75" customHeight="1">
      <c r="A29" s="536"/>
      <c r="B29" s="208" t="s">
        <v>75</v>
      </c>
      <c r="C29" s="209"/>
      <c r="D29" s="126" t="str">
        <f>IF(OR(D$21="",D$21=0),"",D25-D26)</f>
        <v/>
      </c>
      <c r="E29" s="41" t="str">
        <f>IF(ISERROR(D29/D$21),"",D29/D$21)</f>
        <v/>
      </c>
      <c r="F29" s="126" t="str">
        <f>IF(OR(F$21="",F$21=0),"",F25-F26)</f>
        <v/>
      </c>
      <c r="G29" s="41" t="str">
        <f>IF(ISERROR(F29/F$21),"",F29/F$21)</f>
        <v/>
      </c>
      <c r="H29" s="40" t="str">
        <f>IF(OR(H$21="",H$21=0),"",H25-H26)</f>
        <v/>
      </c>
      <c r="I29" s="41" t="str">
        <f>IF(ISERROR(H29/H$21),"",H29/H$21)</f>
        <v/>
      </c>
      <c r="J29" s="40" t="str">
        <f>IF(OR(J$21="",J$21=0),"",J25-J26)</f>
        <v/>
      </c>
      <c r="K29" s="41" t="str">
        <f>IF(OR(ISERROR(J29/H29),J29="",J29=0),"",J29/H29)</f>
        <v/>
      </c>
      <c r="L29" s="40" t="str">
        <f>IF(OR(L$21="",L$21=0),"",L25-L26)</f>
        <v/>
      </c>
      <c r="M29" s="41" t="str">
        <f>IF(OR(ISERROR(L29/J29),L29="",L29=0),"",L29/J29)</f>
        <v/>
      </c>
      <c r="N29" s="40" t="str">
        <f>IF(OR(N$21="",N$21=0),"",N25-N26)</f>
        <v/>
      </c>
      <c r="O29" s="41" t="str">
        <f>IF(OR(ISERROR(N29/L29),N29="",N29=0),"",N29/L29)</f>
        <v/>
      </c>
      <c r="P29" s="40" t="str">
        <f>IF(OR(P$21="",P$21=0),"",P25-P26)</f>
        <v/>
      </c>
      <c r="Q29" s="41" t="str">
        <f>IF(OR(ISERROR(P29/N29),P29="",P29=0),"",P29/N29)</f>
        <v/>
      </c>
      <c r="R29" s="40" t="str">
        <f>IF(OR(R$21="",R$21=0),"",R25-R26)</f>
        <v/>
      </c>
      <c r="S29" s="41" t="str">
        <f>IF(OR(ISERROR(R29/P29),R29="",R29=0),"",R29/P29)</f>
        <v/>
      </c>
      <c r="T29" s="40" t="str">
        <f>IF(OR(T$21="",T$21=0),"",T25-T26)</f>
        <v/>
      </c>
      <c r="U29" s="41" t="str">
        <f>IF(OR(ISERROR(T29/R29),T29="",T29=0),"",T29/R29)</f>
        <v/>
      </c>
      <c r="V29" s="40" t="str">
        <f>IF(OR(V$21="",V$21=0),"",V25-V26)</f>
        <v/>
      </c>
      <c r="W29" s="41" t="str">
        <f>IF(OR(ISERROR(V29/T29),V29="",V29=0),"",V29/T29)</f>
        <v/>
      </c>
      <c r="X29" s="40" t="str">
        <f>IF(OR(X$21="",X$21=0),"",X25-X26)</f>
        <v/>
      </c>
      <c r="Y29" s="41" t="str">
        <f>IF(OR(ISERROR(X29/V29),X29="",X29=0),"",X29/V29)</f>
        <v/>
      </c>
      <c r="Z29" s="42" t="str">
        <f>IF(ISERROR(X29/X$21),"",X29/X$21)</f>
        <v/>
      </c>
      <c r="AA29" s="67"/>
    </row>
    <row r="30" spans="1:27" ht="18.75" customHeight="1">
      <c r="A30" s="536"/>
      <c r="B30" s="208" t="s">
        <v>76</v>
      </c>
      <c r="C30" s="209"/>
      <c r="D30" s="167"/>
      <c r="E30" s="41" t="str">
        <f>IF(ISERROR(D30/D$21),"",D30/D$21)</f>
        <v/>
      </c>
      <c r="F30" s="167"/>
      <c r="G30" s="41" t="str">
        <f>IF(ISERROR(F30/F$21),"",F30/F$21)</f>
        <v/>
      </c>
      <c r="H30" s="167"/>
      <c r="I30" s="41" t="str">
        <f>IF(ISERROR(H30/H$21),"",H30/H$21)</f>
        <v/>
      </c>
      <c r="J30" s="167"/>
      <c r="K30" s="41" t="str">
        <f>IF(OR(ISERROR(J30/H30),J30="",J30=0),"",J30/H30)</f>
        <v/>
      </c>
      <c r="L30" s="167"/>
      <c r="M30" s="41" t="str">
        <f>IF(OR(ISERROR(L30/J30),L30="",L30=0),"",L30/J30)</f>
        <v/>
      </c>
      <c r="N30" s="167"/>
      <c r="O30" s="41" t="str">
        <f>IF(OR(ISERROR(N30/L30),N30="",N30=0),"",N30/L30)</f>
        <v/>
      </c>
      <c r="P30" s="167"/>
      <c r="Q30" s="41" t="str">
        <f>IF(OR(ISERROR(P30/N30),P30="",P30=0),"",P30/N30)</f>
        <v/>
      </c>
      <c r="R30" s="167"/>
      <c r="S30" s="41" t="str">
        <f>IF(OR(ISERROR(R30/P30),R30="",R30=0),"",R30/P30)</f>
        <v/>
      </c>
      <c r="T30" s="167"/>
      <c r="U30" s="41" t="str">
        <f>IF(OR(ISERROR(T30/R30),T30="",T30=0),"",T30/R30)</f>
        <v/>
      </c>
      <c r="V30" s="167"/>
      <c r="W30" s="41" t="str">
        <f>IF(OR(ISERROR(V30/T30),V30="",V30=0),"",V30/T30)</f>
        <v/>
      </c>
      <c r="X30" s="167"/>
      <c r="Y30" s="41" t="str">
        <f>IF(OR(ISERROR(X30/V30),X30="",X30=0),"",X30/V30)</f>
        <v/>
      </c>
      <c r="Z30" s="42" t="str">
        <f>IF(ISERROR(X30/X$21),"",X30/X$21)</f>
        <v/>
      </c>
      <c r="AA30" s="67"/>
    </row>
    <row r="31" spans="1:27" ht="18.75" customHeight="1">
      <c r="A31" s="536"/>
      <c r="B31" s="208" t="s">
        <v>77</v>
      </c>
      <c r="C31" s="209"/>
      <c r="D31" s="126" t="str">
        <f>IF(OR(D$21="",D$21=0),"",D29+D30)</f>
        <v/>
      </c>
      <c r="E31" s="41" t="str">
        <f>IF(ISERROR(D31/D$21),"",D31/D$21)</f>
        <v/>
      </c>
      <c r="F31" s="126" t="str">
        <f>IF(OR(F$21="",F$21=0),"",F29+F30)</f>
        <v/>
      </c>
      <c r="G31" s="41" t="str">
        <f>IF(ISERROR(F31/F$21),"",F31/F$21)</f>
        <v/>
      </c>
      <c r="H31" s="40" t="str">
        <f>IF(OR(H$21="",H$21=0),"",H29+H30)</f>
        <v/>
      </c>
      <c r="I31" s="41" t="str">
        <f>IF(ISERROR(H31/H$21),"",H31/H$21)</f>
        <v/>
      </c>
      <c r="J31" s="40" t="str">
        <f>IF(OR(J$21="",J$21=0),"",J29+J30)</f>
        <v/>
      </c>
      <c r="K31" s="41" t="str">
        <f>IF(OR(ISERROR(J31/H31),J31="",J31=0),"",J31/H31)</f>
        <v/>
      </c>
      <c r="L31" s="40" t="str">
        <f>IF(OR(L$21="",L$21=0),"",L29+L30)</f>
        <v/>
      </c>
      <c r="M31" s="41" t="str">
        <f>IF(OR(ISERROR(L31/J31),L31="",L31=0),"",L31/J31)</f>
        <v/>
      </c>
      <c r="N31" s="40" t="str">
        <f>IF(OR(N$21="",N$21=0),"",N29+N30)</f>
        <v/>
      </c>
      <c r="O31" s="41" t="str">
        <f>IF(OR(ISERROR(N31/L31),N31="",N31=0),"",N31/L31)</f>
        <v/>
      </c>
      <c r="P31" s="40" t="str">
        <f>IF(OR(P$21="",P$21=0),"",P29+P30)</f>
        <v/>
      </c>
      <c r="Q31" s="41" t="str">
        <f>IF(OR(ISERROR(P31/N31),P31="",P31=0),"",P31/N31)</f>
        <v/>
      </c>
      <c r="R31" s="40" t="str">
        <f>IF(OR(R$21="",R$21=0),"",R29+R30)</f>
        <v/>
      </c>
      <c r="S31" s="41" t="str">
        <f>IF(OR(ISERROR(R31/P31),R31="",R31=0),"",R31/P31)</f>
        <v/>
      </c>
      <c r="T31" s="40" t="str">
        <f>IF(OR(T$21="",T$21=0),"",T29+T30)</f>
        <v/>
      </c>
      <c r="U31" s="41" t="str">
        <f>IF(OR(ISERROR(T31/R31),T31="",T31=0),"",T31/R31)</f>
        <v/>
      </c>
      <c r="V31" s="40" t="str">
        <f>IF(OR(V$21="",V$21=0),"",V29+V30)</f>
        <v/>
      </c>
      <c r="W31" s="41" t="str">
        <f>IF(OR(ISERROR(V31/T31),V31="",V31=0),"",V31/T31)</f>
        <v/>
      </c>
      <c r="X31" s="40" t="str">
        <f>IF(OR(X$21="",X$21=0),"",X29+X30)</f>
        <v/>
      </c>
      <c r="Y31" s="41" t="str">
        <f>IF(OR(ISERROR(X31/V31),X31="",X31=0),"",X31/V31)</f>
        <v/>
      </c>
      <c r="Z31" s="42" t="str">
        <f>IF(ISERROR(X31/X$21),"",X31/X$21)</f>
        <v/>
      </c>
      <c r="AA31" s="67"/>
    </row>
    <row r="32" spans="1:27" ht="18.75" customHeight="1" thickBot="1">
      <c r="A32" s="536"/>
      <c r="B32" s="208" t="s">
        <v>78</v>
      </c>
      <c r="C32" s="209"/>
      <c r="D32" s="126">
        <f>D56</f>
        <v>0</v>
      </c>
      <c r="E32" s="41" t="str">
        <f>IF(ISERROR(D32/D$21),"",D32/D$21)</f>
        <v/>
      </c>
      <c r="F32" s="126">
        <f>F56</f>
        <v>0</v>
      </c>
      <c r="G32" s="41" t="str">
        <f>IF(ISERROR(F32/F$21),"",F32/F$21)</f>
        <v/>
      </c>
      <c r="H32" s="40">
        <f>H56</f>
        <v>0</v>
      </c>
      <c r="I32" s="41" t="str">
        <f>IF(ISERROR(H32/H$21),"",H32/H$21)</f>
        <v/>
      </c>
      <c r="J32" s="40">
        <f>J56</f>
        <v>0</v>
      </c>
      <c r="K32" s="41" t="str">
        <f>IF(ISERROR(J32/H$32),"",J32/H$32)</f>
        <v/>
      </c>
      <c r="L32" s="40">
        <f>L56</f>
        <v>0</v>
      </c>
      <c r="M32" s="41" t="str">
        <f>IF(ISERROR(L32/J$32),"",L32/J$32)</f>
        <v/>
      </c>
      <c r="N32" s="40">
        <f>N56</f>
        <v>0</v>
      </c>
      <c r="O32" s="41" t="str">
        <f>IF(ISERROR(N32/L$32),"",N32/L$32)</f>
        <v/>
      </c>
      <c r="P32" s="40">
        <f>P56</f>
        <v>0</v>
      </c>
      <c r="Q32" s="41" t="str">
        <f>IF(ISERROR(P32/N$32),"",P32/N$32)</f>
        <v/>
      </c>
      <c r="R32" s="40">
        <f>R56</f>
        <v>0</v>
      </c>
      <c r="S32" s="41" t="str">
        <f>IF(ISERROR(R32/P$32),"",R32/P$32)</f>
        <v/>
      </c>
      <c r="T32" s="40">
        <f>T56</f>
        <v>0</v>
      </c>
      <c r="U32" s="41" t="str">
        <f>IF(ISERROR(T32/R$32),"",T32/R$32)</f>
        <v/>
      </c>
      <c r="V32" s="40">
        <f>V56</f>
        <v>0</v>
      </c>
      <c r="W32" s="41" t="str">
        <f>IF(ISERROR(V32/T$32),"",V32/T$32)</f>
        <v/>
      </c>
      <c r="X32" s="40">
        <f>X56</f>
        <v>0</v>
      </c>
      <c r="Y32" s="41" t="str">
        <f>IF(ISERROR(X32/V$32),"",X32/V$32)</f>
        <v/>
      </c>
      <c r="Z32" s="42" t="str">
        <f>IF(ISERROR(X32/X$21),"",X32/X$21)</f>
        <v/>
      </c>
      <c r="AA32" s="67"/>
    </row>
    <row r="33" spans="1:27" ht="18.75" customHeight="1">
      <c r="A33" s="519" t="s">
        <v>83</v>
      </c>
      <c r="B33" s="190" t="s">
        <v>68</v>
      </c>
      <c r="C33" s="191"/>
      <c r="D33" s="224"/>
      <c r="E33" s="135"/>
      <c r="F33" s="137"/>
      <c r="G33" s="135"/>
      <c r="H33" s="296"/>
      <c r="I33" s="36" t="str">
        <f>IF(ISERROR(H33/H$33),"",H33/H$33)</f>
        <v/>
      </c>
      <c r="J33" s="166"/>
      <c r="K33" s="298" t="str">
        <f t="shared" ref="K33:K38" si="0">IF(OR(ISERROR(J33/H33),J33="",J33=0),"",J33/H33)</f>
        <v/>
      </c>
      <c r="L33" s="166"/>
      <c r="M33" s="36" t="str">
        <f t="shared" ref="M33:M38" si="1">IF(OR(ISERROR(L33/J33),L33="",L33=0),"",L33/J33)</f>
        <v/>
      </c>
      <c r="N33" s="166"/>
      <c r="O33" s="36" t="str">
        <f t="shared" ref="O33:O38" si="2">IF(OR(ISERROR(N33/L33),N33="",N33=0),"",N33/L33)</f>
        <v/>
      </c>
      <c r="P33" s="166"/>
      <c r="Q33" s="36" t="str">
        <f t="shared" ref="Q33:Q38" si="3">IF(OR(ISERROR(P33/N33),P33="",P33=0),"",P33/N33)</f>
        <v/>
      </c>
      <c r="R33" s="166"/>
      <c r="S33" s="36" t="str">
        <f t="shared" ref="S33:S38" si="4">IF(OR(ISERROR(R33/P33),R33="",R33=0),"",R33/P33)</f>
        <v/>
      </c>
      <c r="T33" s="166"/>
      <c r="U33" s="36" t="str">
        <f t="shared" ref="U33:U38" si="5">IF(OR(ISERROR(T33/R33),T33="",T33=0),"",T33/R33)</f>
        <v/>
      </c>
      <c r="V33" s="166"/>
      <c r="W33" s="36" t="str">
        <f t="shared" ref="W33:W38" si="6">IF(OR(ISERROR(V33/T33),V33="",V33=0),"",V33/T33)</f>
        <v/>
      </c>
      <c r="X33" s="166"/>
      <c r="Y33" s="36" t="str">
        <f>IF(OR(ISERROR(X33/V33),X33="",X33=0),"",X33/V33)</f>
        <v/>
      </c>
      <c r="Z33" s="37" t="str">
        <f>IF(ISERROR(X33/X$33),"",X33/X$33)</f>
        <v/>
      </c>
      <c r="AA33" s="67"/>
    </row>
    <row r="34" spans="1:27" ht="18.75" customHeight="1">
      <c r="A34" s="520"/>
      <c r="B34" s="192" t="s">
        <v>69</v>
      </c>
      <c r="C34" s="193"/>
      <c r="D34" s="225"/>
      <c r="E34" s="51"/>
      <c r="F34" s="138"/>
      <c r="G34" s="41"/>
      <c r="H34" s="297"/>
      <c r="I34" s="41" t="str">
        <f>IF(ISERROR(H34/H$33),"",H34/H$33)</f>
        <v/>
      </c>
      <c r="J34" s="167"/>
      <c r="K34" s="299" t="str">
        <f t="shared" si="0"/>
        <v/>
      </c>
      <c r="L34" s="167"/>
      <c r="M34" s="41" t="str">
        <f t="shared" si="1"/>
        <v/>
      </c>
      <c r="N34" s="167"/>
      <c r="O34" s="41" t="str">
        <f t="shared" si="2"/>
        <v/>
      </c>
      <c r="P34" s="167"/>
      <c r="Q34" s="41" t="str">
        <f t="shared" si="3"/>
        <v/>
      </c>
      <c r="R34" s="167"/>
      <c r="S34" s="41" t="str">
        <f t="shared" si="4"/>
        <v/>
      </c>
      <c r="T34" s="167"/>
      <c r="U34" s="41" t="str">
        <f t="shared" si="5"/>
        <v/>
      </c>
      <c r="V34" s="167"/>
      <c r="W34" s="41" t="str">
        <f t="shared" si="6"/>
        <v/>
      </c>
      <c r="X34" s="167"/>
      <c r="Y34" s="41" t="str">
        <f>IF(OR(ISERROR(X34/V34),X34="",X34=0),"",X34/V34)</f>
        <v/>
      </c>
      <c r="Z34" s="42" t="str">
        <f>IF(ISERROR(X34/X$33),"",X34/X$33)</f>
        <v/>
      </c>
      <c r="AA34" s="67"/>
    </row>
    <row r="35" spans="1:27" ht="18.75" customHeight="1">
      <c r="A35" s="520"/>
      <c r="B35" s="194"/>
      <c r="C35" s="195" t="s">
        <v>70</v>
      </c>
      <c r="D35" s="225"/>
      <c r="E35" s="136"/>
      <c r="F35" s="139"/>
      <c r="G35" s="116"/>
      <c r="H35" s="213">
        <f>H88</f>
        <v>0</v>
      </c>
      <c r="I35" s="116"/>
      <c r="J35" s="213">
        <f>J88</f>
        <v>0</v>
      </c>
      <c r="K35" s="300"/>
      <c r="L35" s="213">
        <f>L88</f>
        <v>0</v>
      </c>
      <c r="M35" s="116"/>
      <c r="N35" s="213">
        <f>N88</f>
        <v>0</v>
      </c>
      <c r="O35" s="116"/>
      <c r="P35" s="213">
        <f>P88</f>
        <v>0</v>
      </c>
      <c r="Q35" s="116"/>
      <c r="R35" s="213">
        <f>R88</f>
        <v>0</v>
      </c>
      <c r="S35" s="116"/>
      <c r="T35" s="213">
        <f>T88</f>
        <v>0</v>
      </c>
      <c r="U35" s="116"/>
      <c r="V35" s="213">
        <f>V88</f>
        <v>0</v>
      </c>
      <c r="W35" s="116"/>
      <c r="X35" s="213">
        <f>X88</f>
        <v>0</v>
      </c>
      <c r="Y35" s="116"/>
      <c r="Z35" s="116"/>
      <c r="AA35" s="67"/>
    </row>
    <row r="36" spans="1:27" ht="18.75" customHeight="1">
      <c r="A36" s="520"/>
      <c r="B36" s="196"/>
      <c r="C36" s="195" t="s">
        <v>71</v>
      </c>
      <c r="D36" s="225"/>
      <c r="E36" s="136"/>
      <c r="F36" s="139"/>
      <c r="G36" s="116"/>
      <c r="H36" s="213">
        <f>H122</f>
        <v>0</v>
      </c>
      <c r="I36" s="116"/>
      <c r="J36" s="213">
        <f>J122</f>
        <v>0</v>
      </c>
      <c r="K36" s="301"/>
      <c r="L36" s="213">
        <f>L122</f>
        <v>0</v>
      </c>
      <c r="M36" s="136"/>
      <c r="N36" s="213">
        <f>N122</f>
        <v>0</v>
      </c>
      <c r="O36" s="136"/>
      <c r="P36" s="213">
        <f>P122</f>
        <v>0</v>
      </c>
      <c r="Q36" s="136"/>
      <c r="R36" s="213">
        <f>R122</f>
        <v>0</v>
      </c>
      <c r="S36" s="136"/>
      <c r="T36" s="213">
        <f>T122</f>
        <v>0</v>
      </c>
      <c r="U36" s="136"/>
      <c r="V36" s="213">
        <f>V122</f>
        <v>0</v>
      </c>
      <c r="W36" s="136"/>
      <c r="X36" s="213">
        <f>X122</f>
        <v>0</v>
      </c>
      <c r="Y36" s="116"/>
      <c r="Z36" s="116"/>
      <c r="AA36" s="67"/>
    </row>
    <row r="37" spans="1:27" ht="18.75" customHeight="1">
      <c r="A37" s="520"/>
      <c r="B37" s="197" t="s">
        <v>72</v>
      </c>
      <c r="C37" s="198"/>
      <c r="D37" s="225"/>
      <c r="E37" s="51"/>
      <c r="F37" s="140"/>
      <c r="G37" s="41"/>
      <c r="H37" s="50" t="str">
        <f>IF(OR(H$33="",H$33=0),"",H33-H34)</f>
        <v/>
      </c>
      <c r="I37" s="41" t="str">
        <f>IF(ISERROR(H37/H$33),"",H37/H$33)</f>
        <v/>
      </c>
      <c r="J37" s="40" t="str">
        <f>IF(OR(J$33="",J$33=0),"",J33-J34)</f>
        <v/>
      </c>
      <c r="K37" s="299" t="str">
        <f t="shared" si="0"/>
        <v/>
      </c>
      <c r="L37" s="40" t="str">
        <f>IF(OR(L$33="",L$33=0),"",L33-L34)</f>
        <v/>
      </c>
      <c r="M37" s="41" t="str">
        <f t="shared" si="1"/>
        <v/>
      </c>
      <c r="N37" s="40" t="str">
        <f>IF(OR(N$33="",N$33=0),"",N33-N34)</f>
        <v/>
      </c>
      <c r="O37" s="41" t="str">
        <f t="shared" si="2"/>
        <v/>
      </c>
      <c r="P37" s="40" t="str">
        <f>IF(OR(P$33="",P$33=0),"",P33-P34)</f>
        <v/>
      </c>
      <c r="Q37" s="41" t="str">
        <f t="shared" si="3"/>
        <v/>
      </c>
      <c r="R37" s="40" t="str">
        <f>IF(OR(R$33="",R$33=0),"",R33-R34)</f>
        <v/>
      </c>
      <c r="S37" s="41" t="str">
        <f t="shared" si="4"/>
        <v/>
      </c>
      <c r="T37" s="40" t="str">
        <f>IF(OR(T$33="",T$33=0),"",T33-T34)</f>
        <v/>
      </c>
      <c r="U37" s="41" t="str">
        <f t="shared" si="5"/>
        <v/>
      </c>
      <c r="V37" s="40" t="str">
        <f>IF(OR(V$33="",V$33=0),"",V33-V34)</f>
        <v/>
      </c>
      <c r="W37" s="41" t="str">
        <f t="shared" si="6"/>
        <v/>
      </c>
      <c r="X37" s="40" t="str">
        <f>IF(OR(X$33="",X$33=0),"",X33-X34)</f>
        <v/>
      </c>
      <c r="Y37" s="41" t="str">
        <f>IF(OR(ISERROR(X37/V37),X37="",X37=0),"",X37/V37)</f>
        <v/>
      </c>
      <c r="Z37" s="42" t="str">
        <f>IF(ISERROR(X37/X$33),"",X37/X$33)</f>
        <v/>
      </c>
      <c r="AA37" s="67"/>
    </row>
    <row r="38" spans="1:27" ht="18.75" customHeight="1">
      <c r="A38" s="520"/>
      <c r="B38" s="192" t="s">
        <v>73</v>
      </c>
      <c r="C38" s="193"/>
      <c r="D38" s="225"/>
      <c r="E38" s="51"/>
      <c r="F38" s="138"/>
      <c r="G38" s="41"/>
      <c r="H38" s="297"/>
      <c r="I38" s="41" t="str">
        <f>IF(ISERROR(H38/H$33),"",H38/H$33)</f>
        <v/>
      </c>
      <c r="J38" s="167"/>
      <c r="K38" s="299" t="str">
        <f t="shared" si="0"/>
        <v/>
      </c>
      <c r="L38" s="167"/>
      <c r="M38" s="41" t="str">
        <f t="shared" si="1"/>
        <v/>
      </c>
      <c r="N38" s="167"/>
      <c r="O38" s="41" t="str">
        <f t="shared" si="2"/>
        <v/>
      </c>
      <c r="P38" s="167"/>
      <c r="Q38" s="41" t="str">
        <f t="shared" si="3"/>
        <v/>
      </c>
      <c r="R38" s="167"/>
      <c r="S38" s="41" t="str">
        <f t="shared" si="4"/>
        <v/>
      </c>
      <c r="T38" s="167"/>
      <c r="U38" s="41" t="str">
        <f t="shared" si="5"/>
        <v/>
      </c>
      <c r="V38" s="167"/>
      <c r="W38" s="41" t="str">
        <f t="shared" si="6"/>
        <v/>
      </c>
      <c r="X38" s="167"/>
      <c r="Y38" s="41" t="str">
        <f>IF(OR(ISERROR(X38/V38),X38="",X38=0),"",X38/V38)</f>
        <v/>
      </c>
      <c r="Z38" s="42" t="str">
        <f>IF(ISERROR(X38/X$33),"",X38/X$33)</f>
        <v/>
      </c>
      <c r="AA38" s="67"/>
    </row>
    <row r="39" spans="1:27" ht="18.75" customHeight="1">
      <c r="A39" s="520"/>
      <c r="B39" s="194"/>
      <c r="C39" s="195" t="s">
        <v>74</v>
      </c>
      <c r="D39" s="225"/>
      <c r="E39" s="136"/>
      <c r="F39" s="139"/>
      <c r="G39" s="116"/>
      <c r="H39" s="213">
        <f>H94</f>
        <v>0</v>
      </c>
      <c r="I39" s="116"/>
      <c r="J39" s="213">
        <f>J94</f>
        <v>0</v>
      </c>
      <c r="K39" s="301"/>
      <c r="L39" s="213">
        <f>L94</f>
        <v>0</v>
      </c>
      <c r="M39" s="136"/>
      <c r="N39" s="213">
        <f>N94</f>
        <v>0</v>
      </c>
      <c r="O39" s="136"/>
      <c r="P39" s="213">
        <f>P94</f>
        <v>0</v>
      </c>
      <c r="Q39" s="136"/>
      <c r="R39" s="213">
        <f>R94</f>
        <v>0</v>
      </c>
      <c r="S39" s="136"/>
      <c r="T39" s="213">
        <f>T94</f>
        <v>0</v>
      </c>
      <c r="U39" s="136"/>
      <c r="V39" s="213">
        <f>V94</f>
        <v>0</v>
      </c>
      <c r="W39" s="136"/>
      <c r="X39" s="213">
        <f>X94</f>
        <v>0</v>
      </c>
      <c r="Y39" s="116"/>
      <c r="Z39" s="116"/>
      <c r="AA39" s="67"/>
    </row>
    <row r="40" spans="1:27" ht="18.75" customHeight="1">
      <c r="A40" s="520"/>
      <c r="B40" s="196"/>
      <c r="C40" s="195" t="s">
        <v>71</v>
      </c>
      <c r="D40" s="225"/>
      <c r="E40" s="136"/>
      <c r="F40" s="139"/>
      <c r="G40" s="116"/>
      <c r="H40" s="213">
        <f>H126</f>
        <v>0</v>
      </c>
      <c r="I40" s="116"/>
      <c r="J40" s="213">
        <f>J126</f>
        <v>0</v>
      </c>
      <c r="K40" s="301"/>
      <c r="L40" s="213">
        <f>L126</f>
        <v>0</v>
      </c>
      <c r="M40" s="136"/>
      <c r="N40" s="213">
        <f>N126</f>
        <v>0</v>
      </c>
      <c r="O40" s="136"/>
      <c r="P40" s="213">
        <f>P126</f>
        <v>0</v>
      </c>
      <c r="Q40" s="136"/>
      <c r="R40" s="213">
        <f>R126</f>
        <v>0</v>
      </c>
      <c r="S40" s="136"/>
      <c r="T40" s="213">
        <f>T126</f>
        <v>0</v>
      </c>
      <c r="U40" s="136"/>
      <c r="V40" s="213">
        <f>V126</f>
        <v>0</v>
      </c>
      <c r="W40" s="136"/>
      <c r="X40" s="213">
        <f>X126</f>
        <v>0</v>
      </c>
      <c r="Y40" s="116"/>
      <c r="Z40" s="116"/>
      <c r="AA40" s="67"/>
    </row>
    <row r="41" spans="1:27" ht="18.75" customHeight="1">
      <c r="A41" s="520"/>
      <c r="B41" s="197" t="s">
        <v>75</v>
      </c>
      <c r="C41" s="198"/>
      <c r="D41" s="225"/>
      <c r="E41" s="51"/>
      <c r="F41" s="140"/>
      <c r="G41" s="41"/>
      <c r="H41" s="50" t="str">
        <f>IF(OR(H$33="",H$33=0),"",H37-H38)</f>
        <v/>
      </c>
      <c r="I41" s="41" t="str">
        <f>IF(ISERROR(H41/H$33),"",H41/H$33)</f>
        <v/>
      </c>
      <c r="J41" s="40" t="str">
        <f>IF(OR(J$33="",J$33=0),"",J37-J38)</f>
        <v/>
      </c>
      <c r="K41" s="299" t="str">
        <f>IF(OR(ISERROR(J41/H41),J41="",J41=0),"",J41/H41)</f>
        <v/>
      </c>
      <c r="L41" s="40" t="str">
        <f>IF(OR(L$33="",L$33=0),"",L37-L38)</f>
        <v/>
      </c>
      <c r="M41" s="41" t="str">
        <f>IF(OR(ISERROR(L41/J41),L41="",L41=0),"",L41/J41)</f>
        <v/>
      </c>
      <c r="N41" s="40" t="str">
        <f>IF(OR(N$33="",N$33=0),"",N37-N38)</f>
        <v/>
      </c>
      <c r="O41" s="41" t="str">
        <f>IF(OR(ISERROR(N41/L41),N41="",N41=0),"",N41/L41)</f>
        <v/>
      </c>
      <c r="P41" s="40" t="str">
        <f>IF(OR(P$33="",P$33=0),"",P37-P38)</f>
        <v/>
      </c>
      <c r="Q41" s="41" t="str">
        <f>IF(OR(ISERROR(P41/N41),P41="",P41=0),"",P41/N41)</f>
        <v/>
      </c>
      <c r="R41" s="40" t="str">
        <f>IF(OR(R$33="",R$33=0),"",R37-R38)</f>
        <v/>
      </c>
      <c r="S41" s="41" t="str">
        <f>IF(OR(ISERROR(R41/P41),R41="",R41=0),"",R41/P41)</f>
        <v/>
      </c>
      <c r="T41" s="40" t="str">
        <f>IF(OR(T$33="",T$33=0),"",T37-T38)</f>
        <v/>
      </c>
      <c r="U41" s="41" t="str">
        <f>IF(OR(ISERROR(T41/R41),T41="",T41=0),"",T41/R41)</f>
        <v/>
      </c>
      <c r="V41" s="40" t="str">
        <f>IF(OR(V$33="",V$33=0),"",V37-V38)</f>
        <v/>
      </c>
      <c r="W41" s="41" t="str">
        <f>IF(OR(ISERROR(V41/T41),V41="",V41=0),"",V41/T41)</f>
        <v/>
      </c>
      <c r="X41" s="40" t="str">
        <f>IF(OR(X$33="",X$33=0),"",X37-X38)</f>
        <v/>
      </c>
      <c r="Y41" s="41" t="str">
        <f>IF(OR(ISERROR(X41/V41),X41="",X41=0),"",X41/V41)</f>
        <v/>
      </c>
      <c r="Z41" s="42" t="str">
        <f>IF(ISERROR(X41/X$33),"",X41/X$33)</f>
        <v/>
      </c>
      <c r="AA41" s="67"/>
    </row>
    <row r="42" spans="1:27" ht="18.75" customHeight="1">
      <c r="A42" s="520"/>
      <c r="B42" s="197" t="s">
        <v>76</v>
      </c>
      <c r="C42" s="198"/>
      <c r="D42" s="225"/>
      <c r="E42" s="51"/>
      <c r="F42" s="140"/>
      <c r="G42" s="41"/>
      <c r="H42" s="297"/>
      <c r="I42" s="41" t="str">
        <f>IF(ISERROR(H42/H$33),"",H42/H$33)</f>
        <v/>
      </c>
      <c r="J42" s="167"/>
      <c r="K42" s="299" t="str">
        <f>IF(OR(ISERROR(J42/H42),J42="",J42=0),"",J42/H42)</f>
        <v/>
      </c>
      <c r="L42" s="167"/>
      <c r="M42" s="41" t="str">
        <f>IF(OR(ISERROR(L42/J42),L42="",L42=0),"",L42/J42)</f>
        <v/>
      </c>
      <c r="N42" s="167"/>
      <c r="O42" s="41" t="str">
        <f>IF(OR(ISERROR(N42/L42),N42="",N42=0),"",N42/L42)</f>
        <v/>
      </c>
      <c r="P42" s="167"/>
      <c r="Q42" s="41" t="str">
        <f>IF(OR(ISERROR(P42/N42),P42="",P42=0),"",P42/N42)</f>
        <v/>
      </c>
      <c r="R42" s="167">
        <v>0</v>
      </c>
      <c r="S42" s="41" t="str">
        <f>IF(OR(ISERROR(R42/P42),R42="",R42=0),"",R42/P42)</f>
        <v/>
      </c>
      <c r="T42" s="167"/>
      <c r="U42" s="41" t="str">
        <f>IF(OR(ISERROR(T42/R42),T42="",T42=0),"",T42/R42)</f>
        <v/>
      </c>
      <c r="V42" s="167"/>
      <c r="W42" s="41" t="str">
        <f>IF(OR(ISERROR(V42/T42),V42="",V42=0),"",V42/T42)</f>
        <v/>
      </c>
      <c r="X42" s="167"/>
      <c r="Y42" s="41" t="str">
        <f>IF(OR(ISERROR(X42/V42),X42="",X42=0),"",X42/V42)</f>
        <v/>
      </c>
      <c r="Z42" s="42" t="str">
        <f>IF(ISERROR(X42/X$33),"",X42/X$33)</f>
        <v/>
      </c>
      <c r="AA42" s="67"/>
    </row>
    <row r="43" spans="1:27" ht="18.75" customHeight="1">
      <c r="A43" s="520"/>
      <c r="B43" s="197" t="s">
        <v>77</v>
      </c>
      <c r="C43" s="198"/>
      <c r="D43" s="225"/>
      <c r="E43" s="51"/>
      <c r="F43" s="140"/>
      <c r="G43" s="41"/>
      <c r="H43" s="50" t="str">
        <f>IF(OR(H$33="",H$33=0),"",H41+H42)</f>
        <v/>
      </c>
      <c r="I43" s="41" t="str">
        <f>IF(ISERROR(H43/H$33),"",H43/H$33)</f>
        <v/>
      </c>
      <c r="J43" s="40" t="str">
        <f>IF(OR(J$33="",J$33=0),"",J41+J42)</f>
        <v/>
      </c>
      <c r="K43" s="299" t="str">
        <f>IF(OR(ISERROR(J43/H43),J43="",J43=0),"",J43/H43)</f>
        <v/>
      </c>
      <c r="L43" s="40" t="str">
        <f>IF(OR(L$33="",L$33=0),"",L41+L42)</f>
        <v/>
      </c>
      <c r="M43" s="41" t="str">
        <f>IF(OR(ISERROR(L43/J43),L43="",L43=0),"",L43/J43)</f>
        <v/>
      </c>
      <c r="N43" s="40" t="str">
        <f>IF(OR(N$33="",N$33=0),"",N41+N42)</f>
        <v/>
      </c>
      <c r="O43" s="41" t="str">
        <f>IF(OR(ISERROR(N43/L43),N43="",N43=0),"",N43/L43)</f>
        <v/>
      </c>
      <c r="P43" s="40" t="str">
        <f>IF(OR(P$33="",P$33=0),"",P41+P42)</f>
        <v/>
      </c>
      <c r="Q43" s="41" t="str">
        <f>IF(OR(ISERROR(P43/N43),P43="",P43=0),"",P43/N43)</f>
        <v/>
      </c>
      <c r="R43" s="40" t="str">
        <f>IF(OR(R$33="",R$33=0),"",R41+R42)</f>
        <v/>
      </c>
      <c r="S43" s="41" t="str">
        <f>IF(OR(ISERROR(R43/P43),R43="",R43=0),"",R43/P43)</f>
        <v/>
      </c>
      <c r="T43" s="40" t="str">
        <f>IF(OR(T$33="",T$33=0),"",T41+T42)</f>
        <v/>
      </c>
      <c r="U43" s="41" t="str">
        <f>IF(OR(ISERROR(T43/R43),T43="",T43=0),"",T43/R43)</f>
        <v/>
      </c>
      <c r="V43" s="40" t="str">
        <f>IF(OR(V$33="",V$33=0),"",V41+V42)</f>
        <v/>
      </c>
      <c r="W43" s="41" t="str">
        <f>IF(OR(ISERROR(V43/T43),V43="",V43=0),"",V43/T43)</f>
        <v/>
      </c>
      <c r="X43" s="40" t="str">
        <f>IF(OR(X$33="",X$33=0),"",X41+X42)</f>
        <v/>
      </c>
      <c r="Y43" s="41" t="str">
        <f>IF(OR(ISERROR(X43/V43),X43="",X43=0),"",X43/V43)</f>
        <v/>
      </c>
      <c r="Z43" s="42" t="str">
        <f>IF(ISERROR(X43/X$33),"",X43/X$33)</f>
        <v/>
      </c>
      <c r="AA43" s="67"/>
    </row>
    <row r="44" spans="1:27" ht="18.75" customHeight="1" thickBot="1">
      <c r="A44" s="521"/>
      <c r="B44" s="199" t="s">
        <v>78</v>
      </c>
      <c r="C44" s="200"/>
      <c r="D44" s="236">
        <f>D66</f>
        <v>0</v>
      </c>
      <c r="E44" s="233"/>
      <c r="F44" s="237">
        <f>F66</f>
        <v>0</v>
      </c>
      <c r="G44" s="59"/>
      <c r="H44" s="234">
        <f>H66</f>
        <v>0</v>
      </c>
      <c r="I44" s="59" t="str">
        <f>IF(ISERROR(H44/H$33),"",H44/H$33)</f>
        <v/>
      </c>
      <c r="J44" s="58">
        <f>J66</f>
        <v>0</v>
      </c>
      <c r="K44" s="302" t="str">
        <f>IF(ISERROR(J44/H$44),"",J44/H$44)</f>
        <v/>
      </c>
      <c r="L44" s="58">
        <f>L66</f>
        <v>0</v>
      </c>
      <c r="M44" s="59" t="str">
        <f>IF(ISERROR(L44/J$44),"",L44/J$44)</f>
        <v/>
      </c>
      <c r="N44" s="58">
        <f>N66</f>
        <v>0</v>
      </c>
      <c r="O44" s="59" t="str">
        <f>IF(ISERROR(N44/L$44),"",N44/L$44)</f>
        <v/>
      </c>
      <c r="P44" s="58">
        <f>P66</f>
        <v>0</v>
      </c>
      <c r="Q44" s="59" t="str">
        <f>IF(ISERROR(P44/N$44),"",P44/N$44)</f>
        <v/>
      </c>
      <c r="R44" s="58">
        <f>R66</f>
        <v>0</v>
      </c>
      <c r="S44" s="59" t="str">
        <f>IF(ISERROR(R44/P$44),"",R44/P$44)</f>
        <v/>
      </c>
      <c r="T44" s="58">
        <f>Y66</f>
        <v>0</v>
      </c>
      <c r="U44" s="59" t="str">
        <f>IF(ISERROR(T44/R$44),"",T44/R$44)</f>
        <v/>
      </c>
      <c r="V44" s="58">
        <f>V66</f>
        <v>0</v>
      </c>
      <c r="W44" s="59" t="str">
        <f>IF(ISERROR(V44/T$44),"",V44/T$44)</f>
        <v/>
      </c>
      <c r="X44" s="58">
        <f>X66</f>
        <v>0</v>
      </c>
      <c r="Y44" s="59" t="str">
        <f>IF(ISERROR(X44/V$44),"",X44/V$44)</f>
        <v/>
      </c>
      <c r="Z44" s="60" t="str">
        <f>IF(ISERROR(X44/X$33),"",X44/X$33)</f>
        <v/>
      </c>
      <c r="AA44" s="67"/>
    </row>
    <row r="45" spans="1:27" ht="15.75" customHeight="1"/>
    <row r="46" spans="1:27" ht="16.5" customHeight="1" thickBot="1">
      <c r="A46" s="563" t="s">
        <v>276</v>
      </c>
      <c r="B46" s="563"/>
      <c r="C46" s="563"/>
      <c r="D46" s="563"/>
      <c r="E46" s="563"/>
      <c r="F46" s="563"/>
      <c r="G46" s="563"/>
      <c r="H46" s="563"/>
      <c r="I46" s="563"/>
      <c r="J46" s="563"/>
      <c r="K46" s="563"/>
      <c r="L46" s="563"/>
      <c r="M46" s="563"/>
      <c r="N46" s="563"/>
      <c r="O46" s="563"/>
      <c r="P46" s="563"/>
      <c r="T46" s="235" t="s">
        <v>304</v>
      </c>
    </row>
    <row r="47" spans="1:27" ht="16.5" customHeight="1">
      <c r="A47" s="499" t="s">
        <v>264</v>
      </c>
      <c r="B47" s="502" t="s">
        <v>265</v>
      </c>
      <c r="C47" s="210" t="s">
        <v>269</v>
      </c>
      <c r="D47" s="463"/>
      <c r="E47" s="464"/>
      <c r="F47" s="463"/>
      <c r="G47" s="464"/>
      <c r="H47" s="463"/>
      <c r="I47" s="464"/>
      <c r="J47" s="463"/>
      <c r="K47" s="464"/>
      <c r="L47" s="463"/>
      <c r="M47" s="464"/>
      <c r="N47" s="463"/>
      <c r="O47" s="464"/>
      <c r="P47" s="463"/>
      <c r="Q47" s="464"/>
      <c r="R47" s="463"/>
      <c r="S47" s="464"/>
      <c r="T47" s="463"/>
      <c r="U47" s="464"/>
      <c r="V47" s="463"/>
      <c r="W47" s="464"/>
      <c r="X47" s="463"/>
      <c r="Y47" s="464"/>
    </row>
    <row r="48" spans="1:27" ht="16.5" customHeight="1">
      <c r="A48" s="500"/>
      <c r="B48" s="503"/>
      <c r="C48" s="211" t="s">
        <v>266</v>
      </c>
      <c r="D48" s="465"/>
      <c r="E48" s="466"/>
      <c r="F48" s="465"/>
      <c r="G48" s="466"/>
      <c r="H48" s="465"/>
      <c r="I48" s="466"/>
      <c r="J48" s="465"/>
      <c r="K48" s="466"/>
      <c r="L48" s="465"/>
      <c r="M48" s="466"/>
      <c r="N48" s="465"/>
      <c r="O48" s="466"/>
      <c r="P48" s="465"/>
      <c r="Q48" s="466"/>
      <c r="R48" s="465"/>
      <c r="S48" s="466"/>
      <c r="T48" s="465"/>
      <c r="U48" s="466"/>
      <c r="V48" s="465"/>
      <c r="W48" s="466"/>
      <c r="X48" s="465"/>
      <c r="Y48" s="466"/>
    </row>
    <row r="49" spans="1:25" ht="16.5" customHeight="1">
      <c r="A49" s="500"/>
      <c r="B49" s="503"/>
      <c r="C49" s="212" t="s">
        <v>267</v>
      </c>
      <c r="D49" s="459"/>
      <c r="E49" s="460"/>
      <c r="F49" s="459"/>
      <c r="G49" s="460"/>
      <c r="H49" s="459"/>
      <c r="I49" s="460"/>
      <c r="J49" s="459"/>
      <c r="K49" s="460"/>
      <c r="L49" s="459"/>
      <c r="M49" s="460"/>
      <c r="N49" s="459"/>
      <c r="O49" s="460"/>
      <c r="P49" s="459"/>
      <c r="Q49" s="460"/>
      <c r="R49" s="459"/>
      <c r="S49" s="460"/>
      <c r="T49" s="459"/>
      <c r="U49" s="460"/>
      <c r="V49" s="459"/>
      <c r="W49" s="460"/>
      <c r="X49" s="459"/>
      <c r="Y49" s="460"/>
    </row>
    <row r="50" spans="1:25" ht="16.5" customHeight="1" thickBot="1">
      <c r="A50" s="500"/>
      <c r="B50" s="504"/>
      <c r="C50" s="226" t="s">
        <v>270</v>
      </c>
      <c r="D50" s="461">
        <f>SUM(D47:D49)</f>
        <v>0</v>
      </c>
      <c r="E50" s="462"/>
      <c r="F50" s="461">
        <f>SUM(F47:F49)</f>
        <v>0</v>
      </c>
      <c r="G50" s="462"/>
      <c r="H50" s="461">
        <f>SUM(H47:H49)</f>
        <v>0</v>
      </c>
      <c r="I50" s="462"/>
      <c r="J50" s="461">
        <f>SUM(J47:J49)</f>
        <v>0</v>
      </c>
      <c r="K50" s="462"/>
      <c r="L50" s="461">
        <f>SUM(L47:L49)</f>
        <v>0</v>
      </c>
      <c r="M50" s="462"/>
      <c r="N50" s="461">
        <f>SUM(N47:N49)</f>
        <v>0</v>
      </c>
      <c r="O50" s="462"/>
      <c r="P50" s="461">
        <f>SUM(P47:P49)</f>
        <v>0</v>
      </c>
      <c r="Q50" s="462"/>
      <c r="R50" s="461">
        <f>SUM(R47:R49)</f>
        <v>0</v>
      </c>
      <c r="S50" s="462"/>
      <c r="T50" s="461">
        <f>SUM(T47:T49)</f>
        <v>0</v>
      </c>
      <c r="U50" s="462"/>
      <c r="V50" s="461">
        <f>SUM(V47:V49)</f>
        <v>0</v>
      </c>
      <c r="W50" s="462"/>
      <c r="X50" s="461">
        <f>SUM(X47:X49)</f>
        <v>0</v>
      </c>
      <c r="Y50" s="462"/>
    </row>
    <row r="51" spans="1:25" ht="16.5" customHeight="1">
      <c r="A51" s="500"/>
      <c r="B51" s="539" t="s">
        <v>271</v>
      </c>
      <c r="C51" s="210" t="s">
        <v>268</v>
      </c>
      <c r="D51" s="463"/>
      <c r="E51" s="464"/>
      <c r="F51" s="463"/>
      <c r="G51" s="464"/>
      <c r="H51" s="463"/>
      <c r="I51" s="464"/>
      <c r="J51" s="463"/>
      <c r="K51" s="464"/>
      <c r="L51" s="463"/>
      <c r="M51" s="464"/>
      <c r="N51" s="463"/>
      <c r="O51" s="464"/>
      <c r="P51" s="463"/>
      <c r="Q51" s="464"/>
      <c r="R51" s="463"/>
      <c r="S51" s="464"/>
      <c r="T51" s="463"/>
      <c r="U51" s="464"/>
      <c r="V51" s="463"/>
      <c r="W51" s="464"/>
      <c r="X51" s="463"/>
      <c r="Y51" s="464"/>
    </row>
    <row r="52" spans="1:25" ht="16.5" customHeight="1">
      <c r="A52" s="500"/>
      <c r="B52" s="540"/>
      <c r="C52" s="211" t="s">
        <v>288</v>
      </c>
      <c r="D52" s="465"/>
      <c r="E52" s="466"/>
      <c r="F52" s="465"/>
      <c r="G52" s="466"/>
      <c r="H52" s="465"/>
      <c r="I52" s="466"/>
      <c r="J52" s="465"/>
      <c r="K52" s="466"/>
      <c r="L52" s="465"/>
      <c r="M52" s="466"/>
      <c r="N52" s="465"/>
      <c r="O52" s="466"/>
      <c r="P52" s="465"/>
      <c r="Q52" s="466"/>
      <c r="R52" s="465"/>
      <c r="S52" s="466"/>
      <c r="T52" s="465"/>
      <c r="U52" s="466"/>
      <c r="V52" s="465"/>
      <c r="W52" s="466"/>
      <c r="X52" s="465"/>
      <c r="Y52" s="466"/>
    </row>
    <row r="53" spans="1:25" ht="16.5" customHeight="1">
      <c r="A53" s="500"/>
      <c r="B53" s="540"/>
      <c r="C53" s="211" t="s">
        <v>266</v>
      </c>
      <c r="D53" s="465"/>
      <c r="E53" s="466"/>
      <c r="F53" s="465"/>
      <c r="G53" s="466"/>
      <c r="H53" s="465"/>
      <c r="I53" s="466"/>
      <c r="J53" s="465"/>
      <c r="K53" s="466"/>
      <c r="L53" s="465"/>
      <c r="M53" s="466"/>
      <c r="N53" s="465"/>
      <c r="O53" s="466"/>
      <c r="P53" s="465"/>
      <c r="Q53" s="466"/>
      <c r="R53" s="465"/>
      <c r="S53" s="466"/>
      <c r="T53" s="465"/>
      <c r="U53" s="466"/>
      <c r="V53" s="465"/>
      <c r="W53" s="466"/>
      <c r="X53" s="465"/>
      <c r="Y53" s="466"/>
    </row>
    <row r="54" spans="1:25" ht="16.5" customHeight="1">
      <c r="A54" s="500"/>
      <c r="B54" s="540"/>
      <c r="C54" s="212" t="s">
        <v>267</v>
      </c>
      <c r="D54" s="459"/>
      <c r="E54" s="460"/>
      <c r="F54" s="459"/>
      <c r="G54" s="460"/>
      <c r="H54" s="459"/>
      <c r="I54" s="460"/>
      <c r="J54" s="459"/>
      <c r="K54" s="460"/>
      <c r="L54" s="459"/>
      <c r="M54" s="460"/>
      <c r="N54" s="459"/>
      <c r="O54" s="460"/>
      <c r="P54" s="459"/>
      <c r="Q54" s="460"/>
      <c r="R54" s="459"/>
      <c r="S54" s="460"/>
      <c r="T54" s="459"/>
      <c r="U54" s="460"/>
      <c r="V54" s="459"/>
      <c r="W54" s="460"/>
      <c r="X54" s="459"/>
      <c r="Y54" s="460"/>
    </row>
    <row r="55" spans="1:25" ht="16.5" customHeight="1" thickBot="1">
      <c r="A55" s="500"/>
      <c r="B55" s="541"/>
      <c r="C55" s="226" t="s">
        <v>270</v>
      </c>
      <c r="D55" s="461">
        <f>SUM(D51:D54)</f>
        <v>0</v>
      </c>
      <c r="E55" s="462"/>
      <c r="F55" s="461">
        <f>SUM(F51:F54)</f>
        <v>0</v>
      </c>
      <c r="G55" s="462"/>
      <c r="H55" s="461">
        <f>SUM(H51:H54)</f>
        <v>0</v>
      </c>
      <c r="I55" s="462"/>
      <c r="J55" s="461">
        <f>SUM(J51:J54)</f>
        <v>0</v>
      </c>
      <c r="K55" s="462"/>
      <c r="L55" s="461">
        <f>SUM(L51:L54)</f>
        <v>0</v>
      </c>
      <c r="M55" s="462"/>
      <c r="N55" s="461">
        <f>SUM(N51:N54)</f>
        <v>0</v>
      </c>
      <c r="O55" s="462"/>
      <c r="P55" s="461">
        <f>SUM(P51:P54)</f>
        <v>0</v>
      </c>
      <c r="Q55" s="462"/>
      <c r="R55" s="461">
        <f>SUM(R51:R54)</f>
        <v>0</v>
      </c>
      <c r="S55" s="462"/>
      <c r="T55" s="461">
        <f>SUM(T51:T54)</f>
        <v>0</v>
      </c>
      <c r="U55" s="462"/>
      <c r="V55" s="461">
        <f>SUM(V51:V54)</f>
        <v>0</v>
      </c>
      <c r="W55" s="462"/>
      <c r="X55" s="461">
        <f>SUM(X51:X54)</f>
        <v>0</v>
      </c>
      <c r="Y55" s="462"/>
    </row>
    <row r="56" spans="1:25" ht="16.5" customHeight="1" thickBot="1">
      <c r="A56" s="501"/>
      <c r="B56" s="508" t="s">
        <v>272</v>
      </c>
      <c r="C56" s="509"/>
      <c r="D56" s="477">
        <f>D50+D55</f>
        <v>0</v>
      </c>
      <c r="E56" s="478"/>
      <c r="F56" s="477">
        <f>F50+F55</f>
        <v>0</v>
      </c>
      <c r="G56" s="478"/>
      <c r="H56" s="477">
        <f>H50+H55</f>
        <v>0</v>
      </c>
      <c r="I56" s="478"/>
      <c r="J56" s="477">
        <f>J50+J55</f>
        <v>0</v>
      </c>
      <c r="K56" s="478"/>
      <c r="L56" s="477">
        <f>L50+L55</f>
        <v>0</v>
      </c>
      <c r="M56" s="478"/>
      <c r="N56" s="477">
        <f>N50+N55</f>
        <v>0</v>
      </c>
      <c r="O56" s="478"/>
      <c r="P56" s="477">
        <f>P50+P55</f>
        <v>0</v>
      </c>
      <c r="Q56" s="478"/>
      <c r="R56" s="477">
        <f>R50+R55</f>
        <v>0</v>
      </c>
      <c r="S56" s="478"/>
      <c r="T56" s="477">
        <f>T50+T55</f>
        <v>0</v>
      </c>
      <c r="U56" s="478"/>
      <c r="V56" s="477">
        <f>V50+V55</f>
        <v>0</v>
      </c>
      <c r="W56" s="478"/>
      <c r="X56" s="477">
        <f>X50+X55</f>
        <v>0</v>
      </c>
      <c r="Y56" s="478"/>
    </row>
    <row r="57" spans="1:25" ht="16.5" customHeight="1">
      <c r="A57" s="485" t="s">
        <v>273</v>
      </c>
      <c r="B57" s="542" t="s">
        <v>265</v>
      </c>
      <c r="C57" s="187" t="s">
        <v>269</v>
      </c>
      <c r="D57" s="479"/>
      <c r="E57" s="480"/>
      <c r="F57" s="479"/>
      <c r="G57" s="480"/>
      <c r="H57" s="463"/>
      <c r="I57" s="464"/>
      <c r="J57" s="463"/>
      <c r="K57" s="464"/>
      <c r="L57" s="463"/>
      <c r="M57" s="464"/>
      <c r="N57" s="463"/>
      <c r="O57" s="464"/>
      <c r="P57" s="463"/>
      <c r="Q57" s="464"/>
      <c r="R57" s="463"/>
      <c r="S57" s="464"/>
      <c r="T57" s="463"/>
      <c r="U57" s="464"/>
      <c r="V57" s="463"/>
      <c r="W57" s="464"/>
      <c r="X57" s="463"/>
      <c r="Y57" s="464"/>
    </row>
    <row r="58" spans="1:25" ht="16.5" customHeight="1">
      <c r="A58" s="486"/>
      <c r="B58" s="543"/>
      <c r="C58" s="188" t="s">
        <v>266</v>
      </c>
      <c r="D58" s="481"/>
      <c r="E58" s="482"/>
      <c r="F58" s="481"/>
      <c r="G58" s="482"/>
      <c r="H58" s="465"/>
      <c r="I58" s="466"/>
      <c r="J58" s="465"/>
      <c r="K58" s="466"/>
      <c r="L58" s="465"/>
      <c r="M58" s="466"/>
      <c r="N58" s="465"/>
      <c r="O58" s="466"/>
      <c r="P58" s="465"/>
      <c r="Q58" s="466"/>
      <c r="R58" s="465"/>
      <c r="S58" s="466"/>
      <c r="T58" s="465"/>
      <c r="U58" s="466"/>
      <c r="V58" s="465"/>
      <c r="W58" s="466"/>
      <c r="X58" s="465"/>
      <c r="Y58" s="466"/>
    </row>
    <row r="59" spans="1:25" ht="16.5" customHeight="1">
      <c r="A59" s="486"/>
      <c r="B59" s="543"/>
      <c r="C59" s="189" t="s">
        <v>267</v>
      </c>
      <c r="D59" s="481"/>
      <c r="E59" s="482"/>
      <c r="F59" s="481"/>
      <c r="G59" s="482"/>
      <c r="H59" s="459"/>
      <c r="I59" s="460"/>
      <c r="J59" s="459"/>
      <c r="K59" s="460"/>
      <c r="L59" s="459"/>
      <c r="M59" s="460"/>
      <c r="N59" s="459"/>
      <c r="O59" s="460"/>
      <c r="P59" s="459"/>
      <c r="Q59" s="460"/>
      <c r="R59" s="459"/>
      <c r="S59" s="460"/>
      <c r="T59" s="459"/>
      <c r="U59" s="460"/>
      <c r="V59" s="459"/>
      <c r="W59" s="460"/>
      <c r="X59" s="459"/>
      <c r="Y59" s="460"/>
    </row>
    <row r="60" spans="1:25" ht="16.5" customHeight="1" thickBot="1">
      <c r="A60" s="486"/>
      <c r="B60" s="544"/>
      <c r="C60" s="217" t="s">
        <v>270</v>
      </c>
      <c r="D60" s="548"/>
      <c r="E60" s="549"/>
      <c r="F60" s="548"/>
      <c r="G60" s="549"/>
      <c r="H60" s="461"/>
      <c r="I60" s="462"/>
      <c r="J60" s="461">
        <f>SUM(J57:J59)</f>
        <v>0</v>
      </c>
      <c r="K60" s="462"/>
      <c r="L60" s="461">
        <f>SUM(L57:L59)</f>
        <v>0</v>
      </c>
      <c r="M60" s="462"/>
      <c r="N60" s="461">
        <f>SUM(N57:N59)</f>
        <v>0</v>
      </c>
      <c r="O60" s="462"/>
      <c r="P60" s="461">
        <f>SUM(P57:P59)</f>
        <v>0</v>
      </c>
      <c r="Q60" s="462"/>
      <c r="R60" s="461">
        <f>SUM(R57:R59)</f>
        <v>0</v>
      </c>
      <c r="S60" s="462"/>
      <c r="T60" s="461">
        <f>SUM(T57:T59)</f>
        <v>0</v>
      </c>
      <c r="U60" s="462"/>
      <c r="V60" s="461">
        <f>SUM(V57:V59)</f>
        <v>0</v>
      </c>
      <c r="W60" s="462"/>
      <c r="X60" s="461">
        <f>SUM(X57:X59)</f>
        <v>0</v>
      </c>
      <c r="Y60" s="462"/>
    </row>
    <row r="61" spans="1:25" ht="16.5" customHeight="1">
      <c r="A61" s="486"/>
      <c r="B61" s="545" t="s">
        <v>271</v>
      </c>
      <c r="C61" s="187" t="s">
        <v>268</v>
      </c>
      <c r="D61" s="479"/>
      <c r="E61" s="480"/>
      <c r="F61" s="479"/>
      <c r="G61" s="480"/>
      <c r="H61" s="463"/>
      <c r="I61" s="464"/>
      <c r="J61" s="463"/>
      <c r="K61" s="464"/>
      <c r="L61" s="463"/>
      <c r="M61" s="464"/>
      <c r="N61" s="463"/>
      <c r="O61" s="464"/>
      <c r="P61" s="463"/>
      <c r="Q61" s="464"/>
      <c r="R61" s="463"/>
      <c r="S61" s="464"/>
      <c r="T61" s="463"/>
      <c r="U61" s="464"/>
      <c r="V61" s="463"/>
      <c r="W61" s="464"/>
      <c r="X61" s="463"/>
      <c r="Y61" s="464"/>
    </row>
    <row r="62" spans="1:25" ht="16.5" customHeight="1">
      <c r="A62" s="486"/>
      <c r="B62" s="546"/>
      <c r="C62" s="188" t="s">
        <v>288</v>
      </c>
      <c r="D62" s="481"/>
      <c r="E62" s="482"/>
      <c r="F62" s="481"/>
      <c r="G62" s="482"/>
      <c r="H62" s="465"/>
      <c r="I62" s="466"/>
      <c r="J62" s="465"/>
      <c r="K62" s="466"/>
      <c r="L62" s="465"/>
      <c r="M62" s="466"/>
      <c r="N62" s="465"/>
      <c r="O62" s="466"/>
      <c r="P62" s="465"/>
      <c r="Q62" s="466"/>
      <c r="R62" s="465"/>
      <c r="S62" s="466"/>
      <c r="T62" s="465"/>
      <c r="U62" s="466"/>
      <c r="V62" s="465"/>
      <c r="W62" s="466"/>
      <c r="X62" s="465"/>
      <c r="Y62" s="466"/>
    </row>
    <row r="63" spans="1:25" ht="16.5" customHeight="1">
      <c r="A63" s="486"/>
      <c r="B63" s="546"/>
      <c r="C63" s="188" t="s">
        <v>266</v>
      </c>
      <c r="D63" s="481"/>
      <c r="E63" s="482"/>
      <c r="F63" s="481"/>
      <c r="G63" s="482"/>
      <c r="H63" s="465"/>
      <c r="I63" s="466"/>
      <c r="J63" s="465"/>
      <c r="K63" s="466"/>
      <c r="L63" s="465"/>
      <c r="M63" s="466"/>
      <c r="N63" s="465"/>
      <c r="O63" s="466"/>
      <c r="P63" s="465"/>
      <c r="Q63" s="466"/>
      <c r="R63" s="465"/>
      <c r="S63" s="466"/>
      <c r="T63" s="465"/>
      <c r="U63" s="466"/>
      <c r="V63" s="465"/>
      <c r="W63" s="466"/>
      <c r="X63" s="465"/>
      <c r="Y63" s="466"/>
    </row>
    <row r="64" spans="1:25" ht="16.5" customHeight="1">
      <c r="A64" s="486"/>
      <c r="B64" s="546"/>
      <c r="C64" s="189" t="s">
        <v>267</v>
      </c>
      <c r="D64" s="481"/>
      <c r="E64" s="482"/>
      <c r="F64" s="481"/>
      <c r="G64" s="482"/>
      <c r="H64" s="459"/>
      <c r="I64" s="460"/>
      <c r="J64" s="459"/>
      <c r="K64" s="460"/>
      <c r="L64" s="459"/>
      <c r="M64" s="460"/>
      <c r="N64" s="459"/>
      <c r="O64" s="460"/>
      <c r="P64" s="459"/>
      <c r="Q64" s="460"/>
      <c r="R64" s="459"/>
      <c r="S64" s="460"/>
      <c r="T64" s="459"/>
      <c r="U64" s="460"/>
      <c r="V64" s="459"/>
      <c r="W64" s="460"/>
      <c r="X64" s="459"/>
      <c r="Y64" s="460"/>
    </row>
    <row r="65" spans="1:26" ht="16.5" customHeight="1" thickBot="1">
      <c r="A65" s="486"/>
      <c r="B65" s="547"/>
      <c r="C65" s="227" t="s">
        <v>270</v>
      </c>
      <c r="D65" s="548"/>
      <c r="E65" s="549"/>
      <c r="F65" s="548"/>
      <c r="G65" s="549"/>
      <c r="H65" s="461"/>
      <c r="I65" s="462"/>
      <c r="J65" s="461">
        <f>SUM(J61:J64)</f>
        <v>0</v>
      </c>
      <c r="K65" s="462"/>
      <c r="L65" s="461">
        <f>SUM(L61:L64)</f>
        <v>0</v>
      </c>
      <c r="M65" s="462"/>
      <c r="N65" s="461">
        <f>SUM(N61:N64)</f>
        <v>0</v>
      </c>
      <c r="O65" s="462"/>
      <c r="P65" s="461">
        <f>SUM(P61:P64)</f>
        <v>0</v>
      </c>
      <c r="Q65" s="462"/>
      <c r="R65" s="461">
        <f>SUM(R61:R64)</f>
        <v>0</v>
      </c>
      <c r="S65" s="462"/>
      <c r="T65" s="461">
        <f>SUM(T61:T64)</f>
        <v>0</v>
      </c>
      <c r="U65" s="462"/>
      <c r="V65" s="461">
        <f>SUM(V61:V64)</f>
        <v>0</v>
      </c>
      <c r="W65" s="462"/>
      <c r="X65" s="461">
        <f>SUM(X61:X64)</f>
        <v>0</v>
      </c>
      <c r="Y65" s="462"/>
    </row>
    <row r="66" spans="1:26" ht="16.5" customHeight="1" thickBot="1">
      <c r="A66" s="487"/>
      <c r="B66" s="494" t="s">
        <v>272</v>
      </c>
      <c r="C66" s="495"/>
      <c r="D66" s="477"/>
      <c r="E66" s="478"/>
      <c r="F66" s="477"/>
      <c r="G66" s="478"/>
      <c r="H66" s="477"/>
      <c r="I66" s="478"/>
      <c r="J66" s="477">
        <f>J60+J65</f>
        <v>0</v>
      </c>
      <c r="K66" s="478"/>
      <c r="L66" s="477">
        <f>L60+L65</f>
        <v>0</v>
      </c>
      <c r="M66" s="478"/>
      <c r="N66" s="477">
        <f>N60+N65</f>
        <v>0</v>
      </c>
      <c r="O66" s="478"/>
      <c r="P66" s="477">
        <f>P60+P65</f>
        <v>0</v>
      </c>
      <c r="Q66" s="478"/>
      <c r="R66" s="477">
        <f>R60+R65</f>
        <v>0</v>
      </c>
      <c r="S66" s="478"/>
      <c r="T66" s="477">
        <f>T60+T65</f>
        <v>0</v>
      </c>
      <c r="U66" s="478"/>
      <c r="V66" s="477">
        <f>V60+V65</f>
        <v>0</v>
      </c>
      <c r="W66" s="478"/>
      <c r="X66" s="477">
        <f>X60+X65</f>
        <v>0</v>
      </c>
      <c r="Y66" s="478"/>
    </row>
    <row r="67" spans="1:26" ht="16.5" customHeight="1" thickBot="1">
      <c r="A67" s="496" t="s">
        <v>275</v>
      </c>
      <c r="B67" s="497"/>
      <c r="C67" s="498"/>
      <c r="D67" s="477">
        <f>D56+D66</f>
        <v>0</v>
      </c>
      <c r="E67" s="478"/>
      <c r="F67" s="477">
        <f t="shared" ref="F67" si="7">F56+F66</f>
        <v>0</v>
      </c>
      <c r="G67" s="478"/>
      <c r="H67" s="477">
        <f t="shared" ref="H67" si="8">H56+H66</f>
        <v>0</v>
      </c>
      <c r="I67" s="478"/>
      <c r="J67" s="477">
        <f t="shared" ref="J67" si="9">J56+J66</f>
        <v>0</v>
      </c>
      <c r="K67" s="478"/>
      <c r="L67" s="477">
        <f t="shared" ref="L67" si="10">L56+L66</f>
        <v>0</v>
      </c>
      <c r="M67" s="478"/>
      <c r="N67" s="477">
        <f t="shared" ref="N67" si="11">N56+N66</f>
        <v>0</v>
      </c>
      <c r="O67" s="478"/>
      <c r="P67" s="477">
        <f t="shared" ref="P67" si="12">P56+P66</f>
        <v>0</v>
      </c>
      <c r="Q67" s="478"/>
      <c r="R67" s="477">
        <f t="shared" ref="R67" si="13">R56+R66</f>
        <v>0</v>
      </c>
      <c r="S67" s="478"/>
      <c r="T67" s="477">
        <f t="shared" ref="T67" si="14">T56+T66</f>
        <v>0</v>
      </c>
      <c r="U67" s="478"/>
      <c r="V67" s="477">
        <f t="shared" ref="V67" si="15">V56+V66</f>
        <v>0</v>
      </c>
      <c r="W67" s="478"/>
      <c r="X67" s="477">
        <f t="shared" ref="X67" si="16">X56+X66</f>
        <v>0</v>
      </c>
      <c r="Y67" s="478"/>
    </row>
    <row r="68" spans="1:26" ht="16.5" customHeight="1"/>
    <row r="69" spans="1:26" ht="16.5" customHeight="1" thickBot="1">
      <c r="A69" s="563" t="s">
        <v>277</v>
      </c>
      <c r="B69" s="563"/>
      <c r="C69" s="563"/>
      <c r="D69" s="563"/>
      <c r="E69" s="563"/>
      <c r="F69" s="563"/>
      <c r="G69" s="563"/>
      <c r="H69" s="563"/>
      <c r="I69" s="563"/>
      <c r="J69" s="563"/>
      <c r="K69" s="563"/>
      <c r="L69" s="563"/>
      <c r="M69" s="563"/>
      <c r="N69" s="563"/>
      <c r="T69" s="235" t="s">
        <v>304</v>
      </c>
    </row>
    <row r="70" spans="1:26" ht="16.5" customHeight="1">
      <c r="A70" s="499" t="s">
        <v>82</v>
      </c>
      <c r="B70" s="558" t="s">
        <v>265</v>
      </c>
      <c r="C70" s="214" t="s">
        <v>280</v>
      </c>
      <c r="D70" s="467">
        <f t="shared" ref="D70" si="17">$D$50</f>
        <v>0</v>
      </c>
      <c r="E70" s="468"/>
      <c r="F70" s="467">
        <f t="shared" ref="F70" si="18">$F$50</f>
        <v>0</v>
      </c>
      <c r="G70" s="468"/>
      <c r="H70" s="467">
        <f t="shared" ref="H70" si="19">$H$50</f>
        <v>0</v>
      </c>
      <c r="I70" s="468"/>
      <c r="J70" s="467">
        <f t="shared" ref="J70" si="20">$J$50</f>
        <v>0</v>
      </c>
      <c r="K70" s="468"/>
      <c r="L70" s="467">
        <f t="shared" ref="L70" si="21">$L$50</f>
        <v>0</v>
      </c>
      <c r="M70" s="468"/>
      <c r="N70" s="467">
        <f t="shared" ref="N70" si="22">$N$50</f>
        <v>0</v>
      </c>
      <c r="O70" s="468"/>
      <c r="P70" s="467">
        <f t="shared" ref="P70" si="23">$P$50</f>
        <v>0</v>
      </c>
      <c r="Q70" s="468"/>
      <c r="R70" s="467">
        <f t="shared" ref="R70" si="24">$R$50</f>
        <v>0</v>
      </c>
      <c r="S70" s="468"/>
      <c r="T70" s="467">
        <f t="shared" ref="T70" si="25">$T$50</f>
        <v>0</v>
      </c>
      <c r="U70" s="468"/>
      <c r="V70" s="467">
        <f t="shared" ref="V70" si="26">$V$50</f>
        <v>0</v>
      </c>
      <c r="W70" s="468"/>
      <c r="X70" s="467">
        <f t="shared" ref="X70" si="27">$X$50</f>
        <v>0</v>
      </c>
      <c r="Y70" s="468"/>
      <c r="Z70" s="221"/>
    </row>
    <row r="71" spans="1:26" ht="16.5" customHeight="1">
      <c r="A71" s="500"/>
      <c r="B71" s="559"/>
      <c r="C71" s="215" t="s">
        <v>281</v>
      </c>
      <c r="D71" s="465"/>
      <c r="E71" s="466"/>
      <c r="F71" s="465"/>
      <c r="G71" s="466"/>
      <c r="H71" s="465"/>
      <c r="I71" s="466"/>
      <c r="J71" s="465"/>
      <c r="K71" s="466"/>
      <c r="L71" s="465"/>
      <c r="M71" s="466"/>
      <c r="N71" s="465"/>
      <c r="O71" s="466"/>
      <c r="P71" s="465"/>
      <c r="Q71" s="466"/>
      <c r="R71" s="465"/>
      <c r="S71" s="466"/>
      <c r="T71" s="465"/>
      <c r="U71" s="466"/>
      <c r="V71" s="465"/>
      <c r="W71" s="466"/>
      <c r="X71" s="465"/>
      <c r="Y71" s="466"/>
      <c r="Z71" s="221"/>
    </row>
    <row r="72" spans="1:26" ht="16.5" customHeight="1">
      <c r="A72" s="500"/>
      <c r="B72" s="559"/>
      <c r="C72" s="215" t="s">
        <v>311</v>
      </c>
      <c r="D72" s="465"/>
      <c r="E72" s="466"/>
      <c r="F72" s="465"/>
      <c r="G72" s="466"/>
      <c r="H72" s="465"/>
      <c r="I72" s="466"/>
      <c r="J72" s="465"/>
      <c r="K72" s="466"/>
      <c r="L72" s="465"/>
      <c r="M72" s="466"/>
      <c r="N72" s="465"/>
      <c r="O72" s="466"/>
      <c r="P72" s="465"/>
      <c r="Q72" s="466"/>
      <c r="R72" s="465"/>
      <c r="S72" s="466"/>
      <c r="T72" s="465"/>
      <c r="U72" s="466"/>
      <c r="V72" s="465"/>
      <c r="W72" s="466"/>
      <c r="X72" s="465"/>
      <c r="Y72" s="466"/>
      <c r="Z72" s="221"/>
    </row>
    <row r="73" spans="1:26" ht="16.5" customHeight="1">
      <c r="A73" s="500"/>
      <c r="B73" s="559"/>
      <c r="C73" s="215" t="s">
        <v>283</v>
      </c>
      <c r="D73" s="465"/>
      <c r="E73" s="466"/>
      <c r="F73" s="465"/>
      <c r="G73" s="466"/>
      <c r="H73" s="465"/>
      <c r="I73" s="466"/>
      <c r="J73" s="465"/>
      <c r="K73" s="466"/>
      <c r="L73" s="465"/>
      <c r="M73" s="466"/>
      <c r="N73" s="465"/>
      <c r="O73" s="466"/>
      <c r="P73" s="465"/>
      <c r="Q73" s="466"/>
      <c r="R73" s="465"/>
      <c r="S73" s="466"/>
      <c r="T73" s="465"/>
      <c r="U73" s="466"/>
      <c r="V73" s="465"/>
      <c r="W73" s="466"/>
      <c r="X73" s="465"/>
      <c r="Y73" s="466"/>
      <c r="Z73" s="221"/>
    </row>
    <row r="74" spans="1:26" ht="16.5" customHeight="1">
      <c r="A74" s="500"/>
      <c r="B74" s="559"/>
      <c r="C74" s="216" t="s">
        <v>287</v>
      </c>
      <c r="D74" s="471"/>
      <c r="E74" s="472"/>
      <c r="F74" s="471"/>
      <c r="G74" s="472"/>
      <c r="H74" s="471"/>
      <c r="I74" s="472"/>
      <c r="J74" s="471"/>
      <c r="K74" s="472"/>
      <c r="L74" s="471"/>
      <c r="M74" s="472"/>
      <c r="N74" s="471"/>
      <c r="O74" s="472"/>
      <c r="P74" s="471"/>
      <c r="Q74" s="472"/>
      <c r="R74" s="471"/>
      <c r="S74" s="472"/>
      <c r="T74" s="471"/>
      <c r="U74" s="472"/>
      <c r="V74" s="471"/>
      <c r="W74" s="472"/>
      <c r="X74" s="471"/>
      <c r="Y74" s="472"/>
      <c r="Z74" s="221"/>
    </row>
    <row r="75" spans="1:26" ht="16.5" customHeight="1" thickBot="1">
      <c r="A75" s="500"/>
      <c r="B75" s="559"/>
      <c r="C75" s="229" t="s">
        <v>270</v>
      </c>
      <c r="D75" s="461">
        <f>SUM(D70:E74)</f>
        <v>0</v>
      </c>
      <c r="E75" s="462"/>
      <c r="F75" s="461">
        <f>SUM(F70:G74)</f>
        <v>0</v>
      </c>
      <c r="G75" s="462"/>
      <c r="H75" s="461">
        <f t="shared" ref="H75" si="28">SUM(H70:I74)</f>
        <v>0</v>
      </c>
      <c r="I75" s="462"/>
      <c r="J75" s="461">
        <f t="shared" ref="J75" si="29">SUM(J70:K74)</f>
        <v>0</v>
      </c>
      <c r="K75" s="462"/>
      <c r="L75" s="461">
        <f t="shared" ref="L75" si="30">SUM(L70:M74)</f>
        <v>0</v>
      </c>
      <c r="M75" s="462"/>
      <c r="N75" s="461">
        <f t="shared" ref="N75" si="31">SUM(N70:O74)</f>
        <v>0</v>
      </c>
      <c r="O75" s="462"/>
      <c r="P75" s="461">
        <f t="shared" ref="P75" si="32">SUM(P70:Q74)</f>
        <v>0</v>
      </c>
      <c r="Q75" s="462"/>
      <c r="R75" s="461">
        <f t="shared" ref="R75" si="33">SUM(R70:S74)</f>
        <v>0</v>
      </c>
      <c r="S75" s="462"/>
      <c r="T75" s="461">
        <f t="shared" ref="T75:X75" si="34">SUM(T70:U74)</f>
        <v>0</v>
      </c>
      <c r="U75" s="462"/>
      <c r="V75" s="461">
        <f t="shared" si="34"/>
        <v>0</v>
      </c>
      <c r="W75" s="462"/>
      <c r="X75" s="461">
        <f t="shared" si="34"/>
        <v>0</v>
      </c>
      <c r="Y75" s="462"/>
      <c r="Z75" s="221"/>
    </row>
    <row r="76" spans="1:26" ht="16.5" customHeight="1">
      <c r="A76" s="500"/>
      <c r="B76" s="560" t="s">
        <v>271</v>
      </c>
      <c r="C76" s="214" t="s">
        <v>280</v>
      </c>
      <c r="D76" s="467">
        <f t="shared" ref="D76" si="35">$D$55</f>
        <v>0</v>
      </c>
      <c r="E76" s="468"/>
      <c r="F76" s="467">
        <f t="shared" ref="F76" si="36">$F$55</f>
        <v>0</v>
      </c>
      <c r="G76" s="468"/>
      <c r="H76" s="467">
        <f t="shared" ref="H76" si="37">$H$55</f>
        <v>0</v>
      </c>
      <c r="I76" s="468"/>
      <c r="J76" s="467">
        <f>$J$55</f>
        <v>0</v>
      </c>
      <c r="K76" s="468"/>
      <c r="L76" s="467">
        <f t="shared" ref="L76" si="38">$L$55</f>
        <v>0</v>
      </c>
      <c r="M76" s="468"/>
      <c r="N76" s="467">
        <f t="shared" ref="N76" si="39">$N$55</f>
        <v>0</v>
      </c>
      <c r="O76" s="468"/>
      <c r="P76" s="467">
        <f t="shared" ref="P76" si="40">$P$55</f>
        <v>0</v>
      </c>
      <c r="Q76" s="468"/>
      <c r="R76" s="467">
        <f t="shared" ref="R76" si="41">$R$55</f>
        <v>0</v>
      </c>
      <c r="S76" s="468"/>
      <c r="T76" s="467">
        <f t="shared" ref="T76" si="42">$T$55</f>
        <v>0</v>
      </c>
      <c r="U76" s="468"/>
      <c r="V76" s="467">
        <f t="shared" ref="V76" si="43">$V$55</f>
        <v>0</v>
      </c>
      <c r="W76" s="468"/>
      <c r="X76" s="467">
        <f t="shared" ref="X76" si="44">$X$55</f>
        <v>0</v>
      </c>
      <c r="Y76" s="468"/>
      <c r="Z76" s="221"/>
    </row>
    <row r="77" spans="1:26" ht="16.5" customHeight="1">
      <c r="A77" s="500"/>
      <c r="B77" s="561"/>
      <c r="C77" s="215" t="s">
        <v>284</v>
      </c>
      <c r="D77" s="465"/>
      <c r="E77" s="466"/>
      <c r="F77" s="465"/>
      <c r="G77" s="466"/>
      <c r="H77" s="465"/>
      <c r="I77" s="466"/>
      <c r="J77" s="465"/>
      <c r="K77" s="466"/>
      <c r="L77" s="465"/>
      <c r="M77" s="466"/>
      <c r="N77" s="465"/>
      <c r="O77" s="466"/>
      <c r="P77" s="465"/>
      <c r="Q77" s="466"/>
      <c r="R77" s="465"/>
      <c r="S77" s="466"/>
      <c r="T77" s="465"/>
      <c r="U77" s="466"/>
      <c r="V77" s="465"/>
      <c r="W77" s="466"/>
      <c r="X77" s="465"/>
      <c r="Y77" s="466"/>
      <c r="Z77" s="221"/>
    </row>
    <row r="78" spans="1:26" ht="16.5" customHeight="1">
      <c r="A78" s="500"/>
      <c r="B78" s="561"/>
      <c r="C78" s="215" t="s">
        <v>282</v>
      </c>
      <c r="D78" s="465"/>
      <c r="E78" s="466"/>
      <c r="F78" s="465"/>
      <c r="G78" s="466"/>
      <c r="H78" s="465"/>
      <c r="I78" s="466"/>
      <c r="J78" s="465"/>
      <c r="K78" s="466"/>
      <c r="L78" s="465"/>
      <c r="M78" s="466"/>
      <c r="N78" s="465"/>
      <c r="O78" s="466"/>
      <c r="P78" s="465"/>
      <c r="Q78" s="466"/>
      <c r="R78" s="465"/>
      <c r="S78" s="466"/>
      <c r="T78" s="465"/>
      <c r="U78" s="466"/>
      <c r="V78" s="465"/>
      <c r="W78" s="466"/>
      <c r="X78" s="465"/>
      <c r="Y78" s="466"/>
      <c r="Z78" s="221"/>
    </row>
    <row r="79" spans="1:26" ht="16.5" customHeight="1">
      <c r="A79" s="500"/>
      <c r="B79" s="561"/>
      <c r="C79" s="215" t="s">
        <v>283</v>
      </c>
      <c r="D79" s="465"/>
      <c r="E79" s="466"/>
      <c r="F79" s="465"/>
      <c r="G79" s="466"/>
      <c r="H79" s="465"/>
      <c r="I79" s="466"/>
      <c r="J79" s="465"/>
      <c r="K79" s="466"/>
      <c r="L79" s="465"/>
      <c r="M79" s="466"/>
      <c r="N79" s="465"/>
      <c r="O79" s="466"/>
      <c r="P79" s="465"/>
      <c r="Q79" s="466"/>
      <c r="R79" s="465"/>
      <c r="S79" s="466"/>
      <c r="T79" s="465"/>
      <c r="U79" s="466"/>
      <c r="V79" s="465"/>
      <c r="W79" s="466"/>
      <c r="X79" s="465"/>
      <c r="Y79" s="466"/>
      <c r="Z79" s="221"/>
    </row>
    <row r="80" spans="1:26" ht="16.5" customHeight="1">
      <c r="A80" s="500"/>
      <c r="B80" s="561"/>
      <c r="C80" s="216" t="s">
        <v>287</v>
      </c>
      <c r="D80" s="471"/>
      <c r="E80" s="472"/>
      <c r="F80" s="471"/>
      <c r="G80" s="472"/>
      <c r="H80" s="471"/>
      <c r="I80" s="472"/>
      <c r="J80" s="471"/>
      <c r="K80" s="472"/>
      <c r="L80" s="471"/>
      <c r="M80" s="472"/>
      <c r="N80" s="471"/>
      <c r="O80" s="472"/>
      <c r="P80" s="471"/>
      <c r="Q80" s="472"/>
      <c r="R80" s="471"/>
      <c r="S80" s="472"/>
      <c r="T80" s="471"/>
      <c r="U80" s="472"/>
      <c r="V80" s="471"/>
      <c r="W80" s="472"/>
      <c r="X80" s="471"/>
      <c r="Y80" s="472"/>
      <c r="Z80" s="221"/>
    </row>
    <row r="81" spans="1:26" ht="16.5" customHeight="1" thickBot="1">
      <c r="A81" s="500"/>
      <c r="B81" s="561"/>
      <c r="C81" s="229" t="s">
        <v>270</v>
      </c>
      <c r="D81" s="461">
        <f>SUM(D76:E80)</f>
        <v>0</v>
      </c>
      <c r="E81" s="462"/>
      <c r="F81" s="461">
        <f t="shared" ref="F81" si="45">SUM(F76:G80)</f>
        <v>0</v>
      </c>
      <c r="G81" s="462"/>
      <c r="H81" s="461">
        <f t="shared" ref="H81" si="46">SUM(H76:I80)</f>
        <v>0</v>
      </c>
      <c r="I81" s="462"/>
      <c r="J81" s="461">
        <f t="shared" ref="J81" si="47">SUM(J76:K80)</f>
        <v>0</v>
      </c>
      <c r="K81" s="462"/>
      <c r="L81" s="461">
        <f t="shared" ref="L81" si="48">SUM(L76:M80)</f>
        <v>0</v>
      </c>
      <c r="M81" s="462"/>
      <c r="N81" s="461">
        <f t="shared" ref="N81" si="49">SUM(N76:O80)</f>
        <v>0</v>
      </c>
      <c r="O81" s="462"/>
      <c r="P81" s="461">
        <f t="shared" ref="P81" si="50">SUM(P76:Q80)</f>
        <v>0</v>
      </c>
      <c r="Q81" s="462"/>
      <c r="R81" s="461">
        <f t="shared" ref="R81" si="51">SUM(R76:S80)</f>
        <v>0</v>
      </c>
      <c r="S81" s="462"/>
      <c r="T81" s="461">
        <f t="shared" ref="T81:X81" si="52">SUM(T76:U80)</f>
        <v>0</v>
      </c>
      <c r="U81" s="462"/>
      <c r="V81" s="461">
        <f t="shared" si="52"/>
        <v>0</v>
      </c>
      <c r="W81" s="462"/>
      <c r="X81" s="461">
        <f t="shared" si="52"/>
        <v>0</v>
      </c>
      <c r="Y81" s="462"/>
      <c r="Z81" s="221"/>
    </row>
    <row r="82" spans="1:26" ht="16.5" customHeight="1" thickBot="1">
      <c r="A82" s="501"/>
      <c r="B82" s="550" t="s">
        <v>27</v>
      </c>
      <c r="C82" s="551"/>
      <c r="D82" s="477">
        <f>D75+D81</f>
        <v>0</v>
      </c>
      <c r="E82" s="478"/>
      <c r="F82" s="477">
        <f>F75+F81</f>
        <v>0</v>
      </c>
      <c r="G82" s="478"/>
      <c r="H82" s="477">
        <f t="shared" ref="H82" si="53">H75+H81</f>
        <v>0</v>
      </c>
      <c r="I82" s="478"/>
      <c r="J82" s="477">
        <f t="shared" ref="J82" si="54">J75+J81</f>
        <v>0</v>
      </c>
      <c r="K82" s="478"/>
      <c r="L82" s="477">
        <f t="shared" ref="L82" si="55">L75+L81</f>
        <v>0</v>
      </c>
      <c r="M82" s="478"/>
      <c r="N82" s="477">
        <f t="shared" ref="N82" si="56">N75+N81</f>
        <v>0</v>
      </c>
      <c r="O82" s="478"/>
      <c r="P82" s="477">
        <f t="shared" ref="P82" si="57">P75+P81</f>
        <v>0</v>
      </c>
      <c r="Q82" s="478"/>
      <c r="R82" s="477">
        <f t="shared" ref="R82" si="58">R75+R81</f>
        <v>0</v>
      </c>
      <c r="S82" s="478"/>
      <c r="T82" s="477">
        <f t="shared" ref="T82" si="59">T75+T81</f>
        <v>0</v>
      </c>
      <c r="U82" s="478"/>
      <c r="V82" s="477">
        <f t="shared" ref="V82" si="60">V75+V81</f>
        <v>0</v>
      </c>
      <c r="W82" s="478"/>
      <c r="X82" s="477">
        <f t="shared" ref="X82" si="61">X75+X81</f>
        <v>0</v>
      </c>
      <c r="Y82" s="478"/>
      <c r="Z82" s="221"/>
    </row>
    <row r="83" spans="1:26" ht="16.5" customHeight="1">
      <c r="A83" s="485" t="s">
        <v>285</v>
      </c>
      <c r="B83" s="552" t="s">
        <v>265</v>
      </c>
      <c r="C83" s="218" t="s">
        <v>280</v>
      </c>
      <c r="D83" s="479"/>
      <c r="E83" s="480"/>
      <c r="F83" s="479"/>
      <c r="G83" s="480"/>
      <c r="H83" s="467"/>
      <c r="I83" s="468"/>
      <c r="J83" s="467">
        <f t="shared" ref="J83" si="62">$J$60</f>
        <v>0</v>
      </c>
      <c r="K83" s="468"/>
      <c r="L83" s="467">
        <f t="shared" ref="L83" si="63">$L$60</f>
        <v>0</v>
      </c>
      <c r="M83" s="468"/>
      <c r="N83" s="467">
        <f t="shared" ref="N83" si="64">$N$60</f>
        <v>0</v>
      </c>
      <c r="O83" s="468"/>
      <c r="P83" s="467">
        <f t="shared" ref="P83" si="65">$P$60</f>
        <v>0</v>
      </c>
      <c r="Q83" s="468"/>
      <c r="R83" s="467">
        <f t="shared" ref="R83" si="66">$R$60</f>
        <v>0</v>
      </c>
      <c r="S83" s="468"/>
      <c r="T83" s="467">
        <f t="shared" ref="T83" si="67">$T$60</f>
        <v>0</v>
      </c>
      <c r="U83" s="468"/>
      <c r="V83" s="467">
        <f t="shared" ref="V83" si="68">$V$60</f>
        <v>0</v>
      </c>
      <c r="W83" s="468"/>
      <c r="X83" s="467">
        <f t="shared" ref="X83" si="69">$X$60</f>
        <v>0</v>
      </c>
      <c r="Y83" s="468"/>
      <c r="Z83" s="221"/>
    </row>
    <row r="84" spans="1:26" ht="16.5" customHeight="1">
      <c r="A84" s="486"/>
      <c r="B84" s="553"/>
      <c r="C84" s="219" t="s">
        <v>281</v>
      </c>
      <c r="D84" s="481"/>
      <c r="E84" s="482"/>
      <c r="F84" s="481"/>
      <c r="G84" s="482"/>
      <c r="H84" s="465"/>
      <c r="I84" s="466"/>
      <c r="J84" s="465"/>
      <c r="K84" s="466"/>
      <c r="L84" s="465"/>
      <c r="M84" s="466"/>
      <c r="N84" s="465"/>
      <c r="O84" s="466"/>
      <c r="P84" s="465"/>
      <c r="Q84" s="466"/>
      <c r="R84" s="465"/>
      <c r="S84" s="466"/>
      <c r="T84" s="465"/>
      <c r="U84" s="466"/>
      <c r="V84" s="465"/>
      <c r="W84" s="466"/>
      <c r="X84" s="465"/>
      <c r="Y84" s="466"/>
      <c r="Z84" s="221"/>
    </row>
    <row r="85" spans="1:26" ht="16.5" customHeight="1">
      <c r="A85" s="486"/>
      <c r="B85" s="553"/>
      <c r="C85" s="219" t="s">
        <v>282</v>
      </c>
      <c r="D85" s="481"/>
      <c r="E85" s="482"/>
      <c r="F85" s="481"/>
      <c r="G85" s="482"/>
      <c r="H85" s="465"/>
      <c r="I85" s="466"/>
      <c r="J85" s="465"/>
      <c r="K85" s="466"/>
      <c r="L85" s="465"/>
      <c r="M85" s="466"/>
      <c r="N85" s="465"/>
      <c r="O85" s="466"/>
      <c r="P85" s="465"/>
      <c r="Q85" s="466"/>
      <c r="R85" s="465"/>
      <c r="S85" s="466"/>
      <c r="T85" s="465"/>
      <c r="U85" s="466"/>
      <c r="V85" s="465"/>
      <c r="W85" s="466"/>
      <c r="X85" s="465"/>
      <c r="Y85" s="466"/>
      <c r="Z85" s="221"/>
    </row>
    <row r="86" spans="1:26" ht="16.5" customHeight="1">
      <c r="A86" s="486"/>
      <c r="B86" s="553"/>
      <c r="C86" s="219" t="s">
        <v>283</v>
      </c>
      <c r="D86" s="481"/>
      <c r="E86" s="482"/>
      <c r="F86" s="481"/>
      <c r="G86" s="482"/>
      <c r="H86" s="465"/>
      <c r="I86" s="466"/>
      <c r="J86" s="465"/>
      <c r="K86" s="466"/>
      <c r="L86" s="465"/>
      <c r="M86" s="466"/>
      <c r="N86" s="465"/>
      <c r="O86" s="466"/>
      <c r="P86" s="465"/>
      <c r="Q86" s="466"/>
      <c r="R86" s="465"/>
      <c r="S86" s="466"/>
      <c r="T86" s="465"/>
      <c r="U86" s="466"/>
      <c r="V86" s="465"/>
      <c r="W86" s="466"/>
      <c r="X86" s="465"/>
      <c r="Y86" s="466"/>
      <c r="Z86" s="221"/>
    </row>
    <row r="87" spans="1:26" ht="16.5" customHeight="1">
      <c r="A87" s="486"/>
      <c r="B87" s="553"/>
      <c r="C87" s="220" t="s">
        <v>287</v>
      </c>
      <c r="D87" s="481"/>
      <c r="E87" s="482"/>
      <c r="F87" s="481"/>
      <c r="G87" s="482"/>
      <c r="H87" s="471"/>
      <c r="I87" s="472"/>
      <c r="J87" s="471"/>
      <c r="K87" s="472"/>
      <c r="L87" s="471"/>
      <c r="M87" s="472"/>
      <c r="N87" s="471"/>
      <c r="O87" s="472"/>
      <c r="P87" s="471"/>
      <c r="Q87" s="472"/>
      <c r="R87" s="471"/>
      <c r="S87" s="472"/>
      <c r="T87" s="471"/>
      <c r="U87" s="472"/>
      <c r="V87" s="471"/>
      <c r="W87" s="472"/>
      <c r="X87" s="471"/>
      <c r="Y87" s="472"/>
      <c r="Z87" s="221"/>
    </row>
    <row r="88" spans="1:26" ht="16.5" customHeight="1" thickBot="1">
      <c r="A88" s="486"/>
      <c r="B88" s="553"/>
      <c r="C88" s="228" t="s">
        <v>270</v>
      </c>
      <c r="D88" s="548"/>
      <c r="E88" s="549"/>
      <c r="F88" s="548"/>
      <c r="G88" s="549"/>
      <c r="H88" s="461">
        <f>SUM(H83:I87)</f>
        <v>0</v>
      </c>
      <c r="I88" s="462"/>
      <c r="J88" s="461">
        <f>SUM(J83:K87)</f>
        <v>0</v>
      </c>
      <c r="K88" s="462"/>
      <c r="L88" s="461">
        <f t="shared" ref="L88" si="70">SUM(L83:M87)</f>
        <v>0</v>
      </c>
      <c r="M88" s="462"/>
      <c r="N88" s="461">
        <f t="shared" ref="N88" si="71">SUM(N83:O87)</f>
        <v>0</v>
      </c>
      <c r="O88" s="462"/>
      <c r="P88" s="461">
        <f t="shared" ref="P88" si="72">SUM(P83:Q87)</f>
        <v>0</v>
      </c>
      <c r="Q88" s="462"/>
      <c r="R88" s="461">
        <f t="shared" ref="R88" si="73">SUM(R83:S87)</f>
        <v>0</v>
      </c>
      <c r="S88" s="462"/>
      <c r="T88" s="461">
        <f t="shared" ref="T88" si="74">SUM(T83:U87)</f>
        <v>0</v>
      </c>
      <c r="U88" s="462"/>
      <c r="V88" s="461">
        <f t="shared" ref="V88" si="75">SUM(V83:W87)</f>
        <v>0</v>
      </c>
      <c r="W88" s="462"/>
      <c r="X88" s="461">
        <f t="shared" ref="X88" si="76">SUM(X83:Y87)</f>
        <v>0</v>
      </c>
      <c r="Y88" s="462"/>
      <c r="Z88" s="221"/>
    </row>
    <row r="89" spans="1:26" ht="16.5" customHeight="1">
      <c r="A89" s="486"/>
      <c r="B89" s="554" t="s">
        <v>271</v>
      </c>
      <c r="C89" s="218" t="s">
        <v>280</v>
      </c>
      <c r="D89" s="479"/>
      <c r="E89" s="480"/>
      <c r="F89" s="479"/>
      <c r="G89" s="480"/>
      <c r="H89" s="467">
        <f>$H$65</f>
        <v>0</v>
      </c>
      <c r="I89" s="468"/>
      <c r="J89" s="467">
        <f t="shared" ref="J89" si="77">$J$65</f>
        <v>0</v>
      </c>
      <c r="K89" s="468"/>
      <c r="L89" s="467">
        <f t="shared" ref="L89" si="78">$L$65</f>
        <v>0</v>
      </c>
      <c r="M89" s="468"/>
      <c r="N89" s="467">
        <f t="shared" ref="N89" si="79">$N$65</f>
        <v>0</v>
      </c>
      <c r="O89" s="468"/>
      <c r="P89" s="467">
        <f t="shared" ref="P89" si="80">$P$65</f>
        <v>0</v>
      </c>
      <c r="Q89" s="468"/>
      <c r="R89" s="467">
        <f t="shared" ref="R89" si="81">$R$65</f>
        <v>0</v>
      </c>
      <c r="S89" s="468"/>
      <c r="T89" s="467">
        <f t="shared" ref="T89" si="82">$T$65</f>
        <v>0</v>
      </c>
      <c r="U89" s="468"/>
      <c r="V89" s="467">
        <f t="shared" ref="V89" si="83">$V$65</f>
        <v>0</v>
      </c>
      <c r="W89" s="468"/>
      <c r="X89" s="467">
        <f t="shared" ref="X89" si="84">$X$65</f>
        <v>0</v>
      </c>
      <c r="Y89" s="468"/>
      <c r="Z89" s="221"/>
    </row>
    <row r="90" spans="1:26" ht="16.5" customHeight="1">
      <c r="A90" s="486"/>
      <c r="B90" s="555"/>
      <c r="C90" s="219" t="s">
        <v>284</v>
      </c>
      <c r="D90" s="481"/>
      <c r="E90" s="482"/>
      <c r="F90" s="481"/>
      <c r="G90" s="482"/>
      <c r="H90" s="465"/>
      <c r="I90" s="466"/>
      <c r="J90" s="465"/>
      <c r="K90" s="466"/>
      <c r="L90" s="465"/>
      <c r="M90" s="466"/>
      <c r="N90" s="465"/>
      <c r="O90" s="466"/>
      <c r="P90" s="465"/>
      <c r="Q90" s="466"/>
      <c r="R90" s="465"/>
      <c r="S90" s="466"/>
      <c r="T90" s="465"/>
      <c r="U90" s="466"/>
      <c r="V90" s="465"/>
      <c r="W90" s="466"/>
      <c r="X90" s="465"/>
      <c r="Y90" s="466"/>
      <c r="Z90" s="221"/>
    </row>
    <row r="91" spans="1:26" ht="16.5" customHeight="1">
      <c r="A91" s="486"/>
      <c r="B91" s="555"/>
      <c r="C91" s="219" t="s">
        <v>282</v>
      </c>
      <c r="D91" s="481"/>
      <c r="E91" s="482"/>
      <c r="F91" s="481"/>
      <c r="G91" s="482"/>
      <c r="H91" s="465"/>
      <c r="I91" s="466"/>
      <c r="J91" s="465"/>
      <c r="K91" s="466"/>
      <c r="L91" s="465"/>
      <c r="M91" s="466"/>
      <c r="N91" s="465"/>
      <c r="O91" s="466"/>
      <c r="P91" s="465"/>
      <c r="Q91" s="466"/>
      <c r="R91" s="465"/>
      <c r="S91" s="466"/>
      <c r="T91" s="465"/>
      <c r="U91" s="466"/>
      <c r="V91" s="465"/>
      <c r="W91" s="466"/>
      <c r="X91" s="465"/>
      <c r="Y91" s="466"/>
      <c r="Z91" s="221"/>
    </row>
    <row r="92" spans="1:26" ht="16.5" customHeight="1">
      <c r="A92" s="486"/>
      <c r="B92" s="555"/>
      <c r="C92" s="219" t="s">
        <v>283</v>
      </c>
      <c r="D92" s="481"/>
      <c r="E92" s="482"/>
      <c r="F92" s="481"/>
      <c r="G92" s="482"/>
      <c r="H92" s="465"/>
      <c r="I92" s="466"/>
      <c r="J92" s="465"/>
      <c r="K92" s="466"/>
      <c r="L92" s="465"/>
      <c r="M92" s="466"/>
      <c r="N92" s="465"/>
      <c r="O92" s="466"/>
      <c r="P92" s="465"/>
      <c r="Q92" s="466"/>
      <c r="R92" s="465"/>
      <c r="S92" s="466"/>
      <c r="T92" s="465"/>
      <c r="U92" s="466"/>
      <c r="V92" s="465"/>
      <c r="W92" s="466"/>
      <c r="X92" s="465"/>
      <c r="Y92" s="466"/>
      <c r="Z92" s="221"/>
    </row>
    <row r="93" spans="1:26" ht="16.5" customHeight="1">
      <c r="A93" s="486"/>
      <c r="B93" s="555"/>
      <c r="C93" s="220" t="s">
        <v>287</v>
      </c>
      <c r="D93" s="481"/>
      <c r="E93" s="482"/>
      <c r="F93" s="481"/>
      <c r="G93" s="482"/>
      <c r="H93" s="471"/>
      <c r="I93" s="472"/>
      <c r="J93" s="471"/>
      <c r="K93" s="472"/>
      <c r="L93" s="471"/>
      <c r="M93" s="472"/>
      <c r="N93" s="471"/>
      <c r="O93" s="472"/>
      <c r="P93" s="471"/>
      <c r="Q93" s="472"/>
      <c r="R93" s="471"/>
      <c r="S93" s="472"/>
      <c r="T93" s="471"/>
      <c r="U93" s="472"/>
      <c r="V93" s="471"/>
      <c r="W93" s="472"/>
      <c r="X93" s="471"/>
      <c r="Y93" s="472"/>
      <c r="Z93" s="221"/>
    </row>
    <row r="94" spans="1:26" ht="16.5" customHeight="1" thickBot="1">
      <c r="A94" s="486"/>
      <c r="B94" s="555"/>
      <c r="C94" s="228" t="s">
        <v>270</v>
      </c>
      <c r="D94" s="548"/>
      <c r="E94" s="549"/>
      <c r="F94" s="548"/>
      <c r="G94" s="549"/>
      <c r="H94" s="461">
        <f>SUM(H89:I93)</f>
        <v>0</v>
      </c>
      <c r="I94" s="462"/>
      <c r="J94" s="461">
        <f>SUM(J89:K93)</f>
        <v>0</v>
      </c>
      <c r="K94" s="462"/>
      <c r="L94" s="461">
        <f t="shared" ref="L94" si="85">SUM(L89:M93)</f>
        <v>0</v>
      </c>
      <c r="M94" s="462"/>
      <c r="N94" s="461">
        <f t="shared" ref="N94" si="86">SUM(N89:O93)</f>
        <v>0</v>
      </c>
      <c r="O94" s="462"/>
      <c r="P94" s="461">
        <f t="shared" ref="P94" si="87">SUM(P89:Q93)</f>
        <v>0</v>
      </c>
      <c r="Q94" s="462"/>
      <c r="R94" s="461">
        <f t="shared" ref="R94" si="88">SUM(R89:S93)</f>
        <v>0</v>
      </c>
      <c r="S94" s="462"/>
      <c r="T94" s="461">
        <f t="shared" ref="T94" si="89">SUM(T89:U93)</f>
        <v>0</v>
      </c>
      <c r="U94" s="462"/>
      <c r="V94" s="461">
        <f t="shared" ref="V94" si="90">SUM(V89:W93)</f>
        <v>0</v>
      </c>
      <c r="W94" s="462"/>
      <c r="X94" s="461">
        <f t="shared" ref="X94" si="91">SUM(X89:Y93)</f>
        <v>0</v>
      </c>
      <c r="Y94" s="462"/>
      <c r="Z94" s="221"/>
    </row>
    <row r="95" spans="1:26" ht="16.5" customHeight="1" thickBot="1">
      <c r="A95" s="487"/>
      <c r="B95" s="556" t="s">
        <v>27</v>
      </c>
      <c r="C95" s="557"/>
      <c r="D95" s="562"/>
      <c r="E95" s="562"/>
      <c r="F95" s="562"/>
      <c r="G95" s="562"/>
      <c r="H95" s="562">
        <f>H88+H94</f>
        <v>0</v>
      </c>
      <c r="I95" s="562"/>
      <c r="J95" s="562">
        <f>J88+J94</f>
        <v>0</v>
      </c>
      <c r="K95" s="562"/>
      <c r="L95" s="562">
        <f t="shared" ref="L95" si="92">L88+L94</f>
        <v>0</v>
      </c>
      <c r="M95" s="562"/>
      <c r="N95" s="562">
        <f t="shared" ref="N95" si="93">N88+N94</f>
        <v>0</v>
      </c>
      <c r="O95" s="562"/>
      <c r="P95" s="562">
        <f t="shared" ref="P95" si="94">P88+P94</f>
        <v>0</v>
      </c>
      <c r="Q95" s="562"/>
      <c r="R95" s="562">
        <f t="shared" ref="R95" si="95">R88+R94</f>
        <v>0</v>
      </c>
      <c r="S95" s="562"/>
      <c r="T95" s="562">
        <f t="shared" ref="T95" si="96">T88+T94</f>
        <v>0</v>
      </c>
      <c r="U95" s="562"/>
      <c r="V95" s="562">
        <f t="shared" ref="V95" si="97">V88+V94</f>
        <v>0</v>
      </c>
      <c r="W95" s="562"/>
      <c r="X95" s="562">
        <f t="shared" ref="X95" si="98">X88+X94</f>
        <v>0</v>
      </c>
      <c r="Y95" s="562"/>
      <c r="Z95" s="221"/>
    </row>
    <row r="96" spans="1:26" ht="16.5" customHeight="1" thickBot="1">
      <c r="A96" s="564" t="s">
        <v>286</v>
      </c>
      <c r="B96" s="565"/>
      <c r="C96" s="566"/>
      <c r="D96" s="477">
        <f>D82+D95</f>
        <v>0</v>
      </c>
      <c r="E96" s="478"/>
      <c r="F96" s="477">
        <f t="shared" ref="F96" si="99">F82+F95</f>
        <v>0</v>
      </c>
      <c r="G96" s="478"/>
      <c r="H96" s="477">
        <f t="shared" ref="H96" si="100">H82+H95</f>
        <v>0</v>
      </c>
      <c r="I96" s="478"/>
      <c r="J96" s="477">
        <f t="shared" ref="J96" si="101">J82+J95</f>
        <v>0</v>
      </c>
      <c r="K96" s="478"/>
      <c r="L96" s="477">
        <f t="shared" ref="L96" si="102">L82+L95</f>
        <v>0</v>
      </c>
      <c r="M96" s="478"/>
      <c r="N96" s="477">
        <f t="shared" ref="N96" si="103">N82+N95</f>
        <v>0</v>
      </c>
      <c r="O96" s="478"/>
      <c r="P96" s="477">
        <f t="shared" ref="P96" si="104">P82+P95</f>
        <v>0</v>
      </c>
      <c r="Q96" s="478"/>
      <c r="R96" s="477">
        <f t="shared" ref="R96" si="105">R82+R95</f>
        <v>0</v>
      </c>
      <c r="S96" s="478"/>
      <c r="T96" s="477">
        <f t="shared" ref="T96" si="106">T82+T95</f>
        <v>0</v>
      </c>
      <c r="U96" s="478"/>
      <c r="V96" s="477">
        <f t="shared" ref="V96" si="107">V82+V95</f>
        <v>0</v>
      </c>
      <c r="W96" s="478"/>
      <c r="X96" s="477">
        <f t="shared" ref="X96" si="108">X82+X95</f>
        <v>0</v>
      </c>
      <c r="Y96" s="478"/>
    </row>
    <row r="97" spans="1:25" ht="16.5" customHeight="1"/>
    <row r="98" spans="1:25" ht="16.5" customHeight="1" thickBot="1">
      <c r="A98" s="474" t="s">
        <v>289</v>
      </c>
      <c r="B98" s="474"/>
      <c r="C98" s="474"/>
      <c r="D98" s="474"/>
      <c r="E98" s="474"/>
      <c r="F98" s="235" t="s">
        <v>305</v>
      </c>
    </row>
    <row r="99" spans="1:25" ht="16.5" customHeight="1">
      <c r="A99" s="513" t="s">
        <v>320</v>
      </c>
      <c r="B99" s="280" t="s">
        <v>290</v>
      </c>
      <c r="C99" s="281"/>
      <c r="D99" s="463"/>
      <c r="E99" s="464"/>
      <c r="F99" s="463"/>
      <c r="G99" s="464"/>
      <c r="H99" s="463"/>
      <c r="I99" s="464"/>
      <c r="J99" s="463"/>
      <c r="K99" s="464"/>
      <c r="L99" s="463"/>
      <c r="M99" s="464"/>
      <c r="N99" s="463"/>
      <c r="O99" s="464"/>
      <c r="P99" s="463"/>
      <c r="Q99" s="464"/>
      <c r="R99" s="463"/>
      <c r="S99" s="464"/>
      <c r="T99" s="463"/>
      <c r="U99" s="464"/>
      <c r="V99" s="463"/>
      <c r="W99" s="464"/>
      <c r="X99" s="463"/>
      <c r="Y99" s="464"/>
    </row>
    <row r="100" spans="1:25" ht="16.5" customHeight="1">
      <c r="A100" s="514"/>
      <c r="B100" s="282" t="s">
        <v>291</v>
      </c>
      <c r="C100" s="283"/>
      <c r="D100" s="465"/>
      <c r="E100" s="466"/>
      <c r="F100" s="465"/>
      <c r="G100" s="466"/>
      <c r="H100" s="465"/>
      <c r="I100" s="466"/>
      <c r="J100" s="465"/>
      <c r="K100" s="466"/>
      <c r="L100" s="465"/>
      <c r="M100" s="466"/>
      <c r="N100" s="465"/>
      <c r="O100" s="466"/>
      <c r="P100" s="465"/>
      <c r="Q100" s="466"/>
      <c r="R100" s="465"/>
      <c r="S100" s="466"/>
      <c r="T100" s="465"/>
      <c r="U100" s="466"/>
      <c r="V100" s="465"/>
      <c r="W100" s="466"/>
      <c r="X100" s="465"/>
      <c r="Y100" s="466"/>
    </row>
    <row r="101" spans="1:25" ht="16.5" customHeight="1">
      <c r="A101" s="514"/>
      <c r="B101" s="282" t="s">
        <v>292</v>
      </c>
      <c r="C101" s="283"/>
      <c r="D101" s="469"/>
      <c r="E101" s="470"/>
      <c r="F101" s="469"/>
      <c r="G101" s="470"/>
      <c r="H101" s="469"/>
      <c r="I101" s="470"/>
      <c r="J101" s="469"/>
      <c r="K101" s="470"/>
      <c r="L101" s="469"/>
      <c r="M101" s="470"/>
      <c r="N101" s="469"/>
      <c r="O101" s="470"/>
      <c r="P101" s="469"/>
      <c r="Q101" s="470"/>
      <c r="R101" s="469"/>
      <c r="S101" s="470"/>
      <c r="T101" s="469"/>
      <c r="U101" s="470"/>
      <c r="V101" s="469"/>
      <c r="W101" s="470"/>
      <c r="X101" s="469"/>
      <c r="Y101" s="470"/>
    </row>
    <row r="102" spans="1:25" ht="16.5" customHeight="1" thickBot="1">
      <c r="A102" s="515"/>
      <c r="B102" s="284" t="s">
        <v>293</v>
      </c>
      <c r="C102" s="285"/>
      <c r="D102" s="471"/>
      <c r="E102" s="472"/>
      <c r="F102" s="471"/>
      <c r="G102" s="472"/>
      <c r="H102" s="471"/>
      <c r="I102" s="472"/>
      <c r="J102" s="471"/>
      <c r="K102" s="472"/>
      <c r="L102" s="471"/>
      <c r="M102" s="472"/>
      <c r="N102" s="471"/>
      <c r="O102" s="472"/>
      <c r="P102" s="471"/>
      <c r="Q102" s="472"/>
      <c r="R102" s="471"/>
      <c r="S102" s="472"/>
      <c r="T102" s="471"/>
      <c r="U102" s="472"/>
      <c r="V102" s="471"/>
      <c r="W102" s="472"/>
      <c r="X102" s="471"/>
      <c r="Y102" s="472"/>
    </row>
    <row r="103" spans="1:25" ht="16.5" customHeight="1">
      <c r="A103" s="516" t="s">
        <v>321</v>
      </c>
      <c r="B103" s="280" t="s">
        <v>290</v>
      </c>
      <c r="C103" s="281"/>
      <c r="D103" s="463"/>
      <c r="E103" s="464"/>
      <c r="F103" s="463"/>
      <c r="G103" s="464"/>
      <c r="H103" s="463"/>
      <c r="I103" s="464"/>
      <c r="J103" s="463"/>
      <c r="K103" s="464"/>
      <c r="L103" s="463"/>
      <c r="M103" s="464"/>
      <c r="N103" s="463"/>
      <c r="O103" s="464"/>
      <c r="P103" s="463"/>
      <c r="Q103" s="464"/>
      <c r="R103" s="463"/>
      <c r="S103" s="464"/>
      <c r="T103" s="463"/>
      <c r="U103" s="464"/>
      <c r="V103" s="463"/>
      <c r="W103" s="464"/>
      <c r="X103" s="463"/>
      <c r="Y103" s="464"/>
    </row>
    <row r="104" spans="1:25" ht="16.5" customHeight="1">
      <c r="A104" s="517"/>
      <c r="B104" s="282" t="s">
        <v>291</v>
      </c>
      <c r="C104" s="283"/>
      <c r="D104" s="465"/>
      <c r="E104" s="466"/>
      <c r="F104" s="465"/>
      <c r="G104" s="466"/>
      <c r="H104" s="465"/>
      <c r="I104" s="466"/>
      <c r="J104" s="465"/>
      <c r="K104" s="466"/>
      <c r="L104" s="465"/>
      <c r="M104" s="466"/>
      <c r="N104" s="465"/>
      <c r="O104" s="466"/>
      <c r="P104" s="465"/>
      <c r="Q104" s="466"/>
      <c r="R104" s="465"/>
      <c r="S104" s="466"/>
      <c r="T104" s="465"/>
      <c r="U104" s="466"/>
      <c r="V104" s="465"/>
      <c r="W104" s="466"/>
      <c r="X104" s="465"/>
      <c r="Y104" s="466"/>
    </row>
    <row r="105" spans="1:25" ht="16.5" customHeight="1">
      <c r="A105" s="517"/>
      <c r="B105" s="282" t="s">
        <v>292</v>
      </c>
      <c r="C105" s="283"/>
      <c r="D105" s="469"/>
      <c r="E105" s="470"/>
      <c r="F105" s="469"/>
      <c r="G105" s="470"/>
      <c r="H105" s="469"/>
      <c r="I105" s="470"/>
      <c r="J105" s="469"/>
      <c r="K105" s="470"/>
      <c r="L105" s="469"/>
      <c r="M105" s="470"/>
      <c r="N105" s="469"/>
      <c r="O105" s="470"/>
      <c r="P105" s="469"/>
      <c r="Q105" s="470"/>
      <c r="R105" s="469"/>
      <c r="S105" s="470"/>
      <c r="T105" s="469"/>
      <c r="U105" s="470"/>
      <c r="V105" s="469"/>
      <c r="W105" s="470"/>
      <c r="X105" s="469"/>
      <c r="Y105" s="470"/>
    </row>
    <row r="106" spans="1:25" ht="16.5" customHeight="1">
      <c r="A106" s="518"/>
      <c r="B106" s="284" t="s">
        <v>293</v>
      </c>
      <c r="C106" s="285"/>
      <c r="D106" s="471"/>
      <c r="E106" s="472"/>
      <c r="F106" s="471"/>
      <c r="G106" s="472"/>
      <c r="H106" s="471"/>
      <c r="I106" s="472"/>
      <c r="J106" s="471"/>
      <c r="K106" s="472"/>
      <c r="L106" s="471"/>
      <c r="M106" s="472"/>
      <c r="N106" s="471"/>
      <c r="O106" s="472"/>
      <c r="P106" s="471"/>
      <c r="Q106" s="472"/>
      <c r="R106" s="471"/>
      <c r="S106" s="472"/>
      <c r="T106" s="471"/>
      <c r="U106" s="472"/>
      <c r="V106" s="471"/>
      <c r="W106" s="472"/>
      <c r="X106" s="471"/>
      <c r="Y106" s="472"/>
    </row>
    <row r="107" spans="1:25" ht="16.5" customHeight="1" thickBot="1">
      <c r="A107" s="510" t="s">
        <v>302</v>
      </c>
      <c r="B107" s="511"/>
      <c r="C107" s="512"/>
      <c r="D107" s="461">
        <f>ROUND(SUM(D99:E106),0)</f>
        <v>0</v>
      </c>
      <c r="E107" s="462"/>
      <c r="F107" s="461">
        <f t="shared" ref="F107" si="109">ROUND(SUM(F99:G106),0)</f>
        <v>0</v>
      </c>
      <c r="G107" s="462"/>
      <c r="H107" s="461">
        <f t="shared" ref="H107" si="110">ROUND(SUM(H99:I106),0)</f>
        <v>0</v>
      </c>
      <c r="I107" s="462"/>
      <c r="J107" s="461">
        <f t="shared" ref="J107" si="111">ROUND(SUM(J99:K106),0)</f>
        <v>0</v>
      </c>
      <c r="K107" s="462"/>
      <c r="L107" s="461">
        <f t="shared" ref="L107" si="112">ROUND(SUM(L99:M106),0)</f>
        <v>0</v>
      </c>
      <c r="M107" s="462"/>
      <c r="N107" s="461">
        <f t="shared" ref="N107" si="113">ROUND(SUM(N99:O106),0)</f>
        <v>0</v>
      </c>
      <c r="O107" s="462"/>
      <c r="P107" s="461">
        <f t="shared" ref="P107" si="114">ROUND(SUM(P99:Q106),0)</f>
        <v>0</v>
      </c>
      <c r="Q107" s="462"/>
      <c r="R107" s="461">
        <f t="shared" ref="R107" si="115">ROUND(SUM(R99:S106),0)</f>
        <v>0</v>
      </c>
      <c r="S107" s="462"/>
      <c r="T107" s="461">
        <f t="shared" ref="T107" si="116">ROUND(SUM(T99:U106),0)</f>
        <v>0</v>
      </c>
      <c r="U107" s="462"/>
      <c r="V107" s="461">
        <f t="shared" ref="V107" si="117">ROUND(SUM(V99:W106),0)</f>
        <v>0</v>
      </c>
      <c r="W107" s="462"/>
      <c r="X107" s="461">
        <f t="shared" ref="X107" si="118">ROUND(SUM(X99:Y106),0)</f>
        <v>0</v>
      </c>
      <c r="Y107" s="462"/>
    </row>
    <row r="108" spans="1:25" ht="16.5" customHeight="1"/>
    <row r="109" spans="1:25" ht="16.5" customHeight="1" thickBot="1">
      <c r="A109" s="474" t="s">
        <v>294</v>
      </c>
      <c r="B109" s="474"/>
      <c r="C109" s="474"/>
      <c r="F109" s="235" t="s">
        <v>304</v>
      </c>
    </row>
    <row r="110" spans="1:25" ht="16.5" customHeight="1">
      <c r="A110" s="499" t="s">
        <v>82</v>
      </c>
      <c r="B110" s="502" t="s">
        <v>69</v>
      </c>
      <c r="C110" s="210" t="s">
        <v>299</v>
      </c>
      <c r="D110" s="463"/>
      <c r="E110" s="464"/>
      <c r="F110" s="463"/>
      <c r="G110" s="464"/>
      <c r="H110" s="463"/>
      <c r="I110" s="464"/>
      <c r="J110" s="463"/>
      <c r="K110" s="464"/>
      <c r="L110" s="463"/>
      <c r="M110" s="464"/>
      <c r="N110" s="463"/>
      <c r="O110" s="464"/>
      <c r="P110" s="463"/>
      <c r="Q110" s="464"/>
      <c r="R110" s="463"/>
      <c r="S110" s="464"/>
      <c r="T110" s="463"/>
      <c r="U110" s="464"/>
      <c r="V110" s="463"/>
      <c r="W110" s="464"/>
      <c r="X110" s="463"/>
      <c r="Y110" s="464"/>
    </row>
    <row r="111" spans="1:25" ht="16.5" customHeight="1">
      <c r="A111" s="500"/>
      <c r="B111" s="503"/>
      <c r="C111" s="231" t="s">
        <v>300</v>
      </c>
      <c r="D111" s="465"/>
      <c r="E111" s="466"/>
      <c r="F111" s="465"/>
      <c r="G111" s="466"/>
      <c r="H111" s="465"/>
      <c r="I111" s="466"/>
      <c r="J111" s="465"/>
      <c r="K111" s="466"/>
      <c r="L111" s="465"/>
      <c r="M111" s="466"/>
      <c r="N111" s="465"/>
      <c r="O111" s="466"/>
      <c r="P111" s="465"/>
      <c r="Q111" s="466"/>
      <c r="R111" s="465"/>
      <c r="S111" s="466"/>
      <c r="T111" s="465"/>
      <c r="U111" s="466"/>
      <c r="V111" s="465"/>
      <c r="W111" s="466"/>
      <c r="X111" s="465"/>
      <c r="Y111" s="466"/>
    </row>
    <row r="112" spans="1:25" ht="16.5" customHeight="1">
      <c r="A112" s="500"/>
      <c r="B112" s="503"/>
      <c r="C112" s="211" t="s">
        <v>295</v>
      </c>
      <c r="D112" s="465"/>
      <c r="E112" s="466"/>
      <c r="F112" s="465"/>
      <c r="G112" s="466"/>
      <c r="H112" s="465"/>
      <c r="I112" s="466"/>
      <c r="J112" s="465"/>
      <c r="K112" s="466"/>
      <c r="L112" s="465"/>
      <c r="M112" s="466"/>
      <c r="N112" s="465"/>
      <c r="O112" s="466"/>
      <c r="P112" s="465"/>
      <c r="Q112" s="466"/>
      <c r="R112" s="465"/>
      <c r="S112" s="466"/>
      <c r="T112" s="465"/>
      <c r="U112" s="466"/>
      <c r="V112" s="465"/>
      <c r="W112" s="466"/>
      <c r="X112" s="465"/>
      <c r="Y112" s="466"/>
    </row>
    <row r="113" spans="1:25" ht="16.5" customHeight="1" thickBot="1">
      <c r="A113" s="500"/>
      <c r="B113" s="504"/>
      <c r="C113" s="226" t="s">
        <v>270</v>
      </c>
      <c r="D113" s="475">
        <f>SUM(D110:E112)</f>
        <v>0</v>
      </c>
      <c r="E113" s="476"/>
      <c r="F113" s="475">
        <f t="shared" ref="F113" si="119">SUM(F110:G112)</f>
        <v>0</v>
      </c>
      <c r="G113" s="476"/>
      <c r="H113" s="475">
        <f t="shared" ref="H113" si="120">SUM(H110:I112)</f>
        <v>0</v>
      </c>
      <c r="I113" s="476"/>
      <c r="J113" s="475">
        <f t="shared" ref="J113" si="121">SUM(J110:K112)</f>
        <v>0</v>
      </c>
      <c r="K113" s="476"/>
      <c r="L113" s="475">
        <f t="shared" ref="L113" si="122">SUM(L110:M112)</f>
        <v>0</v>
      </c>
      <c r="M113" s="476"/>
      <c r="N113" s="475">
        <f t="shared" ref="N113" si="123">SUM(N110:O112)</f>
        <v>0</v>
      </c>
      <c r="O113" s="476"/>
      <c r="P113" s="475">
        <f t="shared" ref="P113" si="124">SUM(P110:Q112)</f>
        <v>0</v>
      </c>
      <c r="Q113" s="476"/>
      <c r="R113" s="475">
        <f t="shared" ref="R113" si="125">SUM(R110:S112)</f>
        <v>0</v>
      </c>
      <c r="S113" s="476"/>
      <c r="T113" s="475">
        <f t="shared" ref="T113" si="126">SUM(T110:U112)</f>
        <v>0</v>
      </c>
      <c r="U113" s="476"/>
      <c r="V113" s="475">
        <f t="shared" ref="V113" si="127">SUM(V110:W112)</f>
        <v>0</v>
      </c>
      <c r="W113" s="476"/>
      <c r="X113" s="475">
        <f t="shared" ref="X113" si="128">SUM(X110:Y112)</f>
        <v>0</v>
      </c>
      <c r="Y113" s="476"/>
    </row>
    <row r="114" spans="1:25" ht="16.5" customHeight="1">
      <c r="A114" s="500"/>
      <c r="B114" s="505" t="s">
        <v>271</v>
      </c>
      <c r="C114" s="210" t="s">
        <v>299</v>
      </c>
      <c r="D114" s="463"/>
      <c r="E114" s="464"/>
      <c r="F114" s="463"/>
      <c r="G114" s="464"/>
      <c r="H114" s="463"/>
      <c r="I114" s="464"/>
      <c r="J114" s="463"/>
      <c r="K114" s="464"/>
      <c r="L114" s="463"/>
      <c r="M114" s="464"/>
      <c r="N114" s="463"/>
      <c r="O114" s="464"/>
      <c r="P114" s="463"/>
      <c r="Q114" s="464"/>
      <c r="R114" s="463"/>
      <c r="S114" s="464"/>
      <c r="T114" s="463"/>
      <c r="U114" s="464"/>
      <c r="V114" s="463"/>
      <c r="W114" s="464"/>
      <c r="X114" s="463"/>
      <c r="Y114" s="464"/>
    </row>
    <row r="115" spans="1:25" ht="16.5" customHeight="1">
      <c r="A115" s="500"/>
      <c r="B115" s="506"/>
      <c r="C115" s="231" t="s">
        <v>300</v>
      </c>
      <c r="D115" s="465"/>
      <c r="E115" s="466"/>
      <c r="F115" s="465"/>
      <c r="G115" s="466"/>
      <c r="H115" s="465"/>
      <c r="I115" s="466"/>
      <c r="J115" s="465"/>
      <c r="K115" s="466"/>
      <c r="L115" s="465"/>
      <c r="M115" s="466"/>
      <c r="N115" s="465"/>
      <c r="O115" s="466"/>
      <c r="P115" s="465"/>
      <c r="Q115" s="466"/>
      <c r="R115" s="465"/>
      <c r="S115" s="466"/>
      <c r="T115" s="465"/>
      <c r="U115" s="466"/>
      <c r="V115" s="465"/>
      <c r="W115" s="466"/>
      <c r="X115" s="465"/>
      <c r="Y115" s="466"/>
    </row>
    <row r="116" spans="1:25" ht="16.5" customHeight="1">
      <c r="A116" s="500"/>
      <c r="B116" s="506"/>
      <c r="C116" s="211" t="s">
        <v>295</v>
      </c>
      <c r="D116" s="465"/>
      <c r="E116" s="466"/>
      <c r="F116" s="465"/>
      <c r="G116" s="466"/>
      <c r="H116" s="465"/>
      <c r="I116" s="466"/>
      <c r="J116" s="465"/>
      <c r="K116" s="466"/>
      <c r="L116" s="465"/>
      <c r="M116" s="466"/>
      <c r="N116" s="465"/>
      <c r="O116" s="466"/>
      <c r="P116" s="465"/>
      <c r="Q116" s="466"/>
      <c r="R116" s="465"/>
      <c r="S116" s="466"/>
      <c r="T116" s="465"/>
      <c r="U116" s="466"/>
      <c r="V116" s="465"/>
      <c r="W116" s="466"/>
      <c r="X116" s="465"/>
      <c r="Y116" s="466"/>
    </row>
    <row r="117" spans="1:25" ht="16.5" customHeight="1" thickBot="1">
      <c r="A117" s="500"/>
      <c r="B117" s="507"/>
      <c r="C117" s="226" t="s">
        <v>270</v>
      </c>
      <c r="D117" s="475">
        <f>SUM(D114:E116)</f>
        <v>0</v>
      </c>
      <c r="E117" s="476"/>
      <c r="F117" s="475">
        <f t="shared" ref="F117" si="129">SUM(F114:G116)</f>
        <v>0</v>
      </c>
      <c r="G117" s="476"/>
      <c r="H117" s="475">
        <f t="shared" ref="H117" si="130">SUM(H114:I116)</f>
        <v>0</v>
      </c>
      <c r="I117" s="476"/>
      <c r="J117" s="475">
        <f t="shared" ref="J117" si="131">SUM(J114:K116)</f>
        <v>0</v>
      </c>
      <c r="K117" s="476"/>
      <c r="L117" s="475">
        <f t="shared" ref="L117" si="132">SUM(L114:M116)</f>
        <v>0</v>
      </c>
      <c r="M117" s="476"/>
      <c r="N117" s="475">
        <f t="shared" ref="N117" si="133">SUM(N114:O116)</f>
        <v>0</v>
      </c>
      <c r="O117" s="476"/>
      <c r="P117" s="475">
        <f t="shared" ref="P117" si="134">SUM(P114:Q116)</f>
        <v>0</v>
      </c>
      <c r="Q117" s="476"/>
      <c r="R117" s="475">
        <f t="shared" ref="R117" si="135">SUM(R114:S116)</f>
        <v>0</v>
      </c>
      <c r="S117" s="476"/>
      <c r="T117" s="475">
        <f t="shared" ref="T117" si="136">SUM(T114:U116)</f>
        <v>0</v>
      </c>
      <c r="U117" s="476"/>
      <c r="V117" s="475">
        <f t="shared" ref="V117" si="137">SUM(V114:W116)</f>
        <v>0</v>
      </c>
      <c r="W117" s="476"/>
      <c r="X117" s="475">
        <f t="shared" ref="X117" si="138">SUM(X114:Y116)</f>
        <v>0</v>
      </c>
      <c r="Y117" s="476"/>
    </row>
    <row r="118" spans="1:25" ht="16.5" customHeight="1" thickBot="1">
      <c r="A118" s="501"/>
      <c r="B118" s="508" t="s">
        <v>272</v>
      </c>
      <c r="C118" s="509"/>
      <c r="D118" s="477">
        <f>D113+D117</f>
        <v>0</v>
      </c>
      <c r="E118" s="478"/>
      <c r="F118" s="477">
        <f t="shared" ref="F118" si="139">F113+F117</f>
        <v>0</v>
      </c>
      <c r="G118" s="478"/>
      <c r="H118" s="477">
        <f t="shared" ref="H118" si="140">H113+H117</f>
        <v>0</v>
      </c>
      <c r="I118" s="478"/>
      <c r="J118" s="477">
        <f t="shared" ref="J118" si="141">J113+J117</f>
        <v>0</v>
      </c>
      <c r="K118" s="478"/>
      <c r="L118" s="477">
        <f t="shared" ref="L118" si="142">L113+L117</f>
        <v>0</v>
      </c>
      <c r="M118" s="478"/>
      <c r="N118" s="477">
        <f t="shared" ref="N118" si="143">N113+N117</f>
        <v>0</v>
      </c>
      <c r="O118" s="478"/>
      <c r="P118" s="477">
        <f t="shared" ref="P118" si="144">P113+P117</f>
        <v>0</v>
      </c>
      <c r="Q118" s="478"/>
      <c r="R118" s="477">
        <f t="shared" ref="R118" si="145">R113+R117</f>
        <v>0</v>
      </c>
      <c r="S118" s="478"/>
      <c r="T118" s="477">
        <f t="shared" ref="T118" si="146">T113+T117</f>
        <v>0</v>
      </c>
      <c r="U118" s="478"/>
      <c r="V118" s="477">
        <f t="shared" ref="V118" si="147">V113+V117</f>
        <v>0</v>
      </c>
      <c r="W118" s="478"/>
      <c r="X118" s="477">
        <f t="shared" ref="X118" si="148">X113+X117</f>
        <v>0</v>
      </c>
      <c r="Y118" s="478"/>
    </row>
    <row r="119" spans="1:25" ht="16.5" customHeight="1">
      <c r="A119" s="485" t="s">
        <v>83</v>
      </c>
      <c r="B119" s="488" t="s">
        <v>69</v>
      </c>
      <c r="C119" s="187" t="s">
        <v>299</v>
      </c>
      <c r="D119" s="479"/>
      <c r="E119" s="480"/>
      <c r="F119" s="479"/>
      <c r="G119" s="480"/>
      <c r="H119" s="463"/>
      <c r="I119" s="464"/>
      <c r="J119" s="463"/>
      <c r="K119" s="464"/>
      <c r="L119" s="463"/>
      <c r="M119" s="464"/>
      <c r="N119" s="463"/>
      <c r="O119" s="464"/>
      <c r="P119" s="463"/>
      <c r="Q119" s="464"/>
      <c r="R119" s="463"/>
      <c r="S119" s="464"/>
      <c r="T119" s="463"/>
      <c r="U119" s="464"/>
      <c r="V119" s="463"/>
      <c r="W119" s="464"/>
      <c r="X119" s="463"/>
      <c r="Y119" s="464"/>
    </row>
    <row r="120" spans="1:25" ht="16.5" customHeight="1">
      <c r="A120" s="486"/>
      <c r="B120" s="489"/>
      <c r="C120" s="232" t="s">
        <v>300</v>
      </c>
      <c r="D120" s="481"/>
      <c r="E120" s="482"/>
      <c r="F120" s="481"/>
      <c r="G120" s="482"/>
      <c r="H120" s="465"/>
      <c r="I120" s="466"/>
      <c r="J120" s="465"/>
      <c r="K120" s="466"/>
      <c r="L120" s="465"/>
      <c r="M120" s="466"/>
      <c r="N120" s="465"/>
      <c r="O120" s="466"/>
      <c r="P120" s="465"/>
      <c r="Q120" s="466"/>
      <c r="R120" s="465"/>
      <c r="S120" s="466"/>
      <c r="T120" s="465"/>
      <c r="U120" s="466"/>
      <c r="V120" s="465"/>
      <c r="W120" s="466"/>
      <c r="X120" s="465"/>
      <c r="Y120" s="466"/>
    </row>
    <row r="121" spans="1:25" ht="16.5" customHeight="1">
      <c r="A121" s="486"/>
      <c r="B121" s="489"/>
      <c r="C121" s="188" t="s">
        <v>295</v>
      </c>
      <c r="D121" s="483"/>
      <c r="E121" s="484"/>
      <c r="F121" s="483"/>
      <c r="G121" s="484"/>
      <c r="H121" s="465"/>
      <c r="I121" s="466"/>
      <c r="J121" s="465"/>
      <c r="K121" s="466"/>
      <c r="L121" s="465"/>
      <c r="M121" s="466"/>
      <c r="N121" s="465"/>
      <c r="O121" s="466"/>
      <c r="P121" s="465"/>
      <c r="Q121" s="466"/>
      <c r="R121" s="465"/>
      <c r="S121" s="466"/>
      <c r="T121" s="465"/>
      <c r="U121" s="466"/>
      <c r="V121" s="465"/>
      <c r="W121" s="466"/>
      <c r="X121" s="465"/>
      <c r="Y121" s="466"/>
    </row>
    <row r="122" spans="1:25" ht="16.5" customHeight="1" thickBot="1">
      <c r="A122" s="486"/>
      <c r="B122" s="490"/>
      <c r="C122" s="227" t="s">
        <v>270</v>
      </c>
      <c r="D122" s="475">
        <f>SUM(D119:E121)</f>
        <v>0</v>
      </c>
      <c r="E122" s="476"/>
      <c r="F122" s="475">
        <f t="shared" ref="F122" si="149">SUM(F119:G121)</f>
        <v>0</v>
      </c>
      <c r="G122" s="476"/>
      <c r="H122" s="475">
        <f t="shared" ref="H122" si="150">SUM(H119:I121)</f>
        <v>0</v>
      </c>
      <c r="I122" s="476"/>
      <c r="J122" s="475">
        <f t="shared" ref="J122" si="151">SUM(J119:K121)</f>
        <v>0</v>
      </c>
      <c r="K122" s="476"/>
      <c r="L122" s="475">
        <f t="shared" ref="L122" si="152">SUM(L119:M121)</f>
        <v>0</v>
      </c>
      <c r="M122" s="476"/>
      <c r="N122" s="475">
        <f t="shared" ref="N122" si="153">SUM(N119:O121)</f>
        <v>0</v>
      </c>
      <c r="O122" s="476"/>
      <c r="P122" s="475">
        <f t="shared" ref="P122" si="154">SUM(P119:Q121)</f>
        <v>0</v>
      </c>
      <c r="Q122" s="476"/>
      <c r="R122" s="475">
        <f t="shared" ref="R122" si="155">SUM(R119:S121)</f>
        <v>0</v>
      </c>
      <c r="S122" s="476"/>
      <c r="T122" s="475">
        <f t="shared" ref="T122" si="156">SUM(T119:U121)</f>
        <v>0</v>
      </c>
      <c r="U122" s="476"/>
      <c r="V122" s="475">
        <f t="shared" ref="V122" si="157">SUM(V119:W121)</f>
        <v>0</v>
      </c>
      <c r="W122" s="476"/>
      <c r="X122" s="475">
        <f t="shared" ref="X122" si="158">SUM(X119:Y121)</f>
        <v>0</v>
      </c>
      <c r="Y122" s="476"/>
    </row>
    <row r="123" spans="1:25" ht="16.5" customHeight="1">
      <c r="A123" s="486"/>
      <c r="B123" s="491" t="s">
        <v>271</v>
      </c>
      <c r="C123" s="187" t="s">
        <v>299</v>
      </c>
      <c r="D123" s="479"/>
      <c r="E123" s="480"/>
      <c r="F123" s="479"/>
      <c r="G123" s="480"/>
      <c r="H123" s="463"/>
      <c r="I123" s="464"/>
      <c r="J123" s="463"/>
      <c r="K123" s="464"/>
      <c r="L123" s="463"/>
      <c r="M123" s="464"/>
      <c r="N123" s="463"/>
      <c r="O123" s="464"/>
      <c r="P123" s="463"/>
      <c r="Q123" s="464"/>
      <c r="R123" s="463"/>
      <c r="S123" s="464"/>
      <c r="T123" s="463"/>
      <c r="U123" s="464"/>
      <c r="V123" s="463"/>
      <c r="W123" s="464"/>
      <c r="X123" s="463"/>
      <c r="Y123" s="464"/>
    </row>
    <row r="124" spans="1:25" ht="16.5" customHeight="1">
      <c r="A124" s="486"/>
      <c r="B124" s="492"/>
      <c r="C124" s="232" t="s">
        <v>300</v>
      </c>
      <c r="D124" s="481"/>
      <c r="E124" s="482"/>
      <c r="F124" s="481"/>
      <c r="G124" s="482"/>
      <c r="H124" s="465"/>
      <c r="I124" s="466"/>
      <c r="J124" s="465"/>
      <c r="K124" s="466"/>
      <c r="L124" s="465"/>
      <c r="M124" s="466"/>
      <c r="N124" s="465"/>
      <c r="O124" s="466"/>
      <c r="P124" s="465"/>
      <c r="Q124" s="466"/>
      <c r="R124" s="465"/>
      <c r="S124" s="466"/>
      <c r="T124" s="465"/>
      <c r="U124" s="466"/>
      <c r="V124" s="465"/>
      <c r="W124" s="466"/>
      <c r="X124" s="465"/>
      <c r="Y124" s="466"/>
    </row>
    <row r="125" spans="1:25" ht="16.5" customHeight="1">
      <c r="A125" s="486"/>
      <c r="B125" s="492"/>
      <c r="C125" s="188" t="s">
        <v>295</v>
      </c>
      <c r="D125" s="483"/>
      <c r="E125" s="484"/>
      <c r="F125" s="483"/>
      <c r="G125" s="484"/>
      <c r="H125" s="465"/>
      <c r="I125" s="466"/>
      <c r="J125" s="465"/>
      <c r="K125" s="466"/>
      <c r="L125" s="465"/>
      <c r="M125" s="466"/>
      <c r="N125" s="465"/>
      <c r="O125" s="466"/>
      <c r="P125" s="465"/>
      <c r="Q125" s="466"/>
      <c r="R125" s="465"/>
      <c r="S125" s="466"/>
      <c r="T125" s="465"/>
      <c r="U125" s="466"/>
      <c r="V125" s="465"/>
      <c r="W125" s="466"/>
      <c r="X125" s="465"/>
      <c r="Y125" s="466"/>
    </row>
    <row r="126" spans="1:25" ht="16.5" customHeight="1" thickBot="1">
      <c r="A126" s="486"/>
      <c r="B126" s="493"/>
      <c r="C126" s="227" t="s">
        <v>270</v>
      </c>
      <c r="D126" s="475">
        <f>SUM(D123:E125)</f>
        <v>0</v>
      </c>
      <c r="E126" s="476"/>
      <c r="F126" s="475">
        <f t="shared" ref="F126" si="159">SUM(F123:G125)</f>
        <v>0</v>
      </c>
      <c r="G126" s="476"/>
      <c r="H126" s="475">
        <f t="shared" ref="H126" si="160">SUM(H123:I125)</f>
        <v>0</v>
      </c>
      <c r="I126" s="476"/>
      <c r="J126" s="475">
        <f t="shared" ref="J126" si="161">SUM(J123:K125)</f>
        <v>0</v>
      </c>
      <c r="K126" s="476"/>
      <c r="L126" s="475">
        <f t="shared" ref="L126" si="162">SUM(L123:M125)</f>
        <v>0</v>
      </c>
      <c r="M126" s="476"/>
      <c r="N126" s="475">
        <f t="shared" ref="N126" si="163">SUM(N123:O125)</f>
        <v>0</v>
      </c>
      <c r="O126" s="476"/>
      <c r="P126" s="475">
        <f t="shared" ref="P126" si="164">SUM(P123:Q125)</f>
        <v>0</v>
      </c>
      <c r="Q126" s="476"/>
      <c r="R126" s="475">
        <f t="shared" ref="R126" si="165">SUM(R123:S125)</f>
        <v>0</v>
      </c>
      <c r="S126" s="476"/>
      <c r="T126" s="475">
        <f t="shared" ref="T126" si="166">SUM(T123:U125)</f>
        <v>0</v>
      </c>
      <c r="U126" s="476"/>
      <c r="V126" s="475">
        <f t="shared" ref="V126" si="167">SUM(V123:W125)</f>
        <v>0</v>
      </c>
      <c r="W126" s="476"/>
      <c r="X126" s="475">
        <f t="shared" ref="X126" si="168">SUM(X123:Y125)</f>
        <v>0</v>
      </c>
      <c r="Y126" s="476"/>
    </row>
    <row r="127" spans="1:25" ht="16.5" customHeight="1" thickBot="1">
      <c r="A127" s="487"/>
      <c r="B127" s="494" t="s">
        <v>272</v>
      </c>
      <c r="C127" s="495"/>
      <c r="D127" s="477">
        <f>D122+D126</f>
        <v>0</v>
      </c>
      <c r="E127" s="478"/>
      <c r="F127" s="477">
        <f t="shared" ref="F127" si="169">F122+F126</f>
        <v>0</v>
      </c>
      <c r="G127" s="478"/>
      <c r="H127" s="477">
        <f t="shared" ref="H127" si="170">H122+H126</f>
        <v>0</v>
      </c>
      <c r="I127" s="478"/>
      <c r="J127" s="477">
        <f t="shared" ref="J127" si="171">J122+J126</f>
        <v>0</v>
      </c>
      <c r="K127" s="478"/>
      <c r="L127" s="477">
        <f t="shared" ref="L127" si="172">L122+L126</f>
        <v>0</v>
      </c>
      <c r="M127" s="478"/>
      <c r="N127" s="477">
        <f t="shared" ref="N127" si="173">N122+N126</f>
        <v>0</v>
      </c>
      <c r="O127" s="478"/>
      <c r="P127" s="477">
        <f t="shared" ref="P127" si="174">P122+P126</f>
        <v>0</v>
      </c>
      <c r="Q127" s="478"/>
      <c r="R127" s="477">
        <f t="shared" ref="R127" si="175">R122+R126</f>
        <v>0</v>
      </c>
      <c r="S127" s="478"/>
      <c r="T127" s="477">
        <f t="shared" ref="T127" si="176">T122+T126</f>
        <v>0</v>
      </c>
      <c r="U127" s="478"/>
      <c r="V127" s="477">
        <f t="shared" ref="V127" si="177">V122+V126</f>
        <v>0</v>
      </c>
      <c r="W127" s="478"/>
      <c r="X127" s="477">
        <f t="shared" ref="X127" si="178">X122+X126</f>
        <v>0</v>
      </c>
      <c r="Y127" s="478"/>
    </row>
    <row r="128" spans="1:25" ht="16.5" customHeight="1" thickBot="1">
      <c r="A128" s="496" t="s">
        <v>297</v>
      </c>
      <c r="B128" s="497"/>
      <c r="C128" s="498"/>
      <c r="D128" s="461">
        <f>D118+D127</f>
        <v>0</v>
      </c>
      <c r="E128" s="462"/>
      <c r="F128" s="461">
        <f t="shared" ref="F128" si="179">F118+F127</f>
        <v>0</v>
      </c>
      <c r="G128" s="462"/>
      <c r="H128" s="461">
        <f t="shared" ref="H128" si="180">H118+H127</f>
        <v>0</v>
      </c>
      <c r="I128" s="462"/>
      <c r="J128" s="461">
        <f t="shared" ref="J128" si="181">J118+J127</f>
        <v>0</v>
      </c>
      <c r="K128" s="462"/>
      <c r="L128" s="461">
        <f t="shared" ref="L128" si="182">L118+L127</f>
        <v>0</v>
      </c>
      <c r="M128" s="462"/>
      <c r="N128" s="461">
        <f t="shared" ref="N128" si="183">N118+N127</f>
        <v>0</v>
      </c>
      <c r="O128" s="462"/>
      <c r="P128" s="461">
        <f t="shared" ref="P128" si="184">P118+P127</f>
        <v>0</v>
      </c>
      <c r="Q128" s="462"/>
      <c r="R128" s="461">
        <f t="shared" ref="R128" si="185">R118+R127</f>
        <v>0</v>
      </c>
      <c r="S128" s="462"/>
      <c r="T128" s="461">
        <f t="shared" ref="T128" si="186">T118+T127</f>
        <v>0</v>
      </c>
      <c r="U128" s="462"/>
      <c r="V128" s="461">
        <f t="shared" ref="V128" si="187">V118+V127</f>
        <v>0</v>
      </c>
      <c r="W128" s="462"/>
      <c r="X128" s="461">
        <f t="shared" ref="X128" si="188">X118+X127</f>
        <v>0</v>
      </c>
      <c r="Y128" s="462"/>
    </row>
    <row r="130" spans="3:25">
      <c r="C130" s="238" t="s">
        <v>303</v>
      </c>
      <c r="D130" s="473">
        <f>D111+D115+D120+D124</f>
        <v>0</v>
      </c>
      <c r="E130" s="473"/>
      <c r="F130" s="473">
        <f>F111+F115+F120+F124</f>
        <v>0</v>
      </c>
      <c r="G130" s="473"/>
      <c r="H130" s="473">
        <f t="shared" ref="H130" si="189">H111+H115+H120+H124</f>
        <v>0</v>
      </c>
      <c r="I130" s="473"/>
      <c r="J130" s="473">
        <f t="shared" ref="J130" si="190">J111+J115+J120+J124</f>
        <v>0</v>
      </c>
      <c r="K130" s="473"/>
      <c r="L130" s="473">
        <f t="shared" ref="L130" si="191">L111+L115+L120+L124</f>
        <v>0</v>
      </c>
      <c r="M130" s="473"/>
      <c r="N130" s="473">
        <f t="shared" ref="N130" si="192">N111+N115+N120+N124</f>
        <v>0</v>
      </c>
      <c r="O130" s="473"/>
      <c r="P130" s="473">
        <f t="shared" ref="P130" si="193">P111+P115+P120+P124</f>
        <v>0</v>
      </c>
      <c r="Q130" s="473"/>
      <c r="R130" s="473">
        <f t="shared" ref="R130" si="194">R111+R115+R120+R124</f>
        <v>0</v>
      </c>
      <c r="S130" s="473"/>
      <c r="T130" s="473">
        <f t="shared" ref="T130" si="195">T111+T115+T120+T124</f>
        <v>0</v>
      </c>
      <c r="U130" s="473"/>
      <c r="V130" s="473">
        <f t="shared" ref="V130" si="196">V111+V115+V120+V124</f>
        <v>0</v>
      </c>
      <c r="W130" s="473"/>
      <c r="X130" s="473">
        <f t="shared" ref="X130" si="197">X111+X115+X120+X124</f>
        <v>0</v>
      </c>
      <c r="Y130" s="473"/>
    </row>
  </sheetData>
  <sheetProtection algorithmName="SHA-512" hashValue="9w4iH1u0n52jDcLXACjmb5/0vGxT4aeNM+TSgexlqDS1cBJ5/iOoKqA8PrqH9Zuw6LPH/tKjktmJzpHFgaTzsA==" saltValue="Bd1rd0zR27MrjK7sTASjTA==" spinCount="100000" sheet="1" objects="1" scenarios="1"/>
  <mergeCells count="855">
    <mergeCell ref="A46:P46"/>
    <mergeCell ref="A69:N69"/>
    <mergeCell ref="V96:W96"/>
    <mergeCell ref="X96:Y96"/>
    <mergeCell ref="L96:M96"/>
    <mergeCell ref="N96:O96"/>
    <mergeCell ref="P96:Q96"/>
    <mergeCell ref="R96:S96"/>
    <mergeCell ref="T96:U96"/>
    <mergeCell ref="A96:C96"/>
    <mergeCell ref="D96:E96"/>
    <mergeCell ref="F96:G96"/>
    <mergeCell ref="H96:I96"/>
    <mergeCell ref="J96:K96"/>
    <mergeCell ref="T94:U94"/>
    <mergeCell ref="V94:W94"/>
    <mergeCell ref="X94:Y94"/>
    <mergeCell ref="T95:U95"/>
    <mergeCell ref="V95:W95"/>
    <mergeCell ref="X95:Y95"/>
    <mergeCell ref="T92:U92"/>
    <mergeCell ref="V92:W92"/>
    <mergeCell ref="X92:Y92"/>
    <mergeCell ref="T93:U93"/>
    <mergeCell ref="V93:W93"/>
    <mergeCell ref="X93:Y93"/>
    <mergeCell ref="T90:U90"/>
    <mergeCell ref="V90:W90"/>
    <mergeCell ref="X90:Y90"/>
    <mergeCell ref="T91:U91"/>
    <mergeCell ref="V91:W91"/>
    <mergeCell ref="X91:Y91"/>
    <mergeCell ref="T88:U88"/>
    <mergeCell ref="V88:W88"/>
    <mergeCell ref="X88:Y88"/>
    <mergeCell ref="T89:U89"/>
    <mergeCell ref="V89:W89"/>
    <mergeCell ref="X89:Y89"/>
    <mergeCell ref="T86:U86"/>
    <mergeCell ref="V86:W86"/>
    <mergeCell ref="X86:Y86"/>
    <mergeCell ref="T87:U87"/>
    <mergeCell ref="V87:W87"/>
    <mergeCell ref="X87:Y87"/>
    <mergeCell ref="T84:U84"/>
    <mergeCell ref="V84:W84"/>
    <mergeCell ref="X84:Y84"/>
    <mergeCell ref="T85:U85"/>
    <mergeCell ref="V85:W85"/>
    <mergeCell ref="X85:Y85"/>
    <mergeCell ref="T82:U82"/>
    <mergeCell ref="V82:W82"/>
    <mergeCell ref="X82:Y82"/>
    <mergeCell ref="T83:U83"/>
    <mergeCell ref="V83:W83"/>
    <mergeCell ref="X83:Y83"/>
    <mergeCell ref="T80:U80"/>
    <mergeCell ref="V80:W80"/>
    <mergeCell ref="X80:Y80"/>
    <mergeCell ref="T81:U81"/>
    <mergeCell ref="V81:W81"/>
    <mergeCell ref="X81:Y81"/>
    <mergeCell ref="T78:U78"/>
    <mergeCell ref="V78:W78"/>
    <mergeCell ref="X78:Y78"/>
    <mergeCell ref="T79:U79"/>
    <mergeCell ref="V79:W79"/>
    <mergeCell ref="X79:Y79"/>
    <mergeCell ref="T76:U76"/>
    <mergeCell ref="V76:W76"/>
    <mergeCell ref="X76:Y76"/>
    <mergeCell ref="T77:U77"/>
    <mergeCell ref="V77:W77"/>
    <mergeCell ref="X77:Y77"/>
    <mergeCell ref="T74:U74"/>
    <mergeCell ref="V74:W74"/>
    <mergeCell ref="X74:Y74"/>
    <mergeCell ref="T75:U75"/>
    <mergeCell ref="V75:W75"/>
    <mergeCell ref="X75:Y75"/>
    <mergeCell ref="T72:U72"/>
    <mergeCell ref="V72:W72"/>
    <mergeCell ref="X72:Y72"/>
    <mergeCell ref="T73:U73"/>
    <mergeCell ref="V73:W73"/>
    <mergeCell ref="X73:Y73"/>
    <mergeCell ref="T70:U70"/>
    <mergeCell ref="V70:W70"/>
    <mergeCell ref="X70:Y70"/>
    <mergeCell ref="T71:U71"/>
    <mergeCell ref="V71:W71"/>
    <mergeCell ref="X71:Y71"/>
    <mergeCell ref="L94:M94"/>
    <mergeCell ref="N94:O94"/>
    <mergeCell ref="P94:Q94"/>
    <mergeCell ref="R94:S94"/>
    <mergeCell ref="L90:M90"/>
    <mergeCell ref="N90:O90"/>
    <mergeCell ref="P90:Q90"/>
    <mergeCell ref="R90:S90"/>
    <mergeCell ref="L91:M91"/>
    <mergeCell ref="N91:O91"/>
    <mergeCell ref="P91:Q91"/>
    <mergeCell ref="R91:S91"/>
    <mergeCell ref="L88:M88"/>
    <mergeCell ref="N88:O88"/>
    <mergeCell ref="P88:Q88"/>
    <mergeCell ref="R88:S88"/>
    <mergeCell ref="L89:M89"/>
    <mergeCell ref="N89:O89"/>
    <mergeCell ref="L95:M95"/>
    <mergeCell ref="N95:O95"/>
    <mergeCell ref="P95:Q95"/>
    <mergeCell ref="R95:S95"/>
    <mergeCell ref="L92:M92"/>
    <mergeCell ref="N92:O92"/>
    <mergeCell ref="P92:Q92"/>
    <mergeCell ref="R92:S92"/>
    <mergeCell ref="L93:M93"/>
    <mergeCell ref="N93:O93"/>
    <mergeCell ref="P93:Q93"/>
    <mergeCell ref="R93:S93"/>
    <mergeCell ref="P89:Q89"/>
    <mergeCell ref="R89:S89"/>
    <mergeCell ref="L86:M86"/>
    <mergeCell ref="N86:O86"/>
    <mergeCell ref="P86:Q86"/>
    <mergeCell ref="R86:S86"/>
    <mergeCell ref="L87:M87"/>
    <mergeCell ref="N87:O87"/>
    <mergeCell ref="P87:Q87"/>
    <mergeCell ref="R87:S87"/>
    <mergeCell ref="L84:M84"/>
    <mergeCell ref="N84:O84"/>
    <mergeCell ref="P84:Q84"/>
    <mergeCell ref="R84:S84"/>
    <mergeCell ref="L85:M85"/>
    <mergeCell ref="N85:O85"/>
    <mergeCell ref="P85:Q85"/>
    <mergeCell ref="R85:S85"/>
    <mergeCell ref="L82:M82"/>
    <mergeCell ref="N82:O82"/>
    <mergeCell ref="P82:Q82"/>
    <mergeCell ref="R82:S82"/>
    <mergeCell ref="L83:M83"/>
    <mergeCell ref="N83:O83"/>
    <mergeCell ref="P83:Q83"/>
    <mergeCell ref="R83:S83"/>
    <mergeCell ref="L80:M80"/>
    <mergeCell ref="N80:O80"/>
    <mergeCell ref="P80:Q80"/>
    <mergeCell ref="R80:S80"/>
    <mergeCell ref="L81:M81"/>
    <mergeCell ref="N81:O81"/>
    <mergeCell ref="P81:Q81"/>
    <mergeCell ref="R81:S81"/>
    <mergeCell ref="L78:M78"/>
    <mergeCell ref="N78:O78"/>
    <mergeCell ref="P78:Q78"/>
    <mergeCell ref="R78:S78"/>
    <mergeCell ref="L79:M79"/>
    <mergeCell ref="N79:O79"/>
    <mergeCell ref="P79:Q79"/>
    <mergeCell ref="R79:S79"/>
    <mergeCell ref="L76:M76"/>
    <mergeCell ref="N76:O76"/>
    <mergeCell ref="P76:Q76"/>
    <mergeCell ref="R76:S76"/>
    <mergeCell ref="L77:M77"/>
    <mergeCell ref="N77:O77"/>
    <mergeCell ref="P77:Q77"/>
    <mergeCell ref="R77:S77"/>
    <mergeCell ref="L74:M74"/>
    <mergeCell ref="N74:O74"/>
    <mergeCell ref="P74:Q74"/>
    <mergeCell ref="R74:S74"/>
    <mergeCell ref="L75:M75"/>
    <mergeCell ref="N75:O75"/>
    <mergeCell ref="P75:Q75"/>
    <mergeCell ref="R75:S75"/>
    <mergeCell ref="L72:M72"/>
    <mergeCell ref="N72:O72"/>
    <mergeCell ref="P72:Q72"/>
    <mergeCell ref="R72:S72"/>
    <mergeCell ref="L73:M73"/>
    <mergeCell ref="N73:O73"/>
    <mergeCell ref="P73:Q73"/>
    <mergeCell ref="R73:S73"/>
    <mergeCell ref="L70:M70"/>
    <mergeCell ref="N70:O70"/>
    <mergeCell ref="P70:Q70"/>
    <mergeCell ref="R70:S70"/>
    <mergeCell ref="L71:M71"/>
    <mergeCell ref="N71:O71"/>
    <mergeCell ref="P71:Q71"/>
    <mergeCell ref="R71:S71"/>
    <mergeCell ref="J94:K94"/>
    <mergeCell ref="D95:E95"/>
    <mergeCell ref="F95:G95"/>
    <mergeCell ref="H95:I95"/>
    <mergeCell ref="J95:K95"/>
    <mergeCell ref="D89:E94"/>
    <mergeCell ref="F89:G94"/>
    <mergeCell ref="J92:K92"/>
    <mergeCell ref="J93:K93"/>
    <mergeCell ref="J90:K90"/>
    <mergeCell ref="J91:K91"/>
    <mergeCell ref="H90:I90"/>
    <mergeCell ref="H91:I91"/>
    <mergeCell ref="H92:I92"/>
    <mergeCell ref="H93:I93"/>
    <mergeCell ref="H94:I94"/>
    <mergeCell ref="J87:K87"/>
    <mergeCell ref="J88:K88"/>
    <mergeCell ref="J89:K89"/>
    <mergeCell ref="D83:E88"/>
    <mergeCell ref="F83:G88"/>
    <mergeCell ref="J84:K84"/>
    <mergeCell ref="J85:K85"/>
    <mergeCell ref="J86:K86"/>
    <mergeCell ref="H85:I85"/>
    <mergeCell ref="H86:I86"/>
    <mergeCell ref="H87:I87"/>
    <mergeCell ref="H88:I88"/>
    <mergeCell ref="H89:I89"/>
    <mergeCell ref="D82:E82"/>
    <mergeCell ref="F82:G82"/>
    <mergeCell ref="H82:I82"/>
    <mergeCell ref="J82:K82"/>
    <mergeCell ref="J83:K83"/>
    <mergeCell ref="H81:I81"/>
    <mergeCell ref="J76:K76"/>
    <mergeCell ref="J77:K77"/>
    <mergeCell ref="J78:K78"/>
    <mergeCell ref="J79:K79"/>
    <mergeCell ref="J80:K80"/>
    <mergeCell ref="J81:K81"/>
    <mergeCell ref="H76:I76"/>
    <mergeCell ref="H77:I77"/>
    <mergeCell ref="H78:I78"/>
    <mergeCell ref="H79:I79"/>
    <mergeCell ref="H80:I80"/>
    <mergeCell ref="D81:E81"/>
    <mergeCell ref="F76:G76"/>
    <mergeCell ref="F77:G77"/>
    <mergeCell ref="F78:G78"/>
    <mergeCell ref="F79:G79"/>
    <mergeCell ref="F80:G80"/>
    <mergeCell ref="F81:G81"/>
    <mergeCell ref="D76:E76"/>
    <mergeCell ref="D77:E77"/>
    <mergeCell ref="D78:E78"/>
    <mergeCell ref="D79:E79"/>
    <mergeCell ref="D80:E80"/>
    <mergeCell ref="H73:I73"/>
    <mergeCell ref="J73:K73"/>
    <mergeCell ref="H74:I74"/>
    <mergeCell ref="J74:K74"/>
    <mergeCell ref="H75:I75"/>
    <mergeCell ref="J75:K75"/>
    <mergeCell ref="J72:K72"/>
    <mergeCell ref="D75:E75"/>
    <mergeCell ref="F70:G70"/>
    <mergeCell ref="F71:G71"/>
    <mergeCell ref="F72:G72"/>
    <mergeCell ref="F73:G73"/>
    <mergeCell ref="F74:G74"/>
    <mergeCell ref="F75:G75"/>
    <mergeCell ref="D70:E70"/>
    <mergeCell ref="D71:E71"/>
    <mergeCell ref="D72:E72"/>
    <mergeCell ref="D73:E73"/>
    <mergeCell ref="D74:E74"/>
    <mergeCell ref="A70:A82"/>
    <mergeCell ref="B82:C82"/>
    <mergeCell ref="A83:A95"/>
    <mergeCell ref="B83:B88"/>
    <mergeCell ref="B89:B94"/>
    <mergeCell ref="B95:C95"/>
    <mergeCell ref="B70:B75"/>
    <mergeCell ref="B76:B81"/>
    <mergeCell ref="X67:Y67"/>
    <mergeCell ref="A67:C67"/>
    <mergeCell ref="H67:I67"/>
    <mergeCell ref="F67:G67"/>
    <mergeCell ref="D67:E67"/>
    <mergeCell ref="L67:M67"/>
    <mergeCell ref="J67:K67"/>
    <mergeCell ref="N67:O67"/>
    <mergeCell ref="P67:Q67"/>
    <mergeCell ref="R67:S67"/>
    <mergeCell ref="T67:U67"/>
    <mergeCell ref="V67:W67"/>
    <mergeCell ref="H70:I70"/>
    <mergeCell ref="J70:K70"/>
    <mergeCell ref="H71:I71"/>
    <mergeCell ref="J71:K71"/>
    <mergeCell ref="T61:U61"/>
    <mergeCell ref="V61:W61"/>
    <mergeCell ref="X61:Y61"/>
    <mergeCell ref="T62:U62"/>
    <mergeCell ref="V62:W62"/>
    <mergeCell ref="X62:Y62"/>
    <mergeCell ref="L66:M66"/>
    <mergeCell ref="N66:O66"/>
    <mergeCell ref="P66:Q66"/>
    <mergeCell ref="R66:S66"/>
    <mergeCell ref="N63:O63"/>
    <mergeCell ref="T65:U65"/>
    <mergeCell ref="V65:W65"/>
    <mergeCell ref="X65:Y65"/>
    <mergeCell ref="T66:U66"/>
    <mergeCell ref="V66:W66"/>
    <mergeCell ref="X66:Y66"/>
    <mergeCell ref="T63:U63"/>
    <mergeCell ref="V63:W63"/>
    <mergeCell ref="X63:Y63"/>
    <mergeCell ref="T64:U64"/>
    <mergeCell ref="V64:W64"/>
    <mergeCell ref="X64:Y64"/>
    <mergeCell ref="P63:Q63"/>
    <mergeCell ref="T59:U59"/>
    <mergeCell ref="V59:W59"/>
    <mergeCell ref="X59:Y59"/>
    <mergeCell ref="T60:U60"/>
    <mergeCell ref="V60:W60"/>
    <mergeCell ref="X60:Y60"/>
    <mergeCell ref="T57:U57"/>
    <mergeCell ref="V57:W57"/>
    <mergeCell ref="X57:Y57"/>
    <mergeCell ref="T58:U58"/>
    <mergeCell ref="V58:W58"/>
    <mergeCell ref="X58:Y58"/>
    <mergeCell ref="T55:U55"/>
    <mergeCell ref="V55:W55"/>
    <mergeCell ref="X55:Y55"/>
    <mergeCell ref="T56:U56"/>
    <mergeCell ref="V56:W56"/>
    <mergeCell ref="X56:Y56"/>
    <mergeCell ref="T53:U53"/>
    <mergeCell ref="V53:W53"/>
    <mergeCell ref="X53:Y53"/>
    <mergeCell ref="T54:U54"/>
    <mergeCell ref="V54:W54"/>
    <mergeCell ref="X54:Y54"/>
    <mergeCell ref="T52:U52"/>
    <mergeCell ref="V52:W52"/>
    <mergeCell ref="X52:Y52"/>
    <mergeCell ref="T49:U49"/>
    <mergeCell ref="V49:W49"/>
    <mergeCell ref="X49:Y49"/>
    <mergeCell ref="T50:U50"/>
    <mergeCell ref="V50:W50"/>
    <mergeCell ref="X50:Y50"/>
    <mergeCell ref="T47:U47"/>
    <mergeCell ref="V47:W47"/>
    <mergeCell ref="X47:Y47"/>
    <mergeCell ref="T48:U48"/>
    <mergeCell ref="V48:W48"/>
    <mergeCell ref="X48:Y48"/>
    <mergeCell ref="N65:O65"/>
    <mergeCell ref="P65:Q65"/>
    <mergeCell ref="R65:S65"/>
    <mergeCell ref="N59:O59"/>
    <mergeCell ref="P59:Q59"/>
    <mergeCell ref="R59:S59"/>
    <mergeCell ref="N55:O55"/>
    <mergeCell ref="P55:Q55"/>
    <mergeCell ref="R55:S55"/>
    <mergeCell ref="N51:O51"/>
    <mergeCell ref="P51:Q51"/>
    <mergeCell ref="R51:S51"/>
    <mergeCell ref="N47:O47"/>
    <mergeCell ref="P47:Q47"/>
    <mergeCell ref="R47:S47"/>
    <mergeCell ref="T51:U51"/>
    <mergeCell ref="V51:W51"/>
    <mergeCell ref="X51:Y51"/>
    <mergeCell ref="R63:S63"/>
    <mergeCell ref="L64:M64"/>
    <mergeCell ref="N64:O64"/>
    <mergeCell ref="P64:Q64"/>
    <mergeCell ref="R64:S64"/>
    <mergeCell ref="N61:O61"/>
    <mergeCell ref="P61:Q61"/>
    <mergeCell ref="R61:S61"/>
    <mergeCell ref="L62:M62"/>
    <mergeCell ref="N62:O62"/>
    <mergeCell ref="P62:Q62"/>
    <mergeCell ref="R62:S62"/>
    <mergeCell ref="L60:M60"/>
    <mergeCell ref="N60:O60"/>
    <mergeCell ref="P60:Q60"/>
    <mergeCell ref="R60:S60"/>
    <mergeCell ref="N57:O57"/>
    <mergeCell ref="P57:Q57"/>
    <mergeCell ref="R57:S57"/>
    <mergeCell ref="L58:M58"/>
    <mergeCell ref="N58:O58"/>
    <mergeCell ref="P58:Q58"/>
    <mergeCell ref="R58:S58"/>
    <mergeCell ref="L56:M56"/>
    <mergeCell ref="N56:O56"/>
    <mergeCell ref="P56:Q56"/>
    <mergeCell ref="R56:S56"/>
    <mergeCell ref="N53:O53"/>
    <mergeCell ref="P53:Q53"/>
    <mergeCell ref="R53:S53"/>
    <mergeCell ref="L54:M54"/>
    <mergeCell ref="N54:O54"/>
    <mergeCell ref="P54:Q54"/>
    <mergeCell ref="R54:S54"/>
    <mergeCell ref="N52:O52"/>
    <mergeCell ref="P52:Q52"/>
    <mergeCell ref="R52:S52"/>
    <mergeCell ref="N49:O49"/>
    <mergeCell ref="P49:Q49"/>
    <mergeCell ref="R49:S49"/>
    <mergeCell ref="L50:M50"/>
    <mergeCell ref="N50:O50"/>
    <mergeCell ref="P50:Q50"/>
    <mergeCell ref="R50:S50"/>
    <mergeCell ref="L48:M48"/>
    <mergeCell ref="N48:O48"/>
    <mergeCell ref="P48:Q48"/>
    <mergeCell ref="R48:S48"/>
    <mergeCell ref="J65:K65"/>
    <mergeCell ref="H66:I66"/>
    <mergeCell ref="J66:K66"/>
    <mergeCell ref="L47:M47"/>
    <mergeCell ref="L49:M49"/>
    <mergeCell ref="L51:M51"/>
    <mergeCell ref="L53:M53"/>
    <mergeCell ref="L55:M55"/>
    <mergeCell ref="L57:M57"/>
    <mergeCell ref="L59:M59"/>
    <mergeCell ref="L61:M61"/>
    <mergeCell ref="L63:M63"/>
    <mergeCell ref="L65:M65"/>
    <mergeCell ref="J62:K62"/>
    <mergeCell ref="J63:K63"/>
    <mergeCell ref="J64:K64"/>
    <mergeCell ref="J59:K59"/>
    <mergeCell ref="J60:K60"/>
    <mergeCell ref="J61:K61"/>
    <mergeCell ref="L52:M52"/>
    <mergeCell ref="H56:I56"/>
    <mergeCell ref="J56:K56"/>
    <mergeCell ref="J57:K57"/>
    <mergeCell ref="J58:K58"/>
    <mergeCell ref="H53:I53"/>
    <mergeCell ref="J53:K53"/>
    <mergeCell ref="H54:I54"/>
    <mergeCell ref="J54:K54"/>
    <mergeCell ref="H55:I55"/>
    <mergeCell ref="J55:K55"/>
    <mergeCell ref="H57:I57"/>
    <mergeCell ref="H58:I58"/>
    <mergeCell ref="H50:I50"/>
    <mergeCell ref="J50:K50"/>
    <mergeCell ref="H51:I51"/>
    <mergeCell ref="J51:K51"/>
    <mergeCell ref="H52:I52"/>
    <mergeCell ref="J52:K52"/>
    <mergeCell ref="H47:I47"/>
    <mergeCell ref="J47:K47"/>
    <mergeCell ref="H48:I48"/>
    <mergeCell ref="J48:K48"/>
    <mergeCell ref="H49:I49"/>
    <mergeCell ref="J49:K49"/>
    <mergeCell ref="F66:G66"/>
    <mergeCell ref="F57:G60"/>
    <mergeCell ref="F52:G52"/>
    <mergeCell ref="F53:G53"/>
    <mergeCell ref="F54:G54"/>
    <mergeCell ref="F55:G55"/>
    <mergeCell ref="F56:G56"/>
    <mergeCell ref="F47:G47"/>
    <mergeCell ref="F48:G48"/>
    <mergeCell ref="F49:G49"/>
    <mergeCell ref="F50:G50"/>
    <mergeCell ref="F51:G51"/>
    <mergeCell ref="F61:G65"/>
    <mergeCell ref="A57:A66"/>
    <mergeCell ref="B57:B60"/>
    <mergeCell ref="B61:B65"/>
    <mergeCell ref="B66:C66"/>
    <mergeCell ref="D66:E66"/>
    <mergeCell ref="D57:E60"/>
    <mergeCell ref="D52:E52"/>
    <mergeCell ref="D53:E53"/>
    <mergeCell ref="D54:E54"/>
    <mergeCell ref="D55:E55"/>
    <mergeCell ref="D56:E56"/>
    <mergeCell ref="D61:E65"/>
    <mergeCell ref="D47:E47"/>
    <mergeCell ref="D48:E48"/>
    <mergeCell ref="D49:E49"/>
    <mergeCell ref="D50:E50"/>
    <mergeCell ref="D51:E51"/>
    <mergeCell ref="A47:A56"/>
    <mergeCell ref="B47:B50"/>
    <mergeCell ref="B51:B55"/>
    <mergeCell ref="B56:C56"/>
    <mergeCell ref="A33:A44"/>
    <mergeCell ref="A2:C2"/>
    <mergeCell ref="H2:J2"/>
    <mergeCell ref="H4:I4"/>
    <mergeCell ref="J4:K4"/>
    <mergeCell ref="D4:E4"/>
    <mergeCell ref="F4:G4"/>
    <mergeCell ref="V4:W4"/>
    <mergeCell ref="X4:Z4"/>
    <mergeCell ref="A6:A20"/>
    <mergeCell ref="A21:A32"/>
    <mergeCell ref="L4:M4"/>
    <mergeCell ref="N4:O4"/>
    <mergeCell ref="P4:Q4"/>
    <mergeCell ref="R4:S4"/>
    <mergeCell ref="T4:U4"/>
    <mergeCell ref="A107:C107"/>
    <mergeCell ref="D99:E99"/>
    <mergeCell ref="F99:G99"/>
    <mergeCell ref="H99:I99"/>
    <mergeCell ref="D101:E101"/>
    <mergeCell ref="F101:G101"/>
    <mergeCell ref="H101:I101"/>
    <mergeCell ref="D107:E107"/>
    <mergeCell ref="F107:G107"/>
    <mergeCell ref="H107:I107"/>
    <mergeCell ref="D103:E103"/>
    <mergeCell ref="F103:G103"/>
    <mergeCell ref="H103:I103"/>
    <mergeCell ref="D105:E105"/>
    <mergeCell ref="F105:G105"/>
    <mergeCell ref="H105:I105"/>
    <mergeCell ref="A99:A102"/>
    <mergeCell ref="A103:A106"/>
    <mergeCell ref="J99:K99"/>
    <mergeCell ref="L99:M99"/>
    <mergeCell ref="N99:O99"/>
    <mergeCell ref="P99:Q99"/>
    <mergeCell ref="R99:S99"/>
    <mergeCell ref="T99:U99"/>
    <mergeCell ref="V99:W99"/>
    <mergeCell ref="X99:Y99"/>
    <mergeCell ref="D100:E100"/>
    <mergeCell ref="F100:G100"/>
    <mergeCell ref="H100:I100"/>
    <mergeCell ref="J100:K100"/>
    <mergeCell ref="L100:M100"/>
    <mergeCell ref="N100:O100"/>
    <mergeCell ref="P100:Q100"/>
    <mergeCell ref="R100:S100"/>
    <mergeCell ref="T100:U100"/>
    <mergeCell ref="V100:W100"/>
    <mergeCell ref="X100:Y100"/>
    <mergeCell ref="J101:K101"/>
    <mergeCell ref="L101:M101"/>
    <mergeCell ref="N101:O101"/>
    <mergeCell ref="P101:Q101"/>
    <mergeCell ref="R101:S101"/>
    <mergeCell ref="T101:U101"/>
    <mergeCell ref="V101:W101"/>
    <mergeCell ref="X101:Y101"/>
    <mergeCell ref="D102:E102"/>
    <mergeCell ref="F102:G102"/>
    <mergeCell ref="H102:I102"/>
    <mergeCell ref="J102:K102"/>
    <mergeCell ref="L102:M102"/>
    <mergeCell ref="N102:O102"/>
    <mergeCell ref="P102:Q102"/>
    <mergeCell ref="R102:S102"/>
    <mergeCell ref="T102:U102"/>
    <mergeCell ref="V102:W102"/>
    <mergeCell ref="X102:Y102"/>
    <mergeCell ref="J107:K107"/>
    <mergeCell ref="L107:M107"/>
    <mergeCell ref="N107:O107"/>
    <mergeCell ref="P107:Q107"/>
    <mergeCell ref="R107:S107"/>
    <mergeCell ref="T107:U107"/>
    <mergeCell ref="V107:W107"/>
    <mergeCell ref="X107:Y107"/>
    <mergeCell ref="A110:A118"/>
    <mergeCell ref="B110:B113"/>
    <mergeCell ref="B114:B117"/>
    <mergeCell ref="B118:C118"/>
    <mergeCell ref="L110:M110"/>
    <mergeCell ref="N110:O110"/>
    <mergeCell ref="P110:Q110"/>
    <mergeCell ref="R110:S110"/>
    <mergeCell ref="T110:U110"/>
    <mergeCell ref="V110:W110"/>
    <mergeCell ref="X110:Y110"/>
    <mergeCell ref="L112:M112"/>
    <mergeCell ref="N112:O112"/>
    <mergeCell ref="P112:Q112"/>
    <mergeCell ref="R112:S112"/>
    <mergeCell ref="T112:U112"/>
    <mergeCell ref="A119:A127"/>
    <mergeCell ref="B119:B122"/>
    <mergeCell ref="B123:B126"/>
    <mergeCell ref="B127:C127"/>
    <mergeCell ref="A128:C128"/>
    <mergeCell ref="D110:E110"/>
    <mergeCell ref="F110:G110"/>
    <mergeCell ref="H110:I110"/>
    <mergeCell ref="J110:K110"/>
    <mergeCell ref="D112:E112"/>
    <mergeCell ref="F112:G112"/>
    <mergeCell ref="H112:I112"/>
    <mergeCell ref="J112:K112"/>
    <mergeCell ref="D114:E114"/>
    <mergeCell ref="F114:G114"/>
    <mergeCell ref="H114:I114"/>
    <mergeCell ref="J114:K114"/>
    <mergeCell ref="D117:E117"/>
    <mergeCell ref="F117:G117"/>
    <mergeCell ref="H117:I117"/>
    <mergeCell ref="J117:K117"/>
    <mergeCell ref="D113:E113"/>
    <mergeCell ref="F113:G113"/>
    <mergeCell ref="H113:I113"/>
    <mergeCell ref="J113:K113"/>
    <mergeCell ref="L113:M113"/>
    <mergeCell ref="N113:O113"/>
    <mergeCell ref="P113:Q113"/>
    <mergeCell ref="R113:S113"/>
    <mergeCell ref="T113:U113"/>
    <mergeCell ref="L114:M114"/>
    <mergeCell ref="N114:O114"/>
    <mergeCell ref="P114:Q114"/>
    <mergeCell ref="R114:S114"/>
    <mergeCell ref="T114:U114"/>
    <mergeCell ref="X114:Y114"/>
    <mergeCell ref="D116:E116"/>
    <mergeCell ref="F116:G116"/>
    <mergeCell ref="H116:I116"/>
    <mergeCell ref="J116:K116"/>
    <mergeCell ref="L116:M116"/>
    <mergeCell ref="N116:O116"/>
    <mergeCell ref="P116:Q116"/>
    <mergeCell ref="R116:S116"/>
    <mergeCell ref="T116:U116"/>
    <mergeCell ref="V116:W116"/>
    <mergeCell ref="X116:Y116"/>
    <mergeCell ref="D115:E115"/>
    <mergeCell ref="F115:G115"/>
    <mergeCell ref="H115:I115"/>
    <mergeCell ref="J115:K115"/>
    <mergeCell ref="L115:M115"/>
    <mergeCell ref="N115:O115"/>
    <mergeCell ref="P115:Q115"/>
    <mergeCell ref="R115:S115"/>
    <mergeCell ref="T115:U115"/>
    <mergeCell ref="X115:Y115"/>
    <mergeCell ref="H125:I125"/>
    <mergeCell ref="D119:E121"/>
    <mergeCell ref="F119:G121"/>
    <mergeCell ref="J120:K120"/>
    <mergeCell ref="L120:M120"/>
    <mergeCell ref="L117:M117"/>
    <mergeCell ref="N117:O117"/>
    <mergeCell ref="P117:Q117"/>
    <mergeCell ref="R117:S117"/>
    <mergeCell ref="D118:E118"/>
    <mergeCell ref="F118:G118"/>
    <mergeCell ref="H118:I118"/>
    <mergeCell ref="J118:K118"/>
    <mergeCell ref="L118:M118"/>
    <mergeCell ref="N118:O118"/>
    <mergeCell ref="P118:Q118"/>
    <mergeCell ref="R118:S118"/>
    <mergeCell ref="H119:I119"/>
    <mergeCell ref="H120:I120"/>
    <mergeCell ref="H121:I121"/>
    <mergeCell ref="D122:E122"/>
    <mergeCell ref="F122:G122"/>
    <mergeCell ref="H122:I122"/>
    <mergeCell ref="J122:K122"/>
    <mergeCell ref="L122:M122"/>
    <mergeCell ref="N122:O122"/>
    <mergeCell ref="P122:Q122"/>
    <mergeCell ref="R122:S122"/>
    <mergeCell ref="J124:K124"/>
    <mergeCell ref="L124:M124"/>
    <mergeCell ref="N124:O124"/>
    <mergeCell ref="P124:Q124"/>
    <mergeCell ref="R124:S124"/>
    <mergeCell ref="L123:M123"/>
    <mergeCell ref="N123:O123"/>
    <mergeCell ref="H123:I123"/>
    <mergeCell ref="H124:I124"/>
    <mergeCell ref="V125:W125"/>
    <mergeCell ref="X125:Y125"/>
    <mergeCell ref="D126:E126"/>
    <mergeCell ref="F126:G126"/>
    <mergeCell ref="H126:I126"/>
    <mergeCell ref="J126:K126"/>
    <mergeCell ref="L126:M126"/>
    <mergeCell ref="N126:O126"/>
    <mergeCell ref="P126:Q126"/>
    <mergeCell ref="R126:S126"/>
    <mergeCell ref="T126:U126"/>
    <mergeCell ref="V126:W126"/>
    <mergeCell ref="X126:Y126"/>
    <mergeCell ref="J125:K125"/>
    <mergeCell ref="L125:M125"/>
    <mergeCell ref="N125:O125"/>
    <mergeCell ref="P125:Q125"/>
    <mergeCell ref="R125:S125"/>
    <mergeCell ref="T125:U125"/>
    <mergeCell ref="D123:E125"/>
    <mergeCell ref="F123:G125"/>
    <mergeCell ref="J123:K123"/>
    <mergeCell ref="V127:W127"/>
    <mergeCell ref="X127:Y127"/>
    <mergeCell ref="D128:E128"/>
    <mergeCell ref="F128:G128"/>
    <mergeCell ref="H128:I128"/>
    <mergeCell ref="J128:K128"/>
    <mergeCell ref="L128:M128"/>
    <mergeCell ref="N128:O128"/>
    <mergeCell ref="P128:Q128"/>
    <mergeCell ref="R128:S128"/>
    <mergeCell ref="T128:U128"/>
    <mergeCell ref="V128:W128"/>
    <mergeCell ref="X128:Y128"/>
    <mergeCell ref="D127:E127"/>
    <mergeCell ref="F127:G127"/>
    <mergeCell ref="H127:I127"/>
    <mergeCell ref="J127:K127"/>
    <mergeCell ref="L127:M127"/>
    <mergeCell ref="N127:O127"/>
    <mergeCell ref="P127:Q127"/>
    <mergeCell ref="R127:S127"/>
    <mergeCell ref="T127:U127"/>
    <mergeCell ref="D111:E111"/>
    <mergeCell ref="F111:G111"/>
    <mergeCell ref="H111:I111"/>
    <mergeCell ref="J111:K111"/>
    <mergeCell ref="L111:M111"/>
    <mergeCell ref="N111:O111"/>
    <mergeCell ref="P111:Q111"/>
    <mergeCell ref="R111:S111"/>
    <mergeCell ref="T111:U111"/>
    <mergeCell ref="V112:W112"/>
    <mergeCell ref="X112:Y112"/>
    <mergeCell ref="V113:W113"/>
    <mergeCell ref="X113:Y113"/>
    <mergeCell ref="T124:U124"/>
    <mergeCell ref="J119:K119"/>
    <mergeCell ref="L119:M119"/>
    <mergeCell ref="N119:O119"/>
    <mergeCell ref="P119:Q119"/>
    <mergeCell ref="R119:S119"/>
    <mergeCell ref="T119:U119"/>
    <mergeCell ref="T117:U117"/>
    <mergeCell ref="T118:U118"/>
    <mergeCell ref="P123:Q123"/>
    <mergeCell ref="R123:S123"/>
    <mergeCell ref="T123:U123"/>
    <mergeCell ref="T122:U122"/>
    <mergeCell ref="J121:K121"/>
    <mergeCell ref="L121:M121"/>
    <mergeCell ref="N121:O121"/>
    <mergeCell ref="P121:Q121"/>
    <mergeCell ref="R121:S121"/>
    <mergeCell ref="T121:U121"/>
    <mergeCell ref="V114:W114"/>
    <mergeCell ref="V122:W122"/>
    <mergeCell ref="X122:Y122"/>
    <mergeCell ref="V123:W123"/>
    <mergeCell ref="X123:Y123"/>
    <mergeCell ref="V119:W119"/>
    <mergeCell ref="X119:Y119"/>
    <mergeCell ref="V121:W121"/>
    <mergeCell ref="X121:Y121"/>
    <mergeCell ref="V117:W117"/>
    <mergeCell ref="X117:Y117"/>
    <mergeCell ref="V118:W118"/>
    <mergeCell ref="X118:Y118"/>
    <mergeCell ref="V130:W130"/>
    <mergeCell ref="X130:Y130"/>
    <mergeCell ref="A98:E98"/>
    <mergeCell ref="A109:C109"/>
    <mergeCell ref="D130:E130"/>
    <mergeCell ref="F130:G130"/>
    <mergeCell ref="H130:I130"/>
    <mergeCell ref="J130:K130"/>
    <mergeCell ref="L130:M130"/>
    <mergeCell ref="N130:O130"/>
    <mergeCell ref="P130:Q130"/>
    <mergeCell ref="R130:S130"/>
    <mergeCell ref="T130:U130"/>
    <mergeCell ref="N120:O120"/>
    <mergeCell ref="P120:Q120"/>
    <mergeCell ref="R120:S120"/>
    <mergeCell ref="T120:U120"/>
    <mergeCell ref="V120:W120"/>
    <mergeCell ref="X120:Y120"/>
    <mergeCell ref="V124:W124"/>
    <mergeCell ref="X124:Y124"/>
    <mergeCell ref="V111:W111"/>
    <mergeCell ref="X111:Y111"/>
    <mergeCell ref="V115:W115"/>
    <mergeCell ref="J103:K103"/>
    <mergeCell ref="L103:M103"/>
    <mergeCell ref="N103:O103"/>
    <mergeCell ref="P103:Q103"/>
    <mergeCell ref="R103:S103"/>
    <mergeCell ref="T103:U103"/>
    <mergeCell ref="V103:W103"/>
    <mergeCell ref="X103:Y103"/>
    <mergeCell ref="D104:E104"/>
    <mergeCell ref="F104:G104"/>
    <mergeCell ref="H104:I104"/>
    <mergeCell ref="J104:K104"/>
    <mergeCell ref="L104:M104"/>
    <mergeCell ref="N104:O104"/>
    <mergeCell ref="P104:Q104"/>
    <mergeCell ref="R104:S104"/>
    <mergeCell ref="T104:U104"/>
    <mergeCell ref="V104:W104"/>
    <mergeCell ref="X104:Y104"/>
    <mergeCell ref="J105:K105"/>
    <mergeCell ref="L105:M105"/>
    <mergeCell ref="N105:O105"/>
    <mergeCell ref="P105:Q105"/>
    <mergeCell ref="R105:S105"/>
    <mergeCell ref="T105:U105"/>
    <mergeCell ref="V105:W105"/>
    <mergeCell ref="X105:Y105"/>
    <mergeCell ref="D106:E106"/>
    <mergeCell ref="F106:G106"/>
    <mergeCell ref="H106:I106"/>
    <mergeCell ref="J106:K106"/>
    <mergeCell ref="L106:M106"/>
    <mergeCell ref="N106:O106"/>
    <mergeCell ref="P106:Q106"/>
    <mergeCell ref="R106:S106"/>
    <mergeCell ref="T106:U106"/>
    <mergeCell ref="V106:W106"/>
    <mergeCell ref="X106:Y106"/>
    <mergeCell ref="H59:I59"/>
    <mergeCell ref="H60:I60"/>
    <mergeCell ref="H61:I61"/>
    <mergeCell ref="H62:I62"/>
    <mergeCell ref="H63:I63"/>
    <mergeCell ref="H64:I64"/>
    <mergeCell ref="H65:I65"/>
    <mergeCell ref="H83:I83"/>
    <mergeCell ref="H84:I84"/>
    <mergeCell ref="H72:I72"/>
  </mergeCells>
  <phoneticPr fontId="2"/>
  <printOptions horizontalCentered="1"/>
  <pageMargins left="0.19685039370078741" right="0.19685039370078741" top="0.78740157480314965" bottom="0.39370078740157483" header="0.51181102362204722" footer="0.51181102362204722"/>
  <pageSetup paperSize="9" scale="65" fitToHeight="0" orientation="landscape" r:id="rId1"/>
  <headerFooter alignWithMargins="0"/>
  <rowBreaks count="1" manualBreakCount="1">
    <brk id="44"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E517-45C4-44B4-A88B-0B80D2F8D03C}">
  <sheetPr>
    <tabColor rgb="FF002060"/>
    <pageSetUpPr fitToPage="1"/>
  </sheetPr>
  <dimension ref="A1:T41"/>
  <sheetViews>
    <sheetView view="pageBreakPreview" zoomScaleNormal="100" zoomScaleSheetLayoutView="100" workbookViewId="0">
      <pane xSplit="2" ySplit="5" topLeftCell="C6" activePane="bottomRight" state="frozen"/>
      <selection activeCell="L9" sqref="L9"/>
      <selection pane="topRight" activeCell="L9" sqref="L9"/>
      <selection pane="bottomLeft" activeCell="L9" sqref="L9"/>
      <selection pane="bottomRight" activeCell="K5" sqref="K4:S5"/>
    </sheetView>
  </sheetViews>
  <sheetFormatPr defaultRowHeight="13"/>
  <cols>
    <col min="1" max="1" width="24" style="68" customWidth="1"/>
    <col min="2" max="2" width="23.453125" style="68" bestFit="1" customWidth="1"/>
    <col min="3" max="3" width="15.6328125" style="68" customWidth="1"/>
    <col min="4" max="4" width="8.453125" style="68" customWidth="1"/>
    <col min="5" max="5" width="15.6328125" style="68" customWidth="1"/>
    <col min="6" max="6" width="8.453125" style="68" customWidth="1"/>
    <col min="7" max="7" width="15.6328125" style="68" customWidth="1"/>
    <col min="8" max="8" width="8.453125" style="68" customWidth="1"/>
    <col min="9" max="9" width="15.6328125" style="68" customWidth="1"/>
    <col min="10" max="10" width="8.453125" style="68" customWidth="1"/>
    <col min="11" max="11" width="15.6328125" style="68" customWidth="1"/>
    <col min="12" max="12" width="8.453125" style="68" customWidth="1"/>
    <col min="13" max="13" width="15.6328125" style="68" customWidth="1"/>
    <col min="14" max="14" width="8.453125" style="68" customWidth="1"/>
    <col min="15" max="15" width="15.6328125" style="68" customWidth="1"/>
    <col min="16" max="16" width="8.453125" style="68" customWidth="1"/>
    <col min="17" max="17" width="15.6328125" style="68" customWidth="1"/>
    <col min="18" max="18" width="8.453125" style="68" customWidth="1"/>
    <col min="19" max="19" width="15.6328125" style="68" customWidth="1"/>
    <col min="20" max="20" width="8.453125" style="68" customWidth="1"/>
    <col min="21" max="256" width="9" style="68"/>
    <col min="257" max="257" width="10.6328125" style="68" customWidth="1"/>
    <col min="258" max="258" width="23.453125" style="68" bestFit="1" customWidth="1"/>
    <col min="259" max="259" width="15.6328125" style="68" customWidth="1"/>
    <col min="260" max="260" width="8.453125" style="68" customWidth="1"/>
    <col min="261" max="261" width="15.6328125" style="68" customWidth="1"/>
    <col min="262" max="262" width="8.453125" style="68" customWidth="1"/>
    <col min="263" max="263" width="15.6328125" style="68" customWidth="1"/>
    <col min="264" max="264" width="8.453125" style="68" customWidth="1"/>
    <col min="265" max="265" width="15.6328125" style="68" customWidth="1"/>
    <col min="266" max="266" width="8.453125" style="68" customWidth="1"/>
    <col min="267" max="267" width="15.6328125" style="68" customWidth="1"/>
    <col min="268" max="268" width="8.453125" style="68" customWidth="1"/>
    <col min="269" max="269" width="15.6328125" style="68" customWidth="1"/>
    <col min="270" max="270" width="8.453125" style="68" customWidth="1"/>
    <col min="271" max="271" width="15.6328125" style="68" customWidth="1"/>
    <col min="272" max="272" width="8.453125" style="68" customWidth="1"/>
    <col min="273" max="273" width="15.6328125" style="68" customWidth="1"/>
    <col min="274" max="274" width="8.453125" style="68" customWidth="1"/>
    <col min="275" max="275" width="15.6328125" style="68" customWidth="1"/>
    <col min="276" max="276" width="8.453125" style="68" customWidth="1"/>
    <col min="277" max="512" width="9" style="68"/>
    <col min="513" max="513" width="10.6328125" style="68" customWidth="1"/>
    <col min="514" max="514" width="23.453125" style="68" bestFit="1" customWidth="1"/>
    <col min="515" max="515" width="15.6328125" style="68" customWidth="1"/>
    <col min="516" max="516" width="8.453125" style="68" customWidth="1"/>
    <col min="517" max="517" width="15.6328125" style="68" customWidth="1"/>
    <col min="518" max="518" width="8.453125" style="68" customWidth="1"/>
    <col min="519" max="519" width="15.6328125" style="68" customWidth="1"/>
    <col min="520" max="520" width="8.453125" style="68" customWidth="1"/>
    <col min="521" max="521" width="15.6328125" style="68" customWidth="1"/>
    <col min="522" max="522" width="8.453125" style="68" customWidth="1"/>
    <col min="523" max="523" width="15.6328125" style="68" customWidth="1"/>
    <col min="524" max="524" width="8.453125" style="68" customWidth="1"/>
    <col min="525" max="525" width="15.6328125" style="68" customWidth="1"/>
    <col min="526" max="526" width="8.453125" style="68" customWidth="1"/>
    <col min="527" max="527" width="15.6328125" style="68" customWidth="1"/>
    <col min="528" max="528" width="8.453125" style="68" customWidth="1"/>
    <col min="529" max="529" width="15.6328125" style="68" customWidth="1"/>
    <col min="530" max="530" width="8.453125" style="68" customWidth="1"/>
    <col min="531" max="531" width="15.6328125" style="68" customWidth="1"/>
    <col min="532" max="532" width="8.453125" style="68" customWidth="1"/>
    <col min="533" max="768" width="9" style="68"/>
    <col min="769" max="769" width="10.6328125" style="68" customWidth="1"/>
    <col min="770" max="770" width="23.453125" style="68" bestFit="1" customWidth="1"/>
    <col min="771" max="771" width="15.6328125" style="68" customWidth="1"/>
    <col min="772" max="772" width="8.453125" style="68" customWidth="1"/>
    <col min="773" max="773" width="15.6328125" style="68" customWidth="1"/>
    <col min="774" max="774" width="8.453125" style="68" customWidth="1"/>
    <col min="775" max="775" width="15.6328125" style="68" customWidth="1"/>
    <col min="776" max="776" width="8.453125" style="68" customWidth="1"/>
    <col min="777" max="777" width="15.6328125" style="68" customWidth="1"/>
    <col min="778" max="778" width="8.453125" style="68" customWidth="1"/>
    <col min="779" max="779" width="15.6328125" style="68" customWidth="1"/>
    <col min="780" max="780" width="8.453125" style="68" customWidth="1"/>
    <col min="781" max="781" width="15.6328125" style="68" customWidth="1"/>
    <col min="782" max="782" width="8.453125" style="68" customWidth="1"/>
    <col min="783" max="783" width="15.6328125" style="68" customWidth="1"/>
    <col min="784" max="784" width="8.453125" style="68" customWidth="1"/>
    <col min="785" max="785" width="15.6328125" style="68" customWidth="1"/>
    <col min="786" max="786" width="8.453125" style="68" customWidth="1"/>
    <col min="787" max="787" width="15.6328125" style="68" customWidth="1"/>
    <col min="788" max="788" width="8.453125" style="68" customWidth="1"/>
    <col min="789" max="1024" width="9" style="68"/>
    <col min="1025" max="1025" width="10.6328125" style="68" customWidth="1"/>
    <col min="1026" max="1026" width="23.453125" style="68" bestFit="1" customWidth="1"/>
    <col min="1027" max="1027" width="15.6328125" style="68" customWidth="1"/>
    <col min="1028" max="1028" width="8.453125" style="68" customWidth="1"/>
    <col min="1029" max="1029" width="15.6328125" style="68" customWidth="1"/>
    <col min="1030" max="1030" width="8.453125" style="68" customWidth="1"/>
    <col min="1031" max="1031" width="15.6328125" style="68" customWidth="1"/>
    <col min="1032" max="1032" width="8.453125" style="68" customWidth="1"/>
    <col min="1033" max="1033" width="15.6328125" style="68" customWidth="1"/>
    <col min="1034" max="1034" width="8.453125" style="68" customWidth="1"/>
    <col min="1035" max="1035" width="15.6328125" style="68" customWidth="1"/>
    <col min="1036" max="1036" width="8.453125" style="68" customWidth="1"/>
    <col min="1037" max="1037" width="15.6328125" style="68" customWidth="1"/>
    <col min="1038" max="1038" width="8.453125" style="68" customWidth="1"/>
    <col min="1039" max="1039" width="15.6328125" style="68" customWidth="1"/>
    <col min="1040" max="1040" width="8.453125" style="68" customWidth="1"/>
    <col min="1041" max="1041" width="15.6328125" style="68" customWidth="1"/>
    <col min="1042" max="1042" width="8.453125" style="68" customWidth="1"/>
    <col min="1043" max="1043" width="15.6328125" style="68" customWidth="1"/>
    <col min="1044" max="1044" width="8.453125" style="68" customWidth="1"/>
    <col min="1045" max="1280" width="9" style="68"/>
    <col min="1281" max="1281" width="10.6328125" style="68" customWidth="1"/>
    <col min="1282" max="1282" width="23.453125" style="68" bestFit="1" customWidth="1"/>
    <col min="1283" max="1283" width="15.6328125" style="68" customWidth="1"/>
    <col min="1284" max="1284" width="8.453125" style="68" customWidth="1"/>
    <col min="1285" max="1285" width="15.6328125" style="68" customWidth="1"/>
    <col min="1286" max="1286" width="8.453125" style="68" customWidth="1"/>
    <col min="1287" max="1287" width="15.6328125" style="68" customWidth="1"/>
    <col min="1288" max="1288" width="8.453125" style="68" customWidth="1"/>
    <col min="1289" max="1289" width="15.6328125" style="68" customWidth="1"/>
    <col min="1290" max="1290" width="8.453125" style="68" customWidth="1"/>
    <col min="1291" max="1291" width="15.6328125" style="68" customWidth="1"/>
    <col min="1292" max="1292" width="8.453125" style="68" customWidth="1"/>
    <col min="1293" max="1293" width="15.6328125" style="68" customWidth="1"/>
    <col min="1294" max="1294" width="8.453125" style="68" customWidth="1"/>
    <col min="1295" max="1295" width="15.6328125" style="68" customWidth="1"/>
    <col min="1296" max="1296" width="8.453125" style="68" customWidth="1"/>
    <col min="1297" max="1297" width="15.6328125" style="68" customWidth="1"/>
    <col min="1298" max="1298" width="8.453125" style="68" customWidth="1"/>
    <col min="1299" max="1299" width="15.6328125" style="68" customWidth="1"/>
    <col min="1300" max="1300" width="8.453125" style="68" customWidth="1"/>
    <col min="1301" max="1536" width="9" style="68"/>
    <col min="1537" max="1537" width="10.6328125" style="68" customWidth="1"/>
    <col min="1538" max="1538" width="23.453125" style="68" bestFit="1" customWidth="1"/>
    <col min="1539" max="1539" width="15.6328125" style="68" customWidth="1"/>
    <col min="1540" max="1540" width="8.453125" style="68" customWidth="1"/>
    <col min="1541" max="1541" width="15.6328125" style="68" customWidth="1"/>
    <col min="1542" max="1542" width="8.453125" style="68" customWidth="1"/>
    <col min="1543" max="1543" width="15.6328125" style="68" customWidth="1"/>
    <col min="1544" max="1544" width="8.453125" style="68" customWidth="1"/>
    <col min="1545" max="1545" width="15.6328125" style="68" customWidth="1"/>
    <col min="1546" max="1546" width="8.453125" style="68" customWidth="1"/>
    <col min="1547" max="1547" width="15.6328125" style="68" customWidth="1"/>
    <col min="1548" max="1548" width="8.453125" style="68" customWidth="1"/>
    <col min="1549" max="1549" width="15.6328125" style="68" customWidth="1"/>
    <col min="1550" max="1550" width="8.453125" style="68" customWidth="1"/>
    <col min="1551" max="1551" width="15.6328125" style="68" customWidth="1"/>
    <col min="1552" max="1552" width="8.453125" style="68" customWidth="1"/>
    <col min="1553" max="1553" width="15.6328125" style="68" customWidth="1"/>
    <col min="1554" max="1554" width="8.453125" style="68" customWidth="1"/>
    <col min="1555" max="1555" width="15.6328125" style="68" customWidth="1"/>
    <col min="1556" max="1556" width="8.453125" style="68" customWidth="1"/>
    <col min="1557" max="1792" width="9" style="68"/>
    <col min="1793" max="1793" width="10.6328125" style="68" customWidth="1"/>
    <col min="1794" max="1794" width="23.453125" style="68" bestFit="1" customWidth="1"/>
    <col min="1795" max="1795" width="15.6328125" style="68" customWidth="1"/>
    <col min="1796" max="1796" width="8.453125" style="68" customWidth="1"/>
    <col min="1797" max="1797" width="15.6328125" style="68" customWidth="1"/>
    <col min="1798" max="1798" width="8.453125" style="68" customWidth="1"/>
    <col min="1799" max="1799" width="15.6328125" style="68" customWidth="1"/>
    <col min="1800" max="1800" width="8.453125" style="68" customWidth="1"/>
    <col min="1801" max="1801" width="15.6328125" style="68" customWidth="1"/>
    <col min="1802" max="1802" width="8.453125" style="68" customWidth="1"/>
    <col min="1803" max="1803" width="15.6328125" style="68" customWidth="1"/>
    <col min="1804" max="1804" width="8.453125" style="68" customWidth="1"/>
    <col min="1805" max="1805" width="15.6328125" style="68" customWidth="1"/>
    <col min="1806" max="1806" width="8.453125" style="68" customWidth="1"/>
    <col min="1807" max="1807" width="15.6328125" style="68" customWidth="1"/>
    <col min="1808" max="1808" width="8.453125" style="68" customWidth="1"/>
    <col min="1809" max="1809" width="15.6328125" style="68" customWidth="1"/>
    <col min="1810" max="1810" width="8.453125" style="68" customWidth="1"/>
    <col min="1811" max="1811" width="15.6328125" style="68" customWidth="1"/>
    <col min="1812" max="1812" width="8.453125" style="68" customWidth="1"/>
    <col min="1813" max="2048" width="9" style="68"/>
    <col min="2049" max="2049" width="10.6328125" style="68" customWidth="1"/>
    <col min="2050" max="2050" width="23.453125" style="68" bestFit="1" customWidth="1"/>
    <col min="2051" max="2051" width="15.6328125" style="68" customWidth="1"/>
    <col min="2052" max="2052" width="8.453125" style="68" customWidth="1"/>
    <col min="2053" max="2053" width="15.6328125" style="68" customWidth="1"/>
    <col min="2054" max="2054" width="8.453125" style="68" customWidth="1"/>
    <col min="2055" max="2055" width="15.6328125" style="68" customWidth="1"/>
    <col min="2056" max="2056" width="8.453125" style="68" customWidth="1"/>
    <col min="2057" max="2057" width="15.6328125" style="68" customWidth="1"/>
    <col min="2058" max="2058" width="8.453125" style="68" customWidth="1"/>
    <col min="2059" max="2059" width="15.6328125" style="68" customWidth="1"/>
    <col min="2060" max="2060" width="8.453125" style="68" customWidth="1"/>
    <col min="2061" max="2061" width="15.6328125" style="68" customWidth="1"/>
    <col min="2062" max="2062" width="8.453125" style="68" customWidth="1"/>
    <col min="2063" max="2063" width="15.6328125" style="68" customWidth="1"/>
    <col min="2064" max="2064" width="8.453125" style="68" customWidth="1"/>
    <col min="2065" max="2065" width="15.6328125" style="68" customWidth="1"/>
    <col min="2066" max="2066" width="8.453125" style="68" customWidth="1"/>
    <col min="2067" max="2067" width="15.6328125" style="68" customWidth="1"/>
    <col min="2068" max="2068" width="8.453125" style="68" customWidth="1"/>
    <col min="2069" max="2304" width="9" style="68"/>
    <col min="2305" max="2305" width="10.6328125" style="68" customWidth="1"/>
    <col min="2306" max="2306" width="23.453125" style="68" bestFit="1" customWidth="1"/>
    <col min="2307" max="2307" width="15.6328125" style="68" customWidth="1"/>
    <col min="2308" max="2308" width="8.453125" style="68" customWidth="1"/>
    <col min="2309" max="2309" width="15.6328125" style="68" customWidth="1"/>
    <col min="2310" max="2310" width="8.453125" style="68" customWidth="1"/>
    <col min="2311" max="2311" width="15.6328125" style="68" customWidth="1"/>
    <col min="2312" max="2312" width="8.453125" style="68" customWidth="1"/>
    <col min="2313" max="2313" width="15.6328125" style="68" customWidth="1"/>
    <col min="2314" max="2314" width="8.453125" style="68" customWidth="1"/>
    <col min="2315" max="2315" width="15.6328125" style="68" customWidth="1"/>
    <col min="2316" max="2316" width="8.453125" style="68" customWidth="1"/>
    <col min="2317" max="2317" width="15.6328125" style="68" customWidth="1"/>
    <col min="2318" max="2318" width="8.453125" style="68" customWidth="1"/>
    <col min="2319" max="2319" width="15.6328125" style="68" customWidth="1"/>
    <col min="2320" max="2320" width="8.453125" style="68" customWidth="1"/>
    <col min="2321" max="2321" width="15.6328125" style="68" customWidth="1"/>
    <col min="2322" max="2322" width="8.453125" style="68" customWidth="1"/>
    <col min="2323" max="2323" width="15.6328125" style="68" customWidth="1"/>
    <col min="2324" max="2324" width="8.453125" style="68" customWidth="1"/>
    <col min="2325" max="2560" width="9" style="68"/>
    <col min="2561" max="2561" width="10.6328125" style="68" customWidth="1"/>
    <col min="2562" max="2562" width="23.453125" style="68" bestFit="1" customWidth="1"/>
    <col min="2563" max="2563" width="15.6328125" style="68" customWidth="1"/>
    <col min="2564" max="2564" width="8.453125" style="68" customWidth="1"/>
    <col min="2565" max="2565" width="15.6328125" style="68" customWidth="1"/>
    <col min="2566" max="2566" width="8.453125" style="68" customWidth="1"/>
    <col min="2567" max="2567" width="15.6328125" style="68" customWidth="1"/>
    <col min="2568" max="2568" width="8.453125" style="68" customWidth="1"/>
    <col min="2569" max="2569" width="15.6328125" style="68" customWidth="1"/>
    <col min="2570" max="2570" width="8.453125" style="68" customWidth="1"/>
    <col min="2571" max="2571" width="15.6328125" style="68" customWidth="1"/>
    <col min="2572" max="2572" width="8.453125" style="68" customWidth="1"/>
    <col min="2573" max="2573" width="15.6328125" style="68" customWidth="1"/>
    <col min="2574" max="2574" width="8.453125" style="68" customWidth="1"/>
    <col min="2575" max="2575" width="15.6328125" style="68" customWidth="1"/>
    <col min="2576" max="2576" width="8.453125" style="68" customWidth="1"/>
    <col min="2577" max="2577" width="15.6328125" style="68" customWidth="1"/>
    <col min="2578" max="2578" width="8.453125" style="68" customWidth="1"/>
    <col min="2579" max="2579" width="15.6328125" style="68" customWidth="1"/>
    <col min="2580" max="2580" width="8.453125" style="68" customWidth="1"/>
    <col min="2581" max="2816" width="9" style="68"/>
    <col min="2817" max="2817" width="10.6328125" style="68" customWidth="1"/>
    <col min="2818" max="2818" width="23.453125" style="68" bestFit="1" customWidth="1"/>
    <col min="2819" max="2819" width="15.6328125" style="68" customWidth="1"/>
    <col min="2820" max="2820" width="8.453125" style="68" customWidth="1"/>
    <col min="2821" max="2821" width="15.6328125" style="68" customWidth="1"/>
    <col min="2822" max="2822" width="8.453125" style="68" customWidth="1"/>
    <col min="2823" max="2823" width="15.6328125" style="68" customWidth="1"/>
    <col min="2824" max="2824" width="8.453125" style="68" customWidth="1"/>
    <col min="2825" max="2825" width="15.6328125" style="68" customWidth="1"/>
    <col min="2826" max="2826" width="8.453125" style="68" customWidth="1"/>
    <col min="2827" max="2827" width="15.6328125" style="68" customWidth="1"/>
    <col min="2828" max="2828" width="8.453125" style="68" customWidth="1"/>
    <col min="2829" max="2829" width="15.6328125" style="68" customWidth="1"/>
    <col min="2830" max="2830" width="8.453125" style="68" customWidth="1"/>
    <col min="2831" max="2831" width="15.6328125" style="68" customWidth="1"/>
    <col min="2832" max="2832" width="8.453125" style="68" customWidth="1"/>
    <col min="2833" max="2833" width="15.6328125" style="68" customWidth="1"/>
    <col min="2834" max="2834" width="8.453125" style="68" customWidth="1"/>
    <col min="2835" max="2835" width="15.6328125" style="68" customWidth="1"/>
    <col min="2836" max="2836" width="8.453125" style="68" customWidth="1"/>
    <col min="2837" max="3072" width="9" style="68"/>
    <col min="3073" max="3073" width="10.6328125" style="68" customWidth="1"/>
    <col min="3074" max="3074" width="23.453125" style="68" bestFit="1" customWidth="1"/>
    <col min="3075" max="3075" width="15.6328125" style="68" customWidth="1"/>
    <col min="3076" max="3076" width="8.453125" style="68" customWidth="1"/>
    <col min="3077" max="3077" width="15.6328125" style="68" customWidth="1"/>
    <col min="3078" max="3078" width="8.453125" style="68" customWidth="1"/>
    <col min="3079" max="3079" width="15.6328125" style="68" customWidth="1"/>
    <col min="3080" max="3080" width="8.453125" style="68" customWidth="1"/>
    <col min="3081" max="3081" width="15.6328125" style="68" customWidth="1"/>
    <col min="3082" max="3082" width="8.453125" style="68" customWidth="1"/>
    <col min="3083" max="3083" width="15.6328125" style="68" customWidth="1"/>
    <col min="3084" max="3084" width="8.453125" style="68" customWidth="1"/>
    <col min="3085" max="3085" width="15.6328125" style="68" customWidth="1"/>
    <col min="3086" max="3086" width="8.453125" style="68" customWidth="1"/>
    <col min="3087" max="3087" width="15.6328125" style="68" customWidth="1"/>
    <col min="3088" max="3088" width="8.453125" style="68" customWidth="1"/>
    <col min="3089" max="3089" width="15.6328125" style="68" customWidth="1"/>
    <col min="3090" max="3090" width="8.453125" style="68" customWidth="1"/>
    <col min="3091" max="3091" width="15.6328125" style="68" customWidth="1"/>
    <col min="3092" max="3092" width="8.453125" style="68" customWidth="1"/>
    <col min="3093" max="3328" width="9" style="68"/>
    <col min="3329" max="3329" width="10.6328125" style="68" customWidth="1"/>
    <col min="3330" max="3330" width="23.453125" style="68" bestFit="1" customWidth="1"/>
    <col min="3331" max="3331" width="15.6328125" style="68" customWidth="1"/>
    <col min="3332" max="3332" width="8.453125" style="68" customWidth="1"/>
    <col min="3333" max="3333" width="15.6328125" style="68" customWidth="1"/>
    <col min="3334" max="3334" width="8.453125" style="68" customWidth="1"/>
    <col min="3335" max="3335" width="15.6328125" style="68" customWidth="1"/>
    <col min="3336" max="3336" width="8.453125" style="68" customWidth="1"/>
    <col min="3337" max="3337" width="15.6328125" style="68" customWidth="1"/>
    <col min="3338" max="3338" width="8.453125" style="68" customWidth="1"/>
    <col min="3339" max="3339" width="15.6328125" style="68" customWidth="1"/>
    <col min="3340" max="3340" width="8.453125" style="68" customWidth="1"/>
    <col min="3341" max="3341" width="15.6328125" style="68" customWidth="1"/>
    <col min="3342" max="3342" width="8.453125" style="68" customWidth="1"/>
    <col min="3343" max="3343" width="15.6328125" style="68" customWidth="1"/>
    <col min="3344" max="3344" width="8.453125" style="68" customWidth="1"/>
    <col min="3345" max="3345" width="15.6328125" style="68" customWidth="1"/>
    <col min="3346" max="3346" width="8.453125" style="68" customWidth="1"/>
    <col min="3347" max="3347" width="15.6328125" style="68" customWidth="1"/>
    <col min="3348" max="3348" width="8.453125" style="68" customWidth="1"/>
    <col min="3349" max="3584" width="9" style="68"/>
    <col min="3585" max="3585" width="10.6328125" style="68" customWidth="1"/>
    <col min="3586" max="3586" width="23.453125" style="68" bestFit="1" customWidth="1"/>
    <col min="3587" max="3587" width="15.6328125" style="68" customWidth="1"/>
    <col min="3588" max="3588" width="8.453125" style="68" customWidth="1"/>
    <col min="3589" max="3589" width="15.6328125" style="68" customWidth="1"/>
    <col min="3590" max="3590" width="8.453125" style="68" customWidth="1"/>
    <col min="3591" max="3591" width="15.6328125" style="68" customWidth="1"/>
    <col min="3592" max="3592" width="8.453125" style="68" customWidth="1"/>
    <col min="3593" max="3593" width="15.6328125" style="68" customWidth="1"/>
    <col min="3594" max="3594" width="8.453125" style="68" customWidth="1"/>
    <col min="3595" max="3595" width="15.6328125" style="68" customWidth="1"/>
    <col min="3596" max="3596" width="8.453125" style="68" customWidth="1"/>
    <col min="3597" max="3597" width="15.6328125" style="68" customWidth="1"/>
    <col min="3598" max="3598" width="8.453125" style="68" customWidth="1"/>
    <col min="3599" max="3599" width="15.6328125" style="68" customWidth="1"/>
    <col min="3600" max="3600" width="8.453125" style="68" customWidth="1"/>
    <col min="3601" max="3601" width="15.6328125" style="68" customWidth="1"/>
    <col min="3602" max="3602" width="8.453125" style="68" customWidth="1"/>
    <col min="3603" max="3603" width="15.6328125" style="68" customWidth="1"/>
    <col min="3604" max="3604" width="8.453125" style="68" customWidth="1"/>
    <col min="3605" max="3840" width="9" style="68"/>
    <col min="3841" max="3841" width="10.6328125" style="68" customWidth="1"/>
    <col min="3842" max="3842" width="23.453125" style="68" bestFit="1" customWidth="1"/>
    <col min="3843" max="3843" width="15.6328125" style="68" customWidth="1"/>
    <col min="3844" max="3844" width="8.453125" style="68" customWidth="1"/>
    <col min="3845" max="3845" width="15.6328125" style="68" customWidth="1"/>
    <col min="3846" max="3846" width="8.453125" style="68" customWidth="1"/>
    <col min="3847" max="3847" width="15.6328125" style="68" customWidth="1"/>
    <col min="3848" max="3848" width="8.453125" style="68" customWidth="1"/>
    <col min="3849" max="3849" width="15.6328125" style="68" customWidth="1"/>
    <col min="3850" max="3850" width="8.453125" style="68" customWidth="1"/>
    <col min="3851" max="3851" width="15.6328125" style="68" customWidth="1"/>
    <col min="3852" max="3852" width="8.453125" style="68" customWidth="1"/>
    <col min="3853" max="3853" width="15.6328125" style="68" customWidth="1"/>
    <col min="3854" max="3854" width="8.453125" style="68" customWidth="1"/>
    <col min="3855" max="3855" width="15.6328125" style="68" customWidth="1"/>
    <col min="3856" max="3856" width="8.453125" style="68" customWidth="1"/>
    <col min="3857" max="3857" width="15.6328125" style="68" customWidth="1"/>
    <col min="3858" max="3858" width="8.453125" style="68" customWidth="1"/>
    <col min="3859" max="3859" width="15.6328125" style="68" customWidth="1"/>
    <col min="3860" max="3860" width="8.453125" style="68" customWidth="1"/>
    <col min="3861" max="4096" width="9" style="68"/>
    <col min="4097" max="4097" width="10.6328125" style="68" customWidth="1"/>
    <col min="4098" max="4098" width="23.453125" style="68" bestFit="1" customWidth="1"/>
    <col min="4099" max="4099" width="15.6328125" style="68" customWidth="1"/>
    <col min="4100" max="4100" width="8.453125" style="68" customWidth="1"/>
    <col min="4101" max="4101" width="15.6328125" style="68" customWidth="1"/>
    <col min="4102" max="4102" width="8.453125" style="68" customWidth="1"/>
    <col min="4103" max="4103" width="15.6328125" style="68" customWidth="1"/>
    <col min="4104" max="4104" width="8.453125" style="68" customWidth="1"/>
    <col min="4105" max="4105" width="15.6328125" style="68" customWidth="1"/>
    <col min="4106" max="4106" width="8.453125" style="68" customWidth="1"/>
    <col min="4107" max="4107" width="15.6328125" style="68" customWidth="1"/>
    <col min="4108" max="4108" width="8.453125" style="68" customWidth="1"/>
    <col min="4109" max="4109" width="15.6328125" style="68" customWidth="1"/>
    <col min="4110" max="4110" width="8.453125" style="68" customWidth="1"/>
    <col min="4111" max="4111" width="15.6328125" style="68" customWidth="1"/>
    <col min="4112" max="4112" width="8.453125" style="68" customWidth="1"/>
    <col min="4113" max="4113" width="15.6328125" style="68" customWidth="1"/>
    <col min="4114" max="4114" width="8.453125" style="68" customWidth="1"/>
    <col min="4115" max="4115" width="15.6328125" style="68" customWidth="1"/>
    <col min="4116" max="4116" width="8.453125" style="68" customWidth="1"/>
    <col min="4117" max="4352" width="9" style="68"/>
    <col min="4353" max="4353" width="10.6328125" style="68" customWidth="1"/>
    <col min="4354" max="4354" width="23.453125" style="68" bestFit="1" customWidth="1"/>
    <col min="4355" max="4355" width="15.6328125" style="68" customWidth="1"/>
    <col min="4356" max="4356" width="8.453125" style="68" customWidth="1"/>
    <col min="4357" max="4357" width="15.6328125" style="68" customWidth="1"/>
    <col min="4358" max="4358" width="8.453125" style="68" customWidth="1"/>
    <col min="4359" max="4359" width="15.6328125" style="68" customWidth="1"/>
    <col min="4360" max="4360" width="8.453125" style="68" customWidth="1"/>
    <col min="4361" max="4361" width="15.6328125" style="68" customWidth="1"/>
    <col min="4362" max="4362" width="8.453125" style="68" customWidth="1"/>
    <col min="4363" max="4363" width="15.6328125" style="68" customWidth="1"/>
    <col min="4364" max="4364" width="8.453125" style="68" customWidth="1"/>
    <col min="4365" max="4365" width="15.6328125" style="68" customWidth="1"/>
    <col min="4366" max="4366" width="8.453125" style="68" customWidth="1"/>
    <col min="4367" max="4367" width="15.6328125" style="68" customWidth="1"/>
    <col min="4368" max="4368" width="8.453125" style="68" customWidth="1"/>
    <col min="4369" max="4369" width="15.6328125" style="68" customWidth="1"/>
    <col min="4370" max="4370" width="8.453125" style="68" customWidth="1"/>
    <col min="4371" max="4371" width="15.6328125" style="68" customWidth="1"/>
    <col min="4372" max="4372" width="8.453125" style="68" customWidth="1"/>
    <col min="4373" max="4608" width="9" style="68"/>
    <col min="4609" max="4609" width="10.6328125" style="68" customWidth="1"/>
    <col min="4610" max="4610" width="23.453125" style="68" bestFit="1" customWidth="1"/>
    <col min="4611" max="4611" width="15.6328125" style="68" customWidth="1"/>
    <col min="4612" max="4612" width="8.453125" style="68" customWidth="1"/>
    <col min="4613" max="4613" width="15.6328125" style="68" customWidth="1"/>
    <col min="4614" max="4614" width="8.453125" style="68" customWidth="1"/>
    <col min="4615" max="4615" width="15.6328125" style="68" customWidth="1"/>
    <col min="4616" max="4616" width="8.453125" style="68" customWidth="1"/>
    <col min="4617" max="4617" width="15.6328125" style="68" customWidth="1"/>
    <col min="4618" max="4618" width="8.453125" style="68" customWidth="1"/>
    <col min="4619" max="4619" width="15.6328125" style="68" customWidth="1"/>
    <col min="4620" max="4620" width="8.453125" style="68" customWidth="1"/>
    <col min="4621" max="4621" width="15.6328125" style="68" customWidth="1"/>
    <col min="4622" max="4622" width="8.453125" style="68" customWidth="1"/>
    <col min="4623" max="4623" width="15.6328125" style="68" customWidth="1"/>
    <col min="4624" max="4624" width="8.453125" style="68" customWidth="1"/>
    <col min="4625" max="4625" width="15.6328125" style="68" customWidth="1"/>
    <col min="4626" max="4626" width="8.453125" style="68" customWidth="1"/>
    <col min="4627" max="4627" width="15.6328125" style="68" customWidth="1"/>
    <col min="4628" max="4628" width="8.453125" style="68" customWidth="1"/>
    <col min="4629" max="4864" width="9" style="68"/>
    <col min="4865" max="4865" width="10.6328125" style="68" customWidth="1"/>
    <col min="4866" max="4866" width="23.453125" style="68" bestFit="1" customWidth="1"/>
    <col min="4867" max="4867" width="15.6328125" style="68" customWidth="1"/>
    <col min="4868" max="4868" width="8.453125" style="68" customWidth="1"/>
    <col min="4869" max="4869" width="15.6328125" style="68" customWidth="1"/>
    <col min="4870" max="4870" width="8.453125" style="68" customWidth="1"/>
    <col min="4871" max="4871" width="15.6328125" style="68" customWidth="1"/>
    <col min="4872" max="4872" width="8.453125" style="68" customWidth="1"/>
    <col min="4873" max="4873" width="15.6328125" style="68" customWidth="1"/>
    <col min="4874" max="4874" width="8.453125" style="68" customWidth="1"/>
    <col min="4875" max="4875" width="15.6328125" style="68" customWidth="1"/>
    <col min="4876" max="4876" width="8.453125" style="68" customWidth="1"/>
    <col min="4877" max="4877" width="15.6328125" style="68" customWidth="1"/>
    <col min="4878" max="4878" width="8.453125" style="68" customWidth="1"/>
    <col min="4879" max="4879" width="15.6328125" style="68" customWidth="1"/>
    <col min="4880" max="4880" width="8.453125" style="68" customWidth="1"/>
    <col min="4881" max="4881" width="15.6328125" style="68" customWidth="1"/>
    <col min="4882" max="4882" width="8.453125" style="68" customWidth="1"/>
    <col min="4883" max="4883" width="15.6328125" style="68" customWidth="1"/>
    <col min="4884" max="4884" width="8.453125" style="68" customWidth="1"/>
    <col min="4885" max="5120" width="9" style="68"/>
    <col min="5121" max="5121" width="10.6328125" style="68" customWidth="1"/>
    <col min="5122" max="5122" width="23.453125" style="68" bestFit="1" customWidth="1"/>
    <col min="5123" max="5123" width="15.6328125" style="68" customWidth="1"/>
    <col min="5124" max="5124" width="8.453125" style="68" customWidth="1"/>
    <col min="5125" max="5125" width="15.6328125" style="68" customWidth="1"/>
    <col min="5126" max="5126" width="8.453125" style="68" customWidth="1"/>
    <col min="5127" max="5127" width="15.6328125" style="68" customWidth="1"/>
    <col min="5128" max="5128" width="8.453125" style="68" customWidth="1"/>
    <col min="5129" max="5129" width="15.6328125" style="68" customWidth="1"/>
    <col min="5130" max="5130" width="8.453125" style="68" customWidth="1"/>
    <col min="5131" max="5131" width="15.6328125" style="68" customWidth="1"/>
    <col min="5132" max="5132" width="8.453125" style="68" customWidth="1"/>
    <col min="5133" max="5133" width="15.6328125" style="68" customWidth="1"/>
    <col min="5134" max="5134" width="8.453125" style="68" customWidth="1"/>
    <col min="5135" max="5135" width="15.6328125" style="68" customWidth="1"/>
    <col min="5136" max="5136" width="8.453125" style="68" customWidth="1"/>
    <col min="5137" max="5137" width="15.6328125" style="68" customWidth="1"/>
    <col min="5138" max="5138" width="8.453125" style="68" customWidth="1"/>
    <col min="5139" max="5139" width="15.6328125" style="68" customWidth="1"/>
    <col min="5140" max="5140" width="8.453125" style="68" customWidth="1"/>
    <col min="5141" max="5376" width="9" style="68"/>
    <col min="5377" max="5377" width="10.6328125" style="68" customWidth="1"/>
    <col min="5378" max="5378" width="23.453125" style="68" bestFit="1" customWidth="1"/>
    <col min="5379" max="5379" width="15.6328125" style="68" customWidth="1"/>
    <col min="5380" max="5380" width="8.453125" style="68" customWidth="1"/>
    <col min="5381" max="5381" width="15.6328125" style="68" customWidth="1"/>
    <col min="5382" max="5382" width="8.453125" style="68" customWidth="1"/>
    <col min="5383" max="5383" width="15.6328125" style="68" customWidth="1"/>
    <col min="5384" max="5384" width="8.453125" style="68" customWidth="1"/>
    <col min="5385" max="5385" width="15.6328125" style="68" customWidth="1"/>
    <col min="5386" max="5386" width="8.453125" style="68" customWidth="1"/>
    <col min="5387" max="5387" width="15.6328125" style="68" customWidth="1"/>
    <col min="5388" max="5388" width="8.453125" style="68" customWidth="1"/>
    <col min="5389" max="5389" width="15.6328125" style="68" customWidth="1"/>
    <col min="5390" max="5390" width="8.453125" style="68" customWidth="1"/>
    <col min="5391" max="5391" width="15.6328125" style="68" customWidth="1"/>
    <col min="5392" max="5392" width="8.453125" style="68" customWidth="1"/>
    <col min="5393" max="5393" width="15.6328125" style="68" customWidth="1"/>
    <col min="5394" max="5394" width="8.453125" style="68" customWidth="1"/>
    <col min="5395" max="5395" width="15.6328125" style="68" customWidth="1"/>
    <col min="5396" max="5396" width="8.453125" style="68" customWidth="1"/>
    <col min="5397" max="5632" width="9" style="68"/>
    <col min="5633" max="5633" width="10.6328125" style="68" customWidth="1"/>
    <col min="5634" max="5634" width="23.453125" style="68" bestFit="1" customWidth="1"/>
    <col min="5635" max="5635" width="15.6328125" style="68" customWidth="1"/>
    <col min="5636" max="5636" width="8.453125" style="68" customWidth="1"/>
    <col min="5637" max="5637" width="15.6328125" style="68" customWidth="1"/>
    <col min="5638" max="5638" width="8.453125" style="68" customWidth="1"/>
    <col min="5639" max="5639" width="15.6328125" style="68" customWidth="1"/>
    <col min="5640" max="5640" width="8.453125" style="68" customWidth="1"/>
    <col min="5641" max="5641" width="15.6328125" style="68" customWidth="1"/>
    <col min="5642" max="5642" width="8.453125" style="68" customWidth="1"/>
    <col min="5643" max="5643" width="15.6328125" style="68" customWidth="1"/>
    <col min="5644" max="5644" width="8.453125" style="68" customWidth="1"/>
    <col min="5645" max="5645" width="15.6328125" style="68" customWidth="1"/>
    <col min="5646" max="5646" width="8.453125" style="68" customWidth="1"/>
    <col min="5647" max="5647" width="15.6328125" style="68" customWidth="1"/>
    <col min="5648" max="5648" width="8.453125" style="68" customWidth="1"/>
    <col min="5649" max="5649" width="15.6328125" style="68" customWidth="1"/>
    <col min="5650" max="5650" width="8.453125" style="68" customWidth="1"/>
    <col min="5651" max="5651" width="15.6328125" style="68" customWidth="1"/>
    <col min="5652" max="5652" width="8.453125" style="68" customWidth="1"/>
    <col min="5653" max="5888" width="9" style="68"/>
    <col min="5889" max="5889" width="10.6328125" style="68" customWidth="1"/>
    <col min="5890" max="5890" width="23.453125" style="68" bestFit="1" customWidth="1"/>
    <col min="5891" max="5891" width="15.6328125" style="68" customWidth="1"/>
    <col min="5892" max="5892" width="8.453125" style="68" customWidth="1"/>
    <col min="5893" max="5893" width="15.6328125" style="68" customWidth="1"/>
    <col min="5894" max="5894" width="8.453125" style="68" customWidth="1"/>
    <col min="5895" max="5895" width="15.6328125" style="68" customWidth="1"/>
    <col min="5896" max="5896" width="8.453125" style="68" customWidth="1"/>
    <col min="5897" max="5897" width="15.6328125" style="68" customWidth="1"/>
    <col min="5898" max="5898" width="8.453125" style="68" customWidth="1"/>
    <col min="5899" max="5899" width="15.6328125" style="68" customWidth="1"/>
    <col min="5900" max="5900" width="8.453125" style="68" customWidth="1"/>
    <col min="5901" max="5901" width="15.6328125" style="68" customWidth="1"/>
    <col min="5902" max="5902" width="8.453125" style="68" customWidth="1"/>
    <col min="5903" max="5903" width="15.6328125" style="68" customWidth="1"/>
    <col min="5904" max="5904" width="8.453125" style="68" customWidth="1"/>
    <col min="5905" max="5905" width="15.6328125" style="68" customWidth="1"/>
    <col min="5906" max="5906" width="8.453125" style="68" customWidth="1"/>
    <col min="5907" max="5907" width="15.6328125" style="68" customWidth="1"/>
    <col min="5908" max="5908" width="8.453125" style="68" customWidth="1"/>
    <col min="5909" max="6144" width="9" style="68"/>
    <col min="6145" max="6145" width="10.6328125" style="68" customWidth="1"/>
    <col min="6146" max="6146" width="23.453125" style="68" bestFit="1" customWidth="1"/>
    <col min="6147" max="6147" width="15.6328125" style="68" customWidth="1"/>
    <col min="6148" max="6148" width="8.453125" style="68" customWidth="1"/>
    <col min="6149" max="6149" width="15.6328125" style="68" customWidth="1"/>
    <col min="6150" max="6150" width="8.453125" style="68" customWidth="1"/>
    <col min="6151" max="6151" width="15.6328125" style="68" customWidth="1"/>
    <col min="6152" max="6152" width="8.453125" style="68" customWidth="1"/>
    <col min="6153" max="6153" width="15.6328125" style="68" customWidth="1"/>
    <col min="6154" max="6154" width="8.453125" style="68" customWidth="1"/>
    <col min="6155" max="6155" width="15.6328125" style="68" customWidth="1"/>
    <col min="6156" max="6156" width="8.453125" style="68" customWidth="1"/>
    <col min="6157" max="6157" width="15.6328125" style="68" customWidth="1"/>
    <col min="6158" max="6158" width="8.453125" style="68" customWidth="1"/>
    <col min="6159" max="6159" width="15.6328125" style="68" customWidth="1"/>
    <col min="6160" max="6160" width="8.453125" style="68" customWidth="1"/>
    <col min="6161" max="6161" width="15.6328125" style="68" customWidth="1"/>
    <col min="6162" max="6162" width="8.453125" style="68" customWidth="1"/>
    <col min="6163" max="6163" width="15.6328125" style="68" customWidth="1"/>
    <col min="6164" max="6164" width="8.453125" style="68" customWidth="1"/>
    <col min="6165" max="6400" width="9" style="68"/>
    <col min="6401" max="6401" width="10.6328125" style="68" customWidth="1"/>
    <col min="6402" max="6402" width="23.453125" style="68" bestFit="1" customWidth="1"/>
    <col min="6403" max="6403" width="15.6328125" style="68" customWidth="1"/>
    <col min="6404" max="6404" width="8.453125" style="68" customWidth="1"/>
    <col min="6405" max="6405" width="15.6328125" style="68" customWidth="1"/>
    <col min="6406" max="6406" width="8.453125" style="68" customWidth="1"/>
    <col min="6407" max="6407" width="15.6328125" style="68" customWidth="1"/>
    <col min="6408" max="6408" width="8.453125" style="68" customWidth="1"/>
    <col min="6409" max="6409" width="15.6328125" style="68" customWidth="1"/>
    <col min="6410" max="6410" width="8.453125" style="68" customWidth="1"/>
    <col min="6411" max="6411" width="15.6328125" style="68" customWidth="1"/>
    <col min="6412" max="6412" width="8.453125" style="68" customWidth="1"/>
    <col min="6413" max="6413" width="15.6328125" style="68" customWidth="1"/>
    <col min="6414" max="6414" width="8.453125" style="68" customWidth="1"/>
    <col min="6415" max="6415" width="15.6328125" style="68" customWidth="1"/>
    <col min="6416" max="6416" width="8.453125" style="68" customWidth="1"/>
    <col min="6417" max="6417" width="15.6328125" style="68" customWidth="1"/>
    <col min="6418" max="6418" width="8.453125" style="68" customWidth="1"/>
    <col min="6419" max="6419" width="15.6328125" style="68" customWidth="1"/>
    <col min="6420" max="6420" width="8.453125" style="68" customWidth="1"/>
    <col min="6421" max="6656" width="9" style="68"/>
    <col min="6657" max="6657" width="10.6328125" style="68" customWidth="1"/>
    <col min="6658" max="6658" width="23.453125" style="68" bestFit="1" customWidth="1"/>
    <col min="6659" max="6659" width="15.6328125" style="68" customWidth="1"/>
    <col min="6660" max="6660" width="8.453125" style="68" customWidth="1"/>
    <col min="6661" max="6661" width="15.6328125" style="68" customWidth="1"/>
    <col min="6662" max="6662" width="8.453125" style="68" customWidth="1"/>
    <col min="6663" max="6663" width="15.6328125" style="68" customWidth="1"/>
    <col min="6664" max="6664" width="8.453125" style="68" customWidth="1"/>
    <col min="6665" max="6665" width="15.6328125" style="68" customWidth="1"/>
    <col min="6666" max="6666" width="8.453125" style="68" customWidth="1"/>
    <col min="6667" max="6667" width="15.6328125" style="68" customWidth="1"/>
    <col min="6668" max="6668" width="8.453125" style="68" customWidth="1"/>
    <col min="6669" max="6669" width="15.6328125" style="68" customWidth="1"/>
    <col min="6670" max="6670" width="8.453125" style="68" customWidth="1"/>
    <col min="6671" max="6671" width="15.6328125" style="68" customWidth="1"/>
    <col min="6672" max="6672" width="8.453125" style="68" customWidth="1"/>
    <col min="6673" max="6673" width="15.6328125" style="68" customWidth="1"/>
    <col min="6674" max="6674" width="8.453125" style="68" customWidth="1"/>
    <col min="6675" max="6675" width="15.6328125" style="68" customWidth="1"/>
    <col min="6676" max="6676" width="8.453125" style="68" customWidth="1"/>
    <col min="6677" max="6912" width="9" style="68"/>
    <col min="6913" max="6913" width="10.6328125" style="68" customWidth="1"/>
    <col min="6914" max="6914" width="23.453125" style="68" bestFit="1" customWidth="1"/>
    <col min="6915" max="6915" width="15.6328125" style="68" customWidth="1"/>
    <col min="6916" max="6916" width="8.453125" style="68" customWidth="1"/>
    <col min="6917" max="6917" width="15.6328125" style="68" customWidth="1"/>
    <col min="6918" max="6918" width="8.453125" style="68" customWidth="1"/>
    <col min="6919" max="6919" width="15.6328125" style="68" customWidth="1"/>
    <col min="6920" max="6920" width="8.453125" style="68" customWidth="1"/>
    <col min="6921" max="6921" width="15.6328125" style="68" customWidth="1"/>
    <col min="6922" max="6922" width="8.453125" style="68" customWidth="1"/>
    <col min="6923" max="6923" width="15.6328125" style="68" customWidth="1"/>
    <col min="6924" max="6924" width="8.453125" style="68" customWidth="1"/>
    <col min="6925" max="6925" width="15.6328125" style="68" customWidth="1"/>
    <col min="6926" max="6926" width="8.453125" style="68" customWidth="1"/>
    <col min="6927" max="6927" width="15.6328125" style="68" customWidth="1"/>
    <col min="6928" max="6928" width="8.453125" style="68" customWidth="1"/>
    <col min="6929" max="6929" width="15.6328125" style="68" customWidth="1"/>
    <col min="6930" max="6930" width="8.453125" style="68" customWidth="1"/>
    <col min="6931" max="6931" width="15.6328125" style="68" customWidth="1"/>
    <col min="6932" max="6932" width="8.453125" style="68" customWidth="1"/>
    <col min="6933" max="7168" width="9" style="68"/>
    <col min="7169" max="7169" width="10.6328125" style="68" customWidth="1"/>
    <col min="7170" max="7170" width="23.453125" style="68" bestFit="1" customWidth="1"/>
    <col min="7171" max="7171" width="15.6328125" style="68" customWidth="1"/>
    <col min="7172" max="7172" width="8.453125" style="68" customWidth="1"/>
    <col min="7173" max="7173" width="15.6328125" style="68" customWidth="1"/>
    <col min="7174" max="7174" width="8.453125" style="68" customWidth="1"/>
    <col min="7175" max="7175" width="15.6328125" style="68" customWidth="1"/>
    <col min="7176" max="7176" width="8.453125" style="68" customWidth="1"/>
    <col min="7177" max="7177" width="15.6328125" style="68" customWidth="1"/>
    <col min="7178" max="7178" width="8.453125" style="68" customWidth="1"/>
    <col min="7179" max="7179" width="15.6328125" style="68" customWidth="1"/>
    <col min="7180" max="7180" width="8.453125" style="68" customWidth="1"/>
    <col min="7181" max="7181" width="15.6328125" style="68" customWidth="1"/>
    <col min="7182" max="7182" width="8.453125" style="68" customWidth="1"/>
    <col min="7183" max="7183" width="15.6328125" style="68" customWidth="1"/>
    <col min="7184" max="7184" width="8.453125" style="68" customWidth="1"/>
    <col min="7185" max="7185" width="15.6328125" style="68" customWidth="1"/>
    <col min="7186" max="7186" width="8.453125" style="68" customWidth="1"/>
    <col min="7187" max="7187" width="15.6328125" style="68" customWidth="1"/>
    <col min="7188" max="7188" width="8.453125" style="68" customWidth="1"/>
    <col min="7189" max="7424" width="9" style="68"/>
    <col min="7425" max="7425" width="10.6328125" style="68" customWidth="1"/>
    <col min="7426" max="7426" width="23.453125" style="68" bestFit="1" customWidth="1"/>
    <col min="7427" max="7427" width="15.6328125" style="68" customWidth="1"/>
    <col min="7428" max="7428" width="8.453125" style="68" customWidth="1"/>
    <col min="7429" max="7429" width="15.6328125" style="68" customWidth="1"/>
    <col min="7430" max="7430" width="8.453125" style="68" customWidth="1"/>
    <col min="7431" max="7431" width="15.6328125" style="68" customWidth="1"/>
    <col min="7432" max="7432" width="8.453125" style="68" customWidth="1"/>
    <col min="7433" max="7433" width="15.6328125" style="68" customWidth="1"/>
    <col min="7434" max="7434" width="8.453125" style="68" customWidth="1"/>
    <col min="7435" max="7435" width="15.6328125" style="68" customWidth="1"/>
    <col min="7436" max="7436" width="8.453125" style="68" customWidth="1"/>
    <col min="7437" max="7437" width="15.6328125" style="68" customWidth="1"/>
    <col min="7438" max="7438" width="8.453125" style="68" customWidth="1"/>
    <col min="7439" max="7439" width="15.6328125" style="68" customWidth="1"/>
    <col min="7440" max="7440" width="8.453125" style="68" customWidth="1"/>
    <col min="7441" max="7441" width="15.6328125" style="68" customWidth="1"/>
    <col min="7442" max="7442" width="8.453125" style="68" customWidth="1"/>
    <col min="7443" max="7443" width="15.6328125" style="68" customWidth="1"/>
    <col min="7444" max="7444" width="8.453125" style="68" customWidth="1"/>
    <col min="7445" max="7680" width="9" style="68"/>
    <col min="7681" max="7681" width="10.6328125" style="68" customWidth="1"/>
    <col min="7682" max="7682" width="23.453125" style="68" bestFit="1" customWidth="1"/>
    <col min="7683" max="7683" width="15.6328125" style="68" customWidth="1"/>
    <col min="7684" max="7684" width="8.453125" style="68" customWidth="1"/>
    <col min="7685" max="7685" width="15.6328125" style="68" customWidth="1"/>
    <col min="7686" max="7686" width="8.453125" style="68" customWidth="1"/>
    <col min="7687" max="7687" width="15.6328125" style="68" customWidth="1"/>
    <col min="7688" max="7688" width="8.453125" style="68" customWidth="1"/>
    <col min="7689" max="7689" width="15.6328125" style="68" customWidth="1"/>
    <col min="7690" max="7690" width="8.453125" style="68" customWidth="1"/>
    <col min="7691" max="7691" width="15.6328125" style="68" customWidth="1"/>
    <col min="7692" max="7692" width="8.453125" style="68" customWidth="1"/>
    <col min="7693" max="7693" width="15.6328125" style="68" customWidth="1"/>
    <col min="7694" max="7694" width="8.453125" style="68" customWidth="1"/>
    <col min="7695" max="7695" width="15.6328125" style="68" customWidth="1"/>
    <col min="7696" max="7696" width="8.453125" style="68" customWidth="1"/>
    <col min="7697" max="7697" width="15.6328125" style="68" customWidth="1"/>
    <col min="7698" max="7698" width="8.453125" style="68" customWidth="1"/>
    <col min="7699" max="7699" width="15.6328125" style="68" customWidth="1"/>
    <col min="7700" max="7700" width="8.453125" style="68" customWidth="1"/>
    <col min="7701" max="7936" width="9" style="68"/>
    <col min="7937" max="7937" width="10.6328125" style="68" customWidth="1"/>
    <col min="7938" max="7938" width="23.453125" style="68" bestFit="1" customWidth="1"/>
    <col min="7939" max="7939" width="15.6328125" style="68" customWidth="1"/>
    <col min="7940" max="7940" width="8.453125" style="68" customWidth="1"/>
    <col min="7941" max="7941" width="15.6328125" style="68" customWidth="1"/>
    <col min="7942" max="7942" width="8.453125" style="68" customWidth="1"/>
    <col min="7943" max="7943" width="15.6328125" style="68" customWidth="1"/>
    <col min="7944" max="7944" width="8.453125" style="68" customWidth="1"/>
    <col min="7945" max="7945" width="15.6328125" style="68" customWidth="1"/>
    <col min="7946" max="7946" width="8.453125" style="68" customWidth="1"/>
    <col min="7947" max="7947" width="15.6328125" style="68" customWidth="1"/>
    <col min="7948" max="7948" width="8.453125" style="68" customWidth="1"/>
    <col min="7949" max="7949" width="15.6328125" style="68" customWidth="1"/>
    <col min="7950" max="7950" width="8.453125" style="68" customWidth="1"/>
    <col min="7951" max="7951" width="15.6328125" style="68" customWidth="1"/>
    <col min="7952" max="7952" width="8.453125" style="68" customWidth="1"/>
    <col min="7953" max="7953" width="15.6328125" style="68" customWidth="1"/>
    <col min="7954" max="7954" width="8.453125" style="68" customWidth="1"/>
    <col min="7955" max="7955" width="15.6328125" style="68" customWidth="1"/>
    <col min="7956" max="7956" width="8.453125" style="68" customWidth="1"/>
    <col min="7957" max="8192" width="9" style="68"/>
    <col min="8193" max="8193" width="10.6328125" style="68" customWidth="1"/>
    <col min="8194" max="8194" width="23.453125" style="68" bestFit="1" customWidth="1"/>
    <col min="8195" max="8195" width="15.6328125" style="68" customWidth="1"/>
    <col min="8196" max="8196" width="8.453125" style="68" customWidth="1"/>
    <col min="8197" max="8197" width="15.6328125" style="68" customWidth="1"/>
    <col min="8198" max="8198" width="8.453125" style="68" customWidth="1"/>
    <col min="8199" max="8199" width="15.6328125" style="68" customWidth="1"/>
    <col min="8200" max="8200" width="8.453125" style="68" customWidth="1"/>
    <col min="8201" max="8201" width="15.6328125" style="68" customWidth="1"/>
    <col min="8202" max="8202" width="8.453125" style="68" customWidth="1"/>
    <col min="8203" max="8203" width="15.6328125" style="68" customWidth="1"/>
    <col min="8204" max="8204" width="8.453125" style="68" customWidth="1"/>
    <col min="8205" max="8205" width="15.6328125" style="68" customWidth="1"/>
    <col min="8206" max="8206" width="8.453125" style="68" customWidth="1"/>
    <col min="8207" max="8207" width="15.6328125" style="68" customWidth="1"/>
    <col min="8208" max="8208" width="8.453125" style="68" customWidth="1"/>
    <col min="8209" max="8209" width="15.6328125" style="68" customWidth="1"/>
    <col min="8210" max="8210" width="8.453125" style="68" customWidth="1"/>
    <col min="8211" max="8211" width="15.6328125" style="68" customWidth="1"/>
    <col min="8212" max="8212" width="8.453125" style="68" customWidth="1"/>
    <col min="8213" max="8448" width="9" style="68"/>
    <col min="8449" max="8449" width="10.6328125" style="68" customWidth="1"/>
    <col min="8450" max="8450" width="23.453125" style="68" bestFit="1" customWidth="1"/>
    <col min="8451" max="8451" width="15.6328125" style="68" customWidth="1"/>
    <col min="8452" max="8452" width="8.453125" style="68" customWidth="1"/>
    <col min="8453" max="8453" width="15.6328125" style="68" customWidth="1"/>
    <col min="8454" max="8454" width="8.453125" style="68" customWidth="1"/>
    <col min="8455" max="8455" width="15.6328125" style="68" customWidth="1"/>
    <col min="8456" max="8456" width="8.453125" style="68" customWidth="1"/>
    <col min="8457" max="8457" width="15.6328125" style="68" customWidth="1"/>
    <col min="8458" max="8458" width="8.453125" style="68" customWidth="1"/>
    <col min="8459" max="8459" width="15.6328125" style="68" customWidth="1"/>
    <col min="8460" max="8460" width="8.453125" style="68" customWidth="1"/>
    <col min="8461" max="8461" width="15.6328125" style="68" customWidth="1"/>
    <col min="8462" max="8462" width="8.453125" style="68" customWidth="1"/>
    <col min="8463" max="8463" width="15.6328125" style="68" customWidth="1"/>
    <col min="8464" max="8464" width="8.453125" style="68" customWidth="1"/>
    <col min="8465" max="8465" width="15.6328125" style="68" customWidth="1"/>
    <col min="8466" max="8466" width="8.453125" style="68" customWidth="1"/>
    <col min="8467" max="8467" width="15.6328125" style="68" customWidth="1"/>
    <col min="8468" max="8468" width="8.453125" style="68" customWidth="1"/>
    <col min="8469" max="8704" width="9" style="68"/>
    <col min="8705" max="8705" width="10.6328125" style="68" customWidth="1"/>
    <col min="8706" max="8706" width="23.453125" style="68" bestFit="1" customWidth="1"/>
    <col min="8707" max="8707" width="15.6328125" style="68" customWidth="1"/>
    <col min="8708" max="8708" width="8.453125" style="68" customWidth="1"/>
    <col min="8709" max="8709" width="15.6328125" style="68" customWidth="1"/>
    <col min="8710" max="8710" width="8.453125" style="68" customWidth="1"/>
    <col min="8711" max="8711" width="15.6328125" style="68" customWidth="1"/>
    <col min="8712" max="8712" width="8.453125" style="68" customWidth="1"/>
    <col min="8713" max="8713" width="15.6328125" style="68" customWidth="1"/>
    <col min="8714" max="8714" width="8.453125" style="68" customWidth="1"/>
    <col min="8715" max="8715" width="15.6328125" style="68" customWidth="1"/>
    <col min="8716" max="8716" width="8.453125" style="68" customWidth="1"/>
    <col min="8717" max="8717" width="15.6328125" style="68" customWidth="1"/>
    <col min="8718" max="8718" width="8.453125" style="68" customWidth="1"/>
    <col min="8719" max="8719" width="15.6328125" style="68" customWidth="1"/>
    <col min="8720" max="8720" width="8.453125" style="68" customWidth="1"/>
    <col min="8721" max="8721" width="15.6328125" style="68" customWidth="1"/>
    <col min="8722" max="8722" width="8.453125" style="68" customWidth="1"/>
    <col min="8723" max="8723" width="15.6328125" style="68" customWidth="1"/>
    <col min="8724" max="8724" width="8.453125" style="68" customWidth="1"/>
    <col min="8725" max="8960" width="9" style="68"/>
    <col min="8961" max="8961" width="10.6328125" style="68" customWidth="1"/>
    <col min="8962" max="8962" width="23.453125" style="68" bestFit="1" customWidth="1"/>
    <col min="8963" max="8963" width="15.6328125" style="68" customWidth="1"/>
    <col min="8964" max="8964" width="8.453125" style="68" customWidth="1"/>
    <col min="8965" max="8965" width="15.6328125" style="68" customWidth="1"/>
    <col min="8966" max="8966" width="8.453125" style="68" customWidth="1"/>
    <col min="8967" max="8967" width="15.6328125" style="68" customWidth="1"/>
    <col min="8968" max="8968" width="8.453125" style="68" customWidth="1"/>
    <col min="8969" max="8969" width="15.6328125" style="68" customWidth="1"/>
    <col min="8970" max="8970" width="8.453125" style="68" customWidth="1"/>
    <col min="8971" max="8971" width="15.6328125" style="68" customWidth="1"/>
    <col min="8972" max="8972" width="8.453125" style="68" customWidth="1"/>
    <col min="8973" max="8973" width="15.6328125" style="68" customWidth="1"/>
    <col min="8974" max="8974" width="8.453125" style="68" customWidth="1"/>
    <col min="8975" max="8975" width="15.6328125" style="68" customWidth="1"/>
    <col min="8976" max="8976" width="8.453125" style="68" customWidth="1"/>
    <col min="8977" max="8977" width="15.6328125" style="68" customWidth="1"/>
    <col min="8978" max="8978" width="8.453125" style="68" customWidth="1"/>
    <col min="8979" max="8979" width="15.6328125" style="68" customWidth="1"/>
    <col min="8980" max="8980" width="8.453125" style="68" customWidth="1"/>
    <col min="8981" max="9216" width="9" style="68"/>
    <col min="9217" max="9217" width="10.6328125" style="68" customWidth="1"/>
    <col min="9218" max="9218" width="23.453125" style="68" bestFit="1" customWidth="1"/>
    <col min="9219" max="9219" width="15.6328125" style="68" customWidth="1"/>
    <col min="9220" max="9220" width="8.453125" style="68" customWidth="1"/>
    <col min="9221" max="9221" width="15.6328125" style="68" customWidth="1"/>
    <col min="9222" max="9222" width="8.453125" style="68" customWidth="1"/>
    <col min="9223" max="9223" width="15.6328125" style="68" customWidth="1"/>
    <col min="9224" max="9224" width="8.453125" style="68" customWidth="1"/>
    <col min="9225" max="9225" width="15.6328125" style="68" customWidth="1"/>
    <col min="9226" max="9226" width="8.453125" style="68" customWidth="1"/>
    <col min="9227" max="9227" width="15.6328125" style="68" customWidth="1"/>
    <col min="9228" max="9228" width="8.453125" style="68" customWidth="1"/>
    <col min="9229" max="9229" width="15.6328125" style="68" customWidth="1"/>
    <col min="9230" max="9230" width="8.453125" style="68" customWidth="1"/>
    <col min="9231" max="9231" width="15.6328125" style="68" customWidth="1"/>
    <col min="9232" max="9232" width="8.453125" style="68" customWidth="1"/>
    <col min="9233" max="9233" width="15.6328125" style="68" customWidth="1"/>
    <col min="9234" max="9234" width="8.453125" style="68" customWidth="1"/>
    <col min="9235" max="9235" width="15.6328125" style="68" customWidth="1"/>
    <col min="9236" max="9236" width="8.453125" style="68" customWidth="1"/>
    <col min="9237" max="9472" width="9" style="68"/>
    <col min="9473" max="9473" width="10.6328125" style="68" customWidth="1"/>
    <col min="9474" max="9474" width="23.453125" style="68" bestFit="1" customWidth="1"/>
    <col min="9475" max="9475" width="15.6328125" style="68" customWidth="1"/>
    <col min="9476" max="9476" width="8.453125" style="68" customWidth="1"/>
    <col min="9477" max="9477" width="15.6328125" style="68" customWidth="1"/>
    <col min="9478" max="9478" width="8.453125" style="68" customWidth="1"/>
    <col min="9479" max="9479" width="15.6328125" style="68" customWidth="1"/>
    <col min="9480" max="9480" width="8.453125" style="68" customWidth="1"/>
    <col min="9481" max="9481" width="15.6328125" style="68" customWidth="1"/>
    <col min="9482" max="9482" width="8.453125" style="68" customWidth="1"/>
    <col min="9483" max="9483" width="15.6328125" style="68" customWidth="1"/>
    <col min="9484" max="9484" width="8.453125" style="68" customWidth="1"/>
    <col min="9485" max="9485" width="15.6328125" style="68" customWidth="1"/>
    <col min="9486" max="9486" width="8.453125" style="68" customWidth="1"/>
    <col min="9487" max="9487" width="15.6328125" style="68" customWidth="1"/>
    <col min="9488" max="9488" width="8.453125" style="68" customWidth="1"/>
    <col min="9489" max="9489" width="15.6328125" style="68" customWidth="1"/>
    <col min="9490" max="9490" width="8.453125" style="68" customWidth="1"/>
    <col min="9491" max="9491" width="15.6328125" style="68" customWidth="1"/>
    <col min="9492" max="9492" width="8.453125" style="68" customWidth="1"/>
    <col min="9493" max="9728" width="9" style="68"/>
    <col min="9729" max="9729" width="10.6328125" style="68" customWidth="1"/>
    <col min="9730" max="9730" width="23.453125" style="68" bestFit="1" customWidth="1"/>
    <col min="9731" max="9731" width="15.6328125" style="68" customWidth="1"/>
    <col min="9732" max="9732" width="8.453125" style="68" customWidth="1"/>
    <col min="9733" max="9733" width="15.6328125" style="68" customWidth="1"/>
    <col min="9734" max="9734" width="8.453125" style="68" customWidth="1"/>
    <col min="9735" max="9735" width="15.6328125" style="68" customWidth="1"/>
    <col min="9736" max="9736" width="8.453125" style="68" customWidth="1"/>
    <col min="9737" max="9737" width="15.6328125" style="68" customWidth="1"/>
    <col min="9738" max="9738" width="8.453125" style="68" customWidth="1"/>
    <col min="9739" max="9739" width="15.6328125" style="68" customWidth="1"/>
    <col min="9740" max="9740" width="8.453125" style="68" customWidth="1"/>
    <col min="9741" max="9741" width="15.6328125" style="68" customWidth="1"/>
    <col min="9742" max="9742" width="8.453125" style="68" customWidth="1"/>
    <col min="9743" max="9743" width="15.6328125" style="68" customWidth="1"/>
    <col min="9744" max="9744" width="8.453125" style="68" customWidth="1"/>
    <col min="9745" max="9745" width="15.6328125" style="68" customWidth="1"/>
    <col min="9746" max="9746" width="8.453125" style="68" customWidth="1"/>
    <col min="9747" max="9747" width="15.6328125" style="68" customWidth="1"/>
    <col min="9748" max="9748" width="8.453125" style="68" customWidth="1"/>
    <col min="9749" max="9984" width="9" style="68"/>
    <col min="9985" max="9985" width="10.6328125" style="68" customWidth="1"/>
    <col min="9986" max="9986" width="23.453125" style="68" bestFit="1" customWidth="1"/>
    <col min="9987" max="9987" width="15.6328125" style="68" customWidth="1"/>
    <col min="9988" max="9988" width="8.453125" style="68" customWidth="1"/>
    <col min="9989" max="9989" width="15.6328125" style="68" customWidth="1"/>
    <col min="9990" max="9990" width="8.453125" style="68" customWidth="1"/>
    <col min="9991" max="9991" width="15.6328125" style="68" customWidth="1"/>
    <col min="9992" max="9992" width="8.453125" style="68" customWidth="1"/>
    <col min="9993" max="9993" width="15.6328125" style="68" customWidth="1"/>
    <col min="9994" max="9994" width="8.453125" style="68" customWidth="1"/>
    <col min="9995" max="9995" width="15.6328125" style="68" customWidth="1"/>
    <col min="9996" max="9996" width="8.453125" style="68" customWidth="1"/>
    <col min="9997" max="9997" width="15.6328125" style="68" customWidth="1"/>
    <col min="9998" max="9998" width="8.453125" style="68" customWidth="1"/>
    <col min="9999" max="9999" width="15.6328125" style="68" customWidth="1"/>
    <col min="10000" max="10000" width="8.453125" style="68" customWidth="1"/>
    <col min="10001" max="10001" width="15.6328125" style="68" customWidth="1"/>
    <col min="10002" max="10002" width="8.453125" style="68" customWidth="1"/>
    <col min="10003" max="10003" width="15.6328125" style="68" customWidth="1"/>
    <col min="10004" max="10004" width="8.453125" style="68" customWidth="1"/>
    <col min="10005" max="10240" width="9" style="68"/>
    <col min="10241" max="10241" width="10.6328125" style="68" customWidth="1"/>
    <col min="10242" max="10242" width="23.453125" style="68" bestFit="1" customWidth="1"/>
    <col min="10243" max="10243" width="15.6328125" style="68" customWidth="1"/>
    <col min="10244" max="10244" width="8.453125" style="68" customWidth="1"/>
    <col min="10245" max="10245" width="15.6328125" style="68" customWidth="1"/>
    <col min="10246" max="10246" width="8.453125" style="68" customWidth="1"/>
    <col min="10247" max="10247" width="15.6328125" style="68" customWidth="1"/>
    <col min="10248" max="10248" width="8.453125" style="68" customWidth="1"/>
    <col min="10249" max="10249" width="15.6328125" style="68" customWidth="1"/>
    <col min="10250" max="10250" width="8.453125" style="68" customWidth="1"/>
    <col min="10251" max="10251" width="15.6328125" style="68" customWidth="1"/>
    <col min="10252" max="10252" width="8.453125" style="68" customWidth="1"/>
    <col min="10253" max="10253" width="15.6328125" style="68" customWidth="1"/>
    <col min="10254" max="10254" width="8.453125" style="68" customWidth="1"/>
    <col min="10255" max="10255" width="15.6328125" style="68" customWidth="1"/>
    <col min="10256" max="10256" width="8.453125" style="68" customWidth="1"/>
    <col min="10257" max="10257" width="15.6328125" style="68" customWidth="1"/>
    <col min="10258" max="10258" width="8.453125" style="68" customWidth="1"/>
    <col min="10259" max="10259" width="15.6328125" style="68" customWidth="1"/>
    <col min="10260" max="10260" width="8.453125" style="68" customWidth="1"/>
    <col min="10261" max="10496" width="9" style="68"/>
    <col min="10497" max="10497" width="10.6328125" style="68" customWidth="1"/>
    <col min="10498" max="10498" width="23.453125" style="68" bestFit="1" customWidth="1"/>
    <col min="10499" max="10499" width="15.6328125" style="68" customWidth="1"/>
    <col min="10500" max="10500" width="8.453125" style="68" customWidth="1"/>
    <col min="10501" max="10501" width="15.6328125" style="68" customWidth="1"/>
    <col min="10502" max="10502" width="8.453125" style="68" customWidth="1"/>
    <col min="10503" max="10503" width="15.6328125" style="68" customWidth="1"/>
    <col min="10504" max="10504" width="8.453125" style="68" customWidth="1"/>
    <col min="10505" max="10505" width="15.6328125" style="68" customWidth="1"/>
    <col min="10506" max="10506" width="8.453125" style="68" customWidth="1"/>
    <col min="10507" max="10507" width="15.6328125" style="68" customWidth="1"/>
    <col min="10508" max="10508" width="8.453125" style="68" customWidth="1"/>
    <col min="10509" max="10509" width="15.6328125" style="68" customWidth="1"/>
    <col min="10510" max="10510" width="8.453125" style="68" customWidth="1"/>
    <col min="10511" max="10511" width="15.6328125" style="68" customWidth="1"/>
    <col min="10512" max="10512" width="8.453125" style="68" customWidth="1"/>
    <col min="10513" max="10513" width="15.6328125" style="68" customWidth="1"/>
    <col min="10514" max="10514" width="8.453125" style="68" customWidth="1"/>
    <col min="10515" max="10515" width="15.6328125" style="68" customWidth="1"/>
    <col min="10516" max="10516" width="8.453125" style="68" customWidth="1"/>
    <col min="10517" max="10752" width="9" style="68"/>
    <col min="10753" max="10753" width="10.6328125" style="68" customWidth="1"/>
    <col min="10754" max="10754" width="23.453125" style="68" bestFit="1" customWidth="1"/>
    <col min="10755" max="10755" width="15.6328125" style="68" customWidth="1"/>
    <col min="10756" max="10756" width="8.453125" style="68" customWidth="1"/>
    <col min="10757" max="10757" width="15.6328125" style="68" customWidth="1"/>
    <col min="10758" max="10758" width="8.453125" style="68" customWidth="1"/>
    <col min="10759" max="10759" width="15.6328125" style="68" customWidth="1"/>
    <col min="10760" max="10760" width="8.453125" style="68" customWidth="1"/>
    <col min="10761" max="10761" width="15.6328125" style="68" customWidth="1"/>
    <col min="10762" max="10762" width="8.453125" style="68" customWidth="1"/>
    <col min="10763" max="10763" width="15.6328125" style="68" customWidth="1"/>
    <col min="10764" max="10764" width="8.453125" style="68" customWidth="1"/>
    <col min="10765" max="10765" width="15.6328125" style="68" customWidth="1"/>
    <col min="10766" max="10766" width="8.453125" style="68" customWidth="1"/>
    <col min="10767" max="10767" width="15.6328125" style="68" customWidth="1"/>
    <col min="10768" max="10768" width="8.453125" style="68" customWidth="1"/>
    <col min="10769" max="10769" width="15.6328125" style="68" customWidth="1"/>
    <col min="10770" max="10770" width="8.453125" style="68" customWidth="1"/>
    <col min="10771" max="10771" width="15.6328125" style="68" customWidth="1"/>
    <col min="10772" max="10772" width="8.453125" style="68" customWidth="1"/>
    <col min="10773" max="11008" width="9" style="68"/>
    <col min="11009" max="11009" width="10.6328125" style="68" customWidth="1"/>
    <col min="11010" max="11010" width="23.453125" style="68" bestFit="1" customWidth="1"/>
    <col min="11011" max="11011" width="15.6328125" style="68" customWidth="1"/>
    <col min="11012" max="11012" width="8.453125" style="68" customWidth="1"/>
    <col min="11013" max="11013" width="15.6328125" style="68" customWidth="1"/>
    <col min="11014" max="11014" width="8.453125" style="68" customWidth="1"/>
    <col min="11015" max="11015" width="15.6328125" style="68" customWidth="1"/>
    <col min="11016" max="11016" width="8.453125" style="68" customWidth="1"/>
    <col min="11017" max="11017" width="15.6328125" style="68" customWidth="1"/>
    <col min="11018" max="11018" width="8.453125" style="68" customWidth="1"/>
    <col min="11019" max="11019" width="15.6328125" style="68" customWidth="1"/>
    <col min="11020" max="11020" width="8.453125" style="68" customWidth="1"/>
    <col min="11021" max="11021" width="15.6328125" style="68" customWidth="1"/>
    <col min="11022" max="11022" width="8.453125" style="68" customWidth="1"/>
    <col min="11023" max="11023" width="15.6328125" style="68" customWidth="1"/>
    <col min="11024" max="11024" width="8.453125" style="68" customWidth="1"/>
    <col min="11025" max="11025" width="15.6328125" style="68" customWidth="1"/>
    <col min="11026" max="11026" width="8.453125" style="68" customWidth="1"/>
    <col min="11027" max="11027" width="15.6328125" style="68" customWidth="1"/>
    <col min="11028" max="11028" width="8.453125" style="68" customWidth="1"/>
    <col min="11029" max="11264" width="9" style="68"/>
    <col min="11265" max="11265" width="10.6328125" style="68" customWidth="1"/>
    <col min="11266" max="11266" width="23.453125" style="68" bestFit="1" customWidth="1"/>
    <col min="11267" max="11267" width="15.6328125" style="68" customWidth="1"/>
    <col min="11268" max="11268" width="8.453125" style="68" customWidth="1"/>
    <col min="11269" max="11269" width="15.6328125" style="68" customWidth="1"/>
    <col min="11270" max="11270" width="8.453125" style="68" customWidth="1"/>
    <col min="11271" max="11271" width="15.6328125" style="68" customWidth="1"/>
    <col min="11272" max="11272" width="8.453125" style="68" customWidth="1"/>
    <col min="11273" max="11273" width="15.6328125" style="68" customWidth="1"/>
    <col min="11274" max="11274" width="8.453125" style="68" customWidth="1"/>
    <col min="11275" max="11275" width="15.6328125" style="68" customWidth="1"/>
    <col min="11276" max="11276" width="8.453125" style="68" customWidth="1"/>
    <col min="11277" max="11277" width="15.6328125" style="68" customWidth="1"/>
    <col min="11278" max="11278" width="8.453125" style="68" customWidth="1"/>
    <col min="11279" max="11279" width="15.6328125" style="68" customWidth="1"/>
    <col min="11280" max="11280" width="8.453125" style="68" customWidth="1"/>
    <col min="11281" max="11281" width="15.6328125" style="68" customWidth="1"/>
    <col min="11282" max="11282" width="8.453125" style="68" customWidth="1"/>
    <col min="11283" max="11283" width="15.6328125" style="68" customWidth="1"/>
    <col min="11284" max="11284" width="8.453125" style="68" customWidth="1"/>
    <col min="11285" max="11520" width="9" style="68"/>
    <col min="11521" max="11521" width="10.6328125" style="68" customWidth="1"/>
    <col min="11522" max="11522" width="23.453125" style="68" bestFit="1" customWidth="1"/>
    <col min="11523" max="11523" width="15.6328125" style="68" customWidth="1"/>
    <col min="11524" max="11524" width="8.453125" style="68" customWidth="1"/>
    <col min="11525" max="11525" width="15.6328125" style="68" customWidth="1"/>
    <col min="11526" max="11526" width="8.453125" style="68" customWidth="1"/>
    <col min="11527" max="11527" width="15.6328125" style="68" customWidth="1"/>
    <col min="11528" max="11528" width="8.453125" style="68" customWidth="1"/>
    <col min="11529" max="11529" width="15.6328125" style="68" customWidth="1"/>
    <col min="11530" max="11530" width="8.453125" style="68" customWidth="1"/>
    <col min="11531" max="11531" width="15.6328125" style="68" customWidth="1"/>
    <col min="11532" max="11532" width="8.453125" style="68" customWidth="1"/>
    <col min="11533" max="11533" width="15.6328125" style="68" customWidth="1"/>
    <col min="11534" max="11534" width="8.453125" style="68" customWidth="1"/>
    <col min="11535" max="11535" width="15.6328125" style="68" customWidth="1"/>
    <col min="11536" max="11536" width="8.453125" style="68" customWidth="1"/>
    <col min="11537" max="11537" width="15.6328125" style="68" customWidth="1"/>
    <col min="11538" max="11538" width="8.453125" style="68" customWidth="1"/>
    <col min="11539" max="11539" width="15.6328125" style="68" customWidth="1"/>
    <col min="11540" max="11540" width="8.453125" style="68" customWidth="1"/>
    <col min="11541" max="11776" width="9" style="68"/>
    <col min="11777" max="11777" width="10.6328125" style="68" customWidth="1"/>
    <col min="11778" max="11778" width="23.453125" style="68" bestFit="1" customWidth="1"/>
    <col min="11779" max="11779" width="15.6328125" style="68" customWidth="1"/>
    <col min="11780" max="11780" width="8.453125" style="68" customWidth="1"/>
    <col min="11781" max="11781" width="15.6328125" style="68" customWidth="1"/>
    <col min="11782" max="11782" width="8.453125" style="68" customWidth="1"/>
    <col min="11783" max="11783" width="15.6328125" style="68" customWidth="1"/>
    <col min="11784" max="11784" width="8.453125" style="68" customWidth="1"/>
    <col min="11785" max="11785" width="15.6328125" style="68" customWidth="1"/>
    <col min="11786" max="11786" width="8.453125" style="68" customWidth="1"/>
    <col min="11787" max="11787" width="15.6328125" style="68" customWidth="1"/>
    <col min="11788" max="11788" width="8.453125" style="68" customWidth="1"/>
    <col min="11789" max="11789" width="15.6328125" style="68" customWidth="1"/>
    <col min="11790" max="11790" width="8.453125" style="68" customWidth="1"/>
    <col min="11791" max="11791" width="15.6328125" style="68" customWidth="1"/>
    <col min="11792" max="11792" width="8.453125" style="68" customWidth="1"/>
    <col min="11793" max="11793" width="15.6328125" style="68" customWidth="1"/>
    <col min="11794" max="11794" width="8.453125" style="68" customWidth="1"/>
    <col min="11795" max="11795" width="15.6328125" style="68" customWidth="1"/>
    <col min="11796" max="11796" width="8.453125" style="68" customWidth="1"/>
    <col min="11797" max="12032" width="9" style="68"/>
    <col min="12033" max="12033" width="10.6328125" style="68" customWidth="1"/>
    <col min="12034" max="12034" width="23.453125" style="68" bestFit="1" customWidth="1"/>
    <col min="12035" max="12035" width="15.6328125" style="68" customWidth="1"/>
    <col min="12036" max="12036" width="8.453125" style="68" customWidth="1"/>
    <col min="12037" max="12037" width="15.6328125" style="68" customWidth="1"/>
    <col min="12038" max="12038" width="8.453125" style="68" customWidth="1"/>
    <col min="12039" max="12039" width="15.6328125" style="68" customWidth="1"/>
    <col min="12040" max="12040" width="8.453125" style="68" customWidth="1"/>
    <col min="12041" max="12041" width="15.6328125" style="68" customWidth="1"/>
    <col min="12042" max="12042" width="8.453125" style="68" customWidth="1"/>
    <col min="12043" max="12043" width="15.6328125" style="68" customWidth="1"/>
    <col min="12044" max="12044" width="8.453125" style="68" customWidth="1"/>
    <col min="12045" max="12045" width="15.6328125" style="68" customWidth="1"/>
    <col min="12046" max="12046" width="8.453125" style="68" customWidth="1"/>
    <col min="12047" max="12047" width="15.6328125" style="68" customWidth="1"/>
    <col min="12048" max="12048" width="8.453125" style="68" customWidth="1"/>
    <col min="12049" max="12049" width="15.6328125" style="68" customWidth="1"/>
    <col min="12050" max="12050" width="8.453125" style="68" customWidth="1"/>
    <col min="12051" max="12051" width="15.6328125" style="68" customWidth="1"/>
    <col min="12052" max="12052" width="8.453125" style="68" customWidth="1"/>
    <col min="12053" max="12288" width="9" style="68"/>
    <col min="12289" max="12289" width="10.6328125" style="68" customWidth="1"/>
    <col min="12290" max="12290" width="23.453125" style="68" bestFit="1" customWidth="1"/>
    <col min="12291" max="12291" width="15.6328125" style="68" customWidth="1"/>
    <col min="12292" max="12292" width="8.453125" style="68" customWidth="1"/>
    <col min="12293" max="12293" width="15.6328125" style="68" customWidth="1"/>
    <col min="12294" max="12294" width="8.453125" style="68" customWidth="1"/>
    <col min="12295" max="12295" width="15.6328125" style="68" customWidth="1"/>
    <col min="12296" max="12296" width="8.453125" style="68" customWidth="1"/>
    <col min="12297" max="12297" width="15.6328125" style="68" customWidth="1"/>
    <col min="12298" max="12298" width="8.453125" style="68" customWidth="1"/>
    <col min="12299" max="12299" width="15.6328125" style="68" customWidth="1"/>
    <col min="12300" max="12300" width="8.453125" style="68" customWidth="1"/>
    <col min="12301" max="12301" width="15.6328125" style="68" customWidth="1"/>
    <col min="12302" max="12302" width="8.453125" style="68" customWidth="1"/>
    <col min="12303" max="12303" width="15.6328125" style="68" customWidth="1"/>
    <col min="12304" max="12304" width="8.453125" style="68" customWidth="1"/>
    <col min="12305" max="12305" width="15.6328125" style="68" customWidth="1"/>
    <col min="12306" max="12306" width="8.453125" style="68" customWidth="1"/>
    <col min="12307" max="12307" width="15.6328125" style="68" customWidth="1"/>
    <col min="12308" max="12308" width="8.453125" style="68" customWidth="1"/>
    <col min="12309" max="12544" width="9" style="68"/>
    <col min="12545" max="12545" width="10.6328125" style="68" customWidth="1"/>
    <col min="12546" max="12546" width="23.453125" style="68" bestFit="1" customWidth="1"/>
    <col min="12547" max="12547" width="15.6328125" style="68" customWidth="1"/>
    <col min="12548" max="12548" width="8.453125" style="68" customWidth="1"/>
    <col min="12549" max="12549" width="15.6328125" style="68" customWidth="1"/>
    <col min="12550" max="12550" width="8.453125" style="68" customWidth="1"/>
    <col min="12551" max="12551" width="15.6328125" style="68" customWidth="1"/>
    <col min="12552" max="12552" width="8.453125" style="68" customWidth="1"/>
    <col min="12553" max="12553" width="15.6328125" style="68" customWidth="1"/>
    <col min="12554" max="12554" width="8.453125" style="68" customWidth="1"/>
    <col min="12555" max="12555" width="15.6328125" style="68" customWidth="1"/>
    <col min="12556" max="12556" width="8.453125" style="68" customWidth="1"/>
    <col min="12557" max="12557" width="15.6328125" style="68" customWidth="1"/>
    <col min="12558" max="12558" width="8.453125" style="68" customWidth="1"/>
    <col min="12559" max="12559" width="15.6328125" style="68" customWidth="1"/>
    <col min="12560" max="12560" width="8.453125" style="68" customWidth="1"/>
    <col min="12561" max="12561" width="15.6328125" style="68" customWidth="1"/>
    <col min="12562" max="12562" width="8.453125" style="68" customWidth="1"/>
    <col min="12563" max="12563" width="15.6328125" style="68" customWidth="1"/>
    <col min="12564" max="12564" width="8.453125" style="68" customWidth="1"/>
    <col min="12565" max="12800" width="9" style="68"/>
    <col min="12801" max="12801" width="10.6328125" style="68" customWidth="1"/>
    <col min="12802" max="12802" width="23.453125" style="68" bestFit="1" customWidth="1"/>
    <col min="12803" max="12803" width="15.6328125" style="68" customWidth="1"/>
    <col min="12804" max="12804" width="8.453125" style="68" customWidth="1"/>
    <col min="12805" max="12805" width="15.6328125" style="68" customWidth="1"/>
    <col min="12806" max="12806" width="8.453125" style="68" customWidth="1"/>
    <col min="12807" max="12807" width="15.6328125" style="68" customWidth="1"/>
    <col min="12808" max="12808" width="8.453125" style="68" customWidth="1"/>
    <col min="12809" max="12809" width="15.6328125" style="68" customWidth="1"/>
    <col min="12810" max="12810" width="8.453125" style="68" customWidth="1"/>
    <col min="12811" max="12811" width="15.6328125" style="68" customWidth="1"/>
    <col min="12812" max="12812" width="8.453125" style="68" customWidth="1"/>
    <col min="12813" max="12813" width="15.6328125" style="68" customWidth="1"/>
    <col min="12814" max="12814" width="8.453125" style="68" customWidth="1"/>
    <col min="12815" max="12815" width="15.6328125" style="68" customWidth="1"/>
    <col min="12816" max="12816" width="8.453125" style="68" customWidth="1"/>
    <col min="12817" max="12817" width="15.6328125" style="68" customWidth="1"/>
    <col min="12818" max="12818" width="8.453125" style="68" customWidth="1"/>
    <col min="12819" max="12819" width="15.6328125" style="68" customWidth="1"/>
    <col min="12820" max="12820" width="8.453125" style="68" customWidth="1"/>
    <col min="12821" max="13056" width="9" style="68"/>
    <col min="13057" max="13057" width="10.6328125" style="68" customWidth="1"/>
    <col min="13058" max="13058" width="23.453125" style="68" bestFit="1" customWidth="1"/>
    <col min="13059" max="13059" width="15.6328125" style="68" customWidth="1"/>
    <col min="13060" max="13060" width="8.453125" style="68" customWidth="1"/>
    <col min="13061" max="13061" width="15.6328125" style="68" customWidth="1"/>
    <col min="13062" max="13062" width="8.453125" style="68" customWidth="1"/>
    <col min="13063" max="13063" width="15.6328125" style="68" customWidth="1"/>
    <col min="13064" max="13064" width="8.453125" style="68" customWidth="1"/>
    <col min="13065" max="13065" width="15.6328125" style="68" customWidth="1"/>
    <col min="13066" max="13066" width="8.453125" style="68" customWidth="1"/>
    <col min="13067" max="13067" width="15.6328125" style="68" customWidth="1"/>
    <col min="13068" max="13068" width="8.453125" style="68" customWidth="1"/>
    <col min="13069" max="13069" width="15.6328125" style="68" customWidth="1"/>
    <col min="13070" max="13070" width="8.453125" style="68" customWidth="1"/>
    <col min="13071" max="13071" width="15.6328125" style="68" customWidth="1"/>
    <col min="13072" max="13072" width="8.453125" style="68" customWidth="1"/>
    <col min="13073" max="13073" width="15.6328125" style="68" customWidth="1"/>
    <col min="13074" max="13074" width="8.453125" style="68" customWidth="1"/>
    <col min="13075" max="13075" width="15.6328125" style="68" customWidth="1"/>
    <col min="13076" max="13076" width="8.453125" style="68" customWidth="1"/>
    <col min="13077" max="13312" width="9" style="68"/>
    <col min="13313" max="13313" width="10.6328125" style="68" customWidth="1"/>
    <col min="13314" max="13314" width="23.453125" style="68" bestFit="1" customWidth="1"/>
    <col min="13315" max="13315" width="15.6328125" style="68" customWidth="1"/>
    <col min="13316" max="13316" width="8.453125" style="68" customWidth="1"/>
    <col min="13317" max="13317" width="15.6328125" style="68" customWidth="1"/>
    <col min="13318" max="13318" width="8.453125" style="68" customWidth="1"/>
    <col min="13319" max="13319" width="15.6328125" style="68" customWidth="1"/>
    <col min="13320" max="13320" width="8.453125" style="68" customWidth="1"/>
    <col min="13321" max="13321" width="15.6328125" style="68" customWidth="1"/>
    <col min="13322" max="13322" width="8.453125" style="68" customWidth="1"/>
    <col min="13323" max="13323" width="15.6328125" style="68" customWidth="1"/>
    <col min="13324" max="13324" width="8.453125" style="68" customWidth="1"/>
    <col min="13325" max="13325" width="15.6328125" style="68" customWidth="1"/>
    <col min="13326" max="13326" width="8.453125" style="68" customWidth="1"/>
    <col min="13327" max="13327" width="15.6328125" style="68" customWidth="1"/>
    <col min="13328" max="13328" width="8.453125" style="68" customWidth="1"/>
    <col min="13329" max="13329" width="15.6328125" style="68" customWidth="1"/>
    <col min="13330" max="13330" width="8.453125" style="68" customWidth="1"/>
    <col min="13331" max="13331" width="15.6328125" style="68" customWidth="1"/>
    <col min="13332" max="13332" width="8.453125" style="68" customWidth="1"/>
    <col min="13333" max="13568" width="9" style="68"/>
    <col min="13569" max="13569" width="10.6328125" style="68" customWidth="1"/>
    <col min="13570" max="13570" width="23.453125" style="68" bestFit="1" customWidth="1"/>
    <col min="13571" max="13571" width="15.6328125" style="68" customWidth="1"/>
    <col min="13572" max="13572" width="8.453125" style="68" customWidth="1"/>
    <col min="13573" max="13573" width="15.6328125" style="68" customWidth="1"/>
    <col min="13574" max="13574" width="8.453125" style="68" customWidth="1"/>
    <col min="13575" max="13575" width="15.6328125" style="68" customWidth="1"/>
    <col min="13576" max="13576" width="8.453125" style="68" customWidth="1"/>
    <col min="13577" max="13577" width="15.6328125" style="68" customWidth="1"/>
    <col min="13578" max="13578" width="8.453125" style="68" customWidth="1"/>
    <col min="13579" max="13579" width="15.6328125" style="68" customWidth="1"/>
    <col min="13580" max="13580" width="8.453125" style="68" customWidth="1"/>
    <col min="13581" max="13581" width="15.6328125" style="68" customWidth="1"/>
    <col min="13582" max="13582" width="8.453125" style="68" customWidth="1"/>
    <col min="13583" max="13583" width="15.6328125" style="68" customWidth="1"/>
    <col min="13584" max="13584" width="8.453125" style="68" customWidth="1"/>
    <col min="13585" max="13585" width="15.6328125" style="68" customWidth="1"/>
    <col min="13586" max="13586" width="8.453125" style="68" customWidth="1"/>
    <col min="13587" max="13587" width="15.6328125" style="68" customWidth="1"/>
    <col min="13588" max="13588" width="8.453125" style="68" customWidth="1"/>
    <col min="13589" max="13824" width="9" style="68"/>
    <col min="13825" max="13825" width="10.6328125" style="68" customWidth="1"/>
    <col min="13826" max="13826" width="23.453125" style="68" bestFit="1" customWidth="1"/>
    <col min="13827" max="13827" width="15.6328125" style="68" customWidth="1"/>
    <col min="13828" max="13828" width="8.453125" style="68" customWidth="1"/>
    <col min="13829" max="13829" width="15.6328125" style="68" customWidth="1"/>
    <col min="13830" max="13830" width="8.453125" style="68" customWidth="1"/>
    <col min="13831" max="13831" width="15.6328125" style="68" customWidth="1"/>
    <col min="13832" max="13832" width="8.453125" style="68" customWidth="1"/>
    <col min="13833" max="13833" width="15.6328125" style="68" customWidth="1"/>
    <col min="13834" max="13834" width="8.453125" style="68" customWidth="1"/>
    <col min="13835" max="13835" width="15.6328125" style="68" customWidth="1"/>
    <col min="13836" max="13836" width="8.453125" style="68" customWidth="1"/>
    <col min="13837" max="13837" width="15.6328125" style="68" customWidth="1"/>
    <col min="13838" max="13838" width="8.453125" style="68" customWidth="1"/>
    <col min="13839" max="13839" width="15.6328125" style="68" customWidth="1"/>
    <col min="13840" max="13840" width="8.453125" style="68" customWidth="1"/>
    <col min="13841" max="13841" width="15.6328125" style="68" customWidth="1"/>
    <col min="13842" max="13842" width="8.453125" style="68" customWidth="1"/>
    <col min="13843" max="13843" width="15.6328125" style="68" customWidth="1"/>
    <col min="13844" max="13844" width="8.453125" style="68" customWidth="1"/>
    <col min="13845" max="14080" width="9" style="68"/>
    <col min="14081" max="14081" width="10.6328125" style="68" customWidth="1"/>
    <col min="14082" max="14082" width="23.453125" style="68" bestFit="1" customWidth="1"/>
    <col min="14083" max="14083" width="15.6328125" style="68" customWidth="1"/>
    <col min="14084" max="14084" width="8.453125" style="68" customWidth="1"/>
    <col min="14085" max="14085" width="15.6328125" style="68" customWidth="1"/>
    <col min="14086" max="14086" width="8.453125" style="68" customWidth="1"/>
    <col min="14087" max="14087" width="15.6328125" style="68" customWidth="1"/>
    <col min="14088" max="14088" width="8.453125" style="68" customWidth="1"/>
    <col min="14089" max="14089" width="15.6328125" style="68" customWidth="1"/>
    <col min="14090" max="14090" width="8.453125" style="68" customWidth="1"/>
    <col min="14091" max="14091" width="15.6328125" style="68" customWidth="1"/>
    <col min="14092" max="14092" width="8.453125" style="68" customWidth="1"/>
    <col min="14093" max="14093" width="15.6328125" style="68" customWidth="1"/>
    <col min="14094" max="14094" width="8.453125" style="68" customWidth="1"/>
    <col min="14095" max="14095" width="15.6328125" style="68" customWidth="1"/>
    <col min="14096" max="14096" width="8.453125" style="68" customWidth="1"/>
    <col min="14097" max="14097" width="15.6328125" style="68" customWidth="1"/>
    <col min="14098" max="14098" width="8.453125" style="68" customWidth="1"/>
    <col min="14099" max="14099" width="15.6328125" style="68" customWidth="1"/>
    <col min="14100" max="14100" width="8.453125" style="68" customWidth="1"/>
    <col min="14101" max="14336" width="9" style="68"/>
    <col min="14337" max="14337" width="10.6328125" style="68" customWidth="1"/>
    <col min="14338" max="14338" width="23.453125" style="68" bestFit="1" customWidth="1"/>
    <col min="14339" max="14339" width="15.6328125" style="68" customWidth="1"/>
    <col min="14340" max="14340" width="8.453125" style="68" customWidth="1"/>
    <col min="14341" max="14341" width="15.6328125" style="68" customWidth="1"/>
    <col min="14342" max="14342" width="8.453125" style="68" customWidth="1"/>
    <col min="14343" max="14343" width="15.6328125" style="68" customWidth="1"/>
    <col min="14344" max="14344" width="8.453125" style="68" customWidth="1"/>
    <col min="14345" max="14345" width="15.6328125" style="68" customWidth="1"/>
    <col min="14346" max="14346" width="8.453125" style="68" customWidth="1"/>
    <col min="14347" max="14347" width="15.6328125" style="68" customWidth="1"/>
    <col min="14348" max="14348" width="8.453125" style="68" customWidth="1"/>
    <col min="14349" max="14349" width="15.6328125" style="68" customWidth="1"/>
    <col min="14350" max="14350" width="8.453125" style="68" customWidth="1"/>
    <col min="14351" max="14351" width="15.6328125" style="68" customWidth="1"/>
    <col min="14352" max="14352" width="8.453125" style="68" customWidth="1"/>
    <col min="14353" max="14353" width="15.6328125" style="68" customWidth="1"/>
    <col min="14354" max="14354" width="8.453125" style="68" customWidth="1"/>
    <col min="14355" max="14355" width="15.6328125" style="68" customWidth="1"/>
    <col min="14356" max="14356" width="8.453125" style="68" customWidth="1"/>
    <col min="14357" max="14592" width="9" style="68"/>
    <col min="14593" max="14593" width="10.6328125" style="68" customWidth="1"/>
    <col min="14594" max="14594" width="23.453125" style="68" bestFit="1" customWidth="1"/>
    <col min="14595" max="14595" width="15.6328125" style="68" customWidth="1"/>
    <col min="14596" max="14596" width="8.453125" style="68" customWidth="1"/>
    <col min="14597" max="14597" width="15.6328125" style="68" customWidth="1"/>
    <col min="14598" max="14598" width="8.453125" style="68" customWidth="1"/>
    <col min="14599" max="14599" width="15.6328125" style="68" customWidth="1"/>
    <col min="14600" max="14600" width="8.453125" style="68" customWidth="1"/>
    <col min="14601" max="14601" width="15.6328125" style="68" customWidth="1"/>
    <col min="14602" max="14602" width="8.453125" style="68" customWidth="1"/>
    <col min="14603" max="14603" width="15.6328125" style="68" customWidth="1"/>
    <col min="14604" max="14604" width="8.453125" style="68" customWidth="1"/>
    <col min="14605" max="14605" width="15.6328125" style="68" customWidth="1"/>
    <col min="14606" max="14606" width="8.453125" style="68" customWidth="1"/>
    <col min="14607" max="14607" width="15.6328125" style="68" customWidth="1"/>
    <col min="14608" max="14608" width="8.453125" style="68" customWidth="1"/>
    <col min="14609" max="14609" width="15.6328125" style="68" customWidth="1"/>
    <col min="14610" max="14610" width="8.453125" style="68" customWidth="1"/>
    <col min="14611" max="14611" width="15.6328125" style="68" customWidth="1"/>
    <col min="14612" max="14612" width="8.453125" style="68" customWidth="1"/>
    <col min="14613" max="14848" width="9" style="68"/>
    <col min="14849" max="14849" width="10.6328125" style="68" customWidth="1"/>
    <col min="14850" max="14850" width="23.453125" style="68" bestFit="1" customWidth="1"/>
    <col min="14851" max="14851" width="15.6328125" style="68" customWidth="1"/>
    <col min="14852" max="14852" width="8.453125" style="68" customWidth="1"/>
    <col min="14853" max="14853" width="15.6328125" style="68" customWidth="1"/>
    <col min="14854" max="14854" width="8.453125" style="68" customWidth="1"/>
    <col min="14855" max="14855" width="15.6328125" style="68" customWidth="1"/>
    <col min="14856" max="14856" width="8.453125" style="68" customWidth="1"/>
    <col min="14857" max="14857" width="15.6328125" style="68" customWidth="1"/>
    <col min="14858" max="14858" width="8.453125" style="68" customWidth="1"/>
    <col min="14859" max="14859" width="15.6328125" style="68" customWidth="1"/>
    <col min="14860" max="14860" width="8.453125" style="68" customWidth="1"/>
    <col min="14861" max="14861" width="15.6328125" style="68" customWidth="1"/>
    <col min="14862" max="14862" width="8.453125" style="68" customWidth="1"/>
    <col min="14863" max="14863" width="15.6328125" style="68" customWidth="1"/>
    <col min="14864" max="14864" width="8.453125" style="68" customWidth="1"/>
    <col min="14865" max="14865" width="15.6328125" style="68" customWidth="1"/>
    <col min="14866" max="14866" width="8.453125" style="68" customWidth="1"/>
    <col min="14867" max="14867" width="15.6328125" style="68" customWidth="1"/>
    <col min="14868" max="14868" width="8.453125" style="68" customWidth="1"/>
    <col min="14869" max="15104" width="9" style="68"/>
    <col min="15105" max="15105" width="10.6328125" style="68" customWidth="1"/>
    <col min="15106" max="15106" width="23.453125" style="68" bestFit="1" customWidth="1"/>
    <col min="15107" max="15107" width="15.6328125" style="68" customWidth="1"/>
    <col min="15108" max="15108" width="8.453125" style="68" customWidth="1"/>
    <col min="15109" max="15109" width="15.6328125" style="68" customWidth="1"/>
    <col min="15110" max="15110" width="8.453125" style="68" customWidth="1"/>
    <col min="15111" max="15111" width="15.6328125" style="68" customWidth="1"/>
    <col min="15112" max="15112" width="8.453125" style="68" customWidth="1"/>
    <col min="15113" max="15113" width="15.6328125" style="68" customWidth="1"/>
    <col min="15114" max="15114" width="8.453125" style="68" customWidth="1"/>
    <col min="15115" max="15115" width="15.6328125" style="68" customWidth="1"/>
    <col min="15116" max="15116" width="8.453125" style="68" customWidth="1"/>
    <col min="15117" max="15117" width="15.6328125" style="68" customWidth="1"/>
    <col min="15118" max="15118" width="8.453125" style="68" customWidth="1"/>
    <col min="15119" max="15119" width="15.6328125" style="68" customWidth="1"/>
    <col min="15120" max="15120" width="8.453125" style="68" customWidth="1"/>
    <col min="15121" max="15121" width="15.6328125" style="68" customWidth="1"/>
    <col min="15122" max="15122" width="8.453125" style="68" customWidth="1"/>
    <col min="15123" max="15123" width="15.6328125" style="68" customWidth="1"/>
    <col min="15124" max="15124" width="8.453125" style="68" customWidth="1"/>
    <col min="15125" max="15360" width="9" style="68"/>
    <col min="15361" max="15361" width="10.6328125" style="68" customWidth="1"/>
    <col min="15362" max="15362" width="23.453125" style="68" bestFit="1" customWidth="1"/>
    <col min="15363" max="15363" width="15.6328125" style="68" customWidth="1"/>
    <col min="15364" max="15364" width="8.453125" style="68" customWidth="1"/>
    <col min="15365" max="15365" width="15.6328125" style="68" customWidth="1"/>
    <col min="15366" max="15366" width="8.453125" style="68" customWidth="1"/>
    <col min="15367" max="15367" width="15.6328125" style="68" customWidth="1"/>
    <col min="15368" max="15368" width="8.453125" style="68" customWidth="1"/>
    <col min="15369" max="15369" width="15.6328125" style="68" customWidth="1"/>
    <col min="15370" max="15370" width="8.453125" style="68" customWidth="1"/>
    <col min="15371" max="15371" width="15.6328125" style="68" customWidth="1"/>
    <col min="15372" max="15372" width="8.453125" style="68" customWidth="1"/>
    <col min="15373" max="15373" width="15.6328125" style="68" customWidth="1"/>
    <col min="15374" max="15374" width="8.453125" style="68" customWidth="1"/>
    <col min="15375" max="15375" width="15.6328125" style="68" customWidth="1"/>
    <col min="15376" max="15376" width="8.453125" style="68" customWidth="1"/>
    <col min="15377" max="15377" width="15.6328125" style="68" customWidth="1"/>
    <col min="15378" max="15378" width="8.453125" style="68" customWidth="1"/>
    <col min="15379" max="15379" width="15.6328125" style="68" customWidth="1"/>
    <col min="15380" max="15380" width="8.453125" style="68" customWidth="1"/>
    <col min="15381" max="15616" width="9" style="68"/>
    <col min="15617" max="15617" width="10.6328125" style="68" customWidth="1"/>
    <col min="15618" max="15618" width="23.453125" style="68" bestFit="1" customWidth="1"/>
    <col min="15619" max="15619" width="15.6328125" style="68" customWidth="1"/>
    <col min="15620" max="15620" width="8.453125" style="68" customWidth="1"/>
    <col min="15621" max="15621" width="15.6328125" style="68" customWidth="1"/>
    <col min="15622" max="15622" width="8.453125" style="68" customWidth="1"/>
    <col min="15623" max="15623" width="15.6328125" style="68" customWidth="1"/>
    <col min="15624" max="15624" width="8.453125" style="68" customWidth="1"/>
    <col min="15625" max="15625" width="15.6328125" style="68" customWidth="1"/>
    <col min="15626" max="15626" width="8.453125" style="68" customWidth="1"/>
    <col min="15627" max="15627" width="15.6328125" style="68" customWidth="1"/>
    <col min="15628" max="15628" width="8.453125" style="68" customWidth="1"/>
    <col min="15629" max="15629" width="15.6328125" style="68" customWidth="1"/>
    <col min="15630" max="15630" width="8.453125" style="68" customWidth="1"/>
    <col min="15631" max="15631" width="15.6328125" style="68" customWidth="1"/>
    <col min="15632" max="15632" width="8.453125" style="68" customWidth="1"/>
    <col min="15633" max="15633" width="15.6328125" style="68" customWidth="1"/>
    <col min="15634" max="15634" width="8.453125" style="68" customWidth="1"/>
    <col min="15635" max="15635" width="15.6328125" style="68" customWidth="1"/>
    <col min="15636" max="15636" width="8.453125" style="68" customWidth="1"/>
    <col min="15637" max="15872" width="9" style="68"/>
    <col min="15873" max="15873" width="10.6328125" style="68" customWidth="1"/>
    <col min="15874" max="15874" width="23.453125" style="68" bestFit="1" customWidth="1"/>
    <col min="15875" max="15875" width="15.6328125" style="68" customWidth="1"/>
    <col min="15876" max="15876" width="8.453125" style="68" customWidth="1"/>
    <col min="15877" max="15877" width="15.6328125" style="68" customWidth="1"/>
    <col min="15878" max="15878" width="8.453125" style="68" customWidth="1"/>
    <col min="15879" max="15879" width="15.6328125" style="68" customWidth="1"/>
    <col min="15880" max="15880" width="8.453125" style="68" customWidth="1"/>
    <col min="15881" max="15881" width="15.6328125" style="68" customWidth="1"/>
    <col min="15882" max="15882" width="8.453125" style="68" customWidth="1"/>
    <col min="15883" max="15883" width="15.6328125" style="68" customWidth="1"/>
    <col min="15884" max="15884" width="8.453125" style="68" customWidth="1"/>
    <col min="15885" max="15885" width="15.6328125" style="68" customWidth="1"/>
    <col min="15886" max="15886" width="8.453125" style="68" customWidth="1"/>
    <col min="15887" max="15887" width="15.6328125" style="68" customWidth="1"/>
    <col min="15888" max="15888" width="8.453125" style="68" customWidth="1"/>
    <col min="15889" max="15889" width="15.6328125" style="68" customWidth="1"/>
    <col min="15890" max="15890" width="8.453125" style="68" customWidth="1"/>
    <col min="15891" max="15891" width="15.6328125" style="68" customWidth="1"/>
    <col min="15892" max="15892" width="8.453125" style="68" customWidth="1"/>
    <col min="15893" max="16128" width="9" style="68"/>
    <col min="16129" max="16129" width="10.6328125" style="68" customWidth="1"/>
    <col min="16130" max="16130" width="23.453125" style="68" bestFit="1" customWidth="1"/>
    <col min="16131" max="16131" width="15.6328125" style="68" customWidth="1"/>
    <col min="16132" max="16132" width="8.453125" style="68" customWidth="1"/>
    <col min="16133" max="16133" width="15.6328125" style="68" customWidth="1"/>
    <col min="16134" max="16134" width="8.453125" style="68" customWidth="1"/>
    <col min="16135" max="16135" width="15.6328125" style="68" customWidth="1"/>
    <col min="16136" max="16136" width="8.453125" style="68" customWidth="1"/>
    <col min="16137" max="16137" width="15.6328125" style="68" customWidth="1"/>
    <col min="16138" max="16138" width="8.453125" style="68" customWidth="1"/>
    <col min="16139" max="16139" width="15.6328125" style="68" customWidth="1"/>
    <col min="16140" max="16140" width="8.453125" style="68" customWidth="1"/>
    <col min="16141" max="16141" width="15.6328125" style="68" customWidth="1"/>
    <col min="16142" max="16142" width="8.453125" style="68" customWidth="1"/>
    <col min="16143" max="16143" width="15.6328125" style="68" customWidth="1"/>
    <col min="16144" max="16144" width="8.453125" style="68" customWidth="1"/>
    <col min="16145" max="16145" width="15.6328125" style="68" customWidth="1"/>
    <col min="16146" max="16146" width="8.453125" style="68" customWidth="1"/>
    <col min="16147" max="16147" width="15.6328125" style="68" customWidth="1"/>
    <col min="16148" max="16148" width="8.453125" style="68" customWidth="1"/>
    <col min="16149" max="16384" width="9" style="68"/>
  </cols>
  <sheetData>
    <row r="1" spans="1:20" ht="24" customHeight="1">
      <c r="A1" s="147" t="s">
        <v>84</v>
      </c>
      <c r="B1" s="148"/>
      <c r="C1" s="148"/>
      <c r="D1" s="148"/>
      <c r="E1" s="149"/>
      <c r="F1" s="148"/>
      <c r="G1" s="149"/>
      <c r="H1" s="148"/>
      <c r="I1" s="149"/>
      <c r="J1" s="148"/>
      <c r="K1" s="149"/>
      <c r="L1" s="148"/>
      <c r="M1" s="149"/>
      <c r="N1" s="148"/>
      <c r="O1" s="149"/>
      <c r="P1" s="148"/>
      <c r="Q1" s="149"/>
      <c r="R1" s="148"/>
      <c r="S1" s="149"/>
      <c r="T1" s="148"/>
    </row>
    <row r="2" spans="1:20" ht="20.25" customHeight="1" thickBot="1">
      <c r="A2" s="150" t="s">
        <v>85</v>
      </c>
      <c r="B2" s="567">
        <f>'計画書作成手順（スタート）'!$H$17</f>
        <v>0</v>
      </c>
      <c r="C2" s="567"/>
      <c r="D2" s="567"/>
      <c r="E2" s="149"/>
      <c r="F2" s="149"/>
      <c r="G2" s="149"/>
      <c r="H2" s="149"/>
      <c r="I2" s="308" t="s">
        <v>312</v>
      </c>
      <c r="J2" s="309" t="s">
        <v>388</v>
      </c>
      <c r="K2" s="149"/>
      <c r="L2" s="149"/>
      <c r="M2" s="149" t="s">
        <v>86</v>
      </c>
      <c r="N2" s="148"/>
      <c r="O2" s="149"/>
      <c r="P2" s="148"/>
      <c r="Q2" s="149"/>
      <c r="R2" s="149"/>
      <c r="S2" s="149" t="s">
        <v>86</v>
      </c>
      <c r="T2" s="149"/>
    </row>
    <row r="3" spans="1:20" ht="9" customHeight="1" thickBot="1">
      <c r="A3" s="151"/>
      <c r="B3" s="149"/>
      <c r="C3" s="149"/>
      <c r="D3" s="149"/>
      <c r="E3" s="149"/>
      <c r="F3" s="149"/>
      <c r="G3" s="149"/>
      <c r="H3" s="149"/>
      <c r="I3" s="149"/>
      <c r="J3" s="149"/>
      <c r="K3" s="149"/>
      <c r="L3" s="149"/>
      <c r="M3" s="149"/>
      <c r="N3" s="149"/>
      <c r="O3" s="149"/>
      <c r="P3" s="149"/>
      <c r="Q3" s="149"/>
      <c r="R3" s="149"/>
      <c r="S3" s="149"/>
      <c r="T3" s="149"/>
    </row>
    <row r="4" spans="1:20" ht="28" customHeight="1">
      <c r="A4" s="584" t="s">
        <v>87</v>
      </c>
      <c r="B4" s="586" t="s">
        <v>88</v>
      </c>
      <c r="C4" s="152" t="s">
        <v>89</v>
      </c>
      <c r="D4" s="582" t="s">
        <v>90</v>
      </c>
      <c r="E4" s="152" t="s">
        <v>91</v>
      </c>
      <c r="F4" s="582" t="s">
        <v>90</v>
      </c>
      <c r="G4" s="152" t="s">
        <v>92</v>
      </c>
      <c r="H4" s="582" t="s">
        <v>90</v>
      </c>
      <c r="I4" s="152" t="s">
        <v>93</v>
      </c>
      <c r="J4" s="582" t="s">
        <v>90</v>
      </c>
      <c r="K4" s="152" t="s">
        <v>94</v>
      </c>
      <c r="L4" s="582" t="s">
        <v>90</v>
      </c>
      <c r="M4" s="152" t="s">
        <v>95</v>
      </c>
      <c r="N4" s="582" t="s">
        <v>90</v>
      </c>
      <c r="O4" s="152" t="s">
        <v>96</v>
      </c>
      <c r="P4" s="582" t="s">
        <v>90</v>
      </c>
      <c r="Q4" s="152" t="s">
        <v>97</v>
      </c>
      <c r="R4" s="582" t="s">
        <v>90</v>
      </c>
      <c r="S4" s="152" t="s">
        <v>98</v>
      </c>
      <c r="T4" s="582" t="s">
        <v>90</v>
      </c>
    </row>
    <row r="5" spans="1:20" ht="28" customHeight="1">
      <c r="A5" s="585"/>
      <c r="B5" s="587"/>
      <c r="C5" s="153">
        <f>'補助様式１  '!$H$4</f>
        <v>0</v>
      </c>
      <c r="D5" s="583"/>
      <c r="E5" s="153" t="str">
        <f>'補助様式１  '!$J$4</f>
        <v/>
      </c>
      <c r="F5" s="583"/>
      <c r="G5" s="153" t="str">
        <f>'補助様式１  '!$L$4</f>
        <v/>
      </c>
      <c r="H5" s="583"/>
      <c r="I5" s="153" t="str">
        <f>'補助様式１  '!$N$4</f>
        <v/>
      </c>
      <c r="J5" s="583"/>
      <c r="K5" s="153" t="str">
        <f>'補助様式１  '!$P$4</f>
        <v/>
      </c>
      <c r="L5" s="583"/>
      <c r="M5" s="153" t="str">
        <f>'補助様式１  '!$R$4</f>
        <v/>
      </c>
      <c r="N5" s="583"/>
      <c r="O5" s="153" t="str">
        <f>'補助様式１  '!$T$4</f>
        <v/>
      </c>
      <c r="P5" s="583"/>
      <c r="Q5" s="153" t="str">
        <f>'補助様式１  '!$V$4</f>
        <v/>
      </c>
      <c r="R5" s="583"/>
      <c r="S5" s="153" t="str">
        <f>'補助様式１  '!$X$4</f>
        <v/>
      </c>
      <c r="T5" s="583"/>
    </row>
    <row r="6" spans="1:20" ht="18" customHeight="1">
      <c r="A6" s="576"/>
      <c r="B6" s="70" t="s">
        <v>308</v>
      </c>
      <c r="C6" s="239"/>
      <c r="D6" s="579" t="str">
        <f>IF(C6&gt;0,C10/C8,"")</f>
        <v/>
      </c>
      <c r="E6" s="239"/>
      <c r="F6" s="579" t="str">
        <f>IF(E6&gt;0,E10/E8,"")</f>
        <v/>
      </c>
      <c r="G6" s="239"/>
      <c r="H6" s="579" t="str">
        <f>IF(G6&gt;0,G10/G8,"")</f>
        <v/>
      </c>
      <c r="I6" s="239"/>
      <c r="J6" s="579" t="str">
        <f>IF(I6&gt;0,I10/I8,"")</f>
        <v/>
      </c>
      <c r="K6" s="239"/>
      <c r="L6" s="579" t="str">
        <f>IF(K6&gt;0,K10/K8,"")</f>
        <v/>
      </c>
      <c r="M6" s="239"/>
      <c r="N6" s="579" t="str">
        <f>IF(M6&gt;0,M10/M8,"")</f>
        <v/>
      </c>
      <c r="O6" s="239"/>
      <c r="P6" s="579" t="str">
        <f>IF(O6&gt;0,O10/O8,"")</f>
        <v/>
      </c>
      <c r="Q6" s="239"/>
      <c r="R6" s="579" t="str">
        <f>IF(Q6&gt;0,Q10/Q8,"")</f>
        <v/>
      </c>
      <c r="S6" s="239"/>
      <c r="T6" s="579" t="str">
        <f>IF(S6&gt;0,S10/S8,"")</f>
        <v/>
      </c>
    </row>
    <row r="7" spans="1:20" ht="18" customHeight="1">
      <c r="A7" s="577"/>
      <c r="B7" s="70" t="s">
        <v>99</v>
      </c>
      <c r="C7" s="168"/>
      <c r="D7" s="580"/>
      <c r="E7" s="168"/>
      <c r="F7" s="580"/>
      <c r="G7" s="168"/>
      <c r="H7" s="580"/>
      <c r="I7" s="168"/>
      <c r="J7" s="580"/>
      <c r="K7" s="168"/>
      <c r="L7" s="580"/>
      <c r="M7" s="168"/>
      <c r="N7" s="580"/>
      <c r="O7" s="168"/>
      <c r="P7" s="580"/>
      <c r="Q7" s="168"/>
      <c r="R7" s="580"/>
      <c r="S7" s="168"/>
      <c r="T7" s="580"/>
    </row>
    <row r="8" spans="1:20" ht="18" customHeight="1">
      <c r="A8" s="577"/>
      <c r="B8" s="70" t="s">
        <v>100</v>
      </c>
      <c r="C8" s="170">
        <f>C6*C7/1000</f>
        <v>0</v>
      </c>
      <c r="D8" s="580"/>
      <c r="E8" s="170">
        <f>E6*E7/1000</f>
        <v>0</v>
      </c>
      <c r="F8" s="580"/>
      <c r="G8" s="170">
        <f>G6*G7/1000</f>
        <v>0</v>
      </c>
      <c r="H8" s="580"/>
      <c r="I8" s="170">
        <f>I6*I7/1000</f>
        <v>0</v>
      </c>
      <c r="J8" s="580"/>
      <c r="K8" s="170">
        <f>K6*K7/1000</f>
        <v>0</v>
      </c>
      <c r="L8" s="580"/>
      <c r="M8" s="170">
        <f>M6*M7/1000</f>
        <v>0</v>
      </c>
      <c r="N8" s="580"/>
      <c r="O8" s="170">
        <f>O6*O7/1000</f>
        <v>0</v>
      </c>
      <c r="P8" s="580"/>
      <c r="Q8" s="170">
        <f>Q6*Q7/1000</f>
        <v>0</v>
      </c>
      <c r="R8" s="580"/>
      <c r="S8" s="170">
        <f>S6*S7/1000</f>
        <v>0</v>
      </c>
      <c r="T8" s="580"/>
    </row>
    <row r="9" spans="1:20" ht="18" customHeight="1">
      <c r="A9" s="577"/>
      <c r="B9" s="70" t="s">
        <v>101</v>
      </c>
      <c r="C9" s="169"/>
      <c r="D9" s="580"/>
      <c r="E9" s="169"/>
      <c r="F9" s="580"/>
      <c r="G9" s="169"/>
      <c r="H9" s="580"/>
      <c r="I9" s="169"/>
      <c r="J9" s="580"/>
      <c r="K9" s="169"/>
      <c r="L9" s="580"/>
      <c r="M9" s="169"/>
      <c r="N9" s="580"/>
      <c r="O9" s="169"/>
      <c r="P9" s="580"/>
      <c r="Q9" s="169"/>
      <c r="R9" s="580"/>
      <c r="S9" s="169"/>
      <c r="T9" s="580"/>
    </row>
    <row r="10" spans="1:20" ht="18" customHeight="1">
      <c r="A10" s="577"/>
      <c r="B10" s="70" t="s">
        <v>102</v>
      </c>
      <c r="C10" s="170">
        <f>C8-C9</f>
        <v>0</v>
      </c>
      <c r="D10" s="581"/>
      <c r="E10" s="170">
        <f>E8-E9</f>
        <v>0</v>
      </c>
      <c r="F10" s="581"/>
      <c r="G10" s="170">
        <f>G8-G9</f>
        <v>0</v>
      </c>
      <c r="H10" s="581"/>
      <c r="I10" s="170">
        <f>I8-I9</f>
        <v>0</v>
      </c>
      <c r="J10" s="581"/>
      <c r="K10" s="170">
        <f>K8-K9</f>
        <v>0</v>
      </c>
      <c r="L10" s="581"/>
      <c r="M10" s="170">
        <f>M8-M9</f>
        <v>0</v>
      </c>
      <c r="N10" s="581"/>
      <c r="O10" s="170">
        <f>O8-O9</f>
        <v>0</v>
      </c>
      <c r="P10" s="581"/>
      <c r="Q10" s="170">
        <f>Q8-Q9</f>
        <v>0</v>
      </c>
      <c r="R10" s="581"/>
      <c r="S10" s="170">
        <f>S8-S9</f>
        <v>0</v>
      </c>
      <c r="T10" s="581"/>
    </row>
    <row r="11" spans="1:20" ht="51" customHeight="1">
      <c r="A11" s="578"/>
      <c r="B11" s="71" t="s">
        <v>103</v>
      </c>
      <c r="C11" s="571"/>
      <c r="D11" s="572"/>
      <c r="E11" s="571"/>
      <c r="F11" s="572"/>
      <c r="G11" s="588"/>
      <c r="H11" s="589"/>
      <c r="I11" s="588"/>
      <c r="J11" s="589"/>
      <c r="K11" s="571"/>
      <c r="L11" s="572"/>
      <c r="M11" s="571"/>
      <c r="N11" s="572"/>
      <c r="O11" s="571"/>
      <c r="P11" s="572"/>
      <c r="Q11" s="571"/>
      <c r="R11" s="572"/>
      <c r="S11" s="571"/>
      <c r="T11" s="572"/>
    </row>
    <row r="12" spans="1:20" ht="18" customHeight="1">
      <c r="A12" s="576"/>
      <c r="B12" s="70" t="s">
        <v>308</v>
      </c>
      <c r="C12" s="239"/>
      <c r="D12" s="579" t="str">
        <f>IF(C12&gt;0,C16/C14,"")</f>
        <v/>
      </c>
      <c r="E12" s="239"/>
      <c r="F12" s="579" t="str">
        <f>IF(E12&gt;0,E16/E14,"")</f>
        <v/>
      </c>
      <c r="G12" s="239"/>
      <c r="H12" s="579" t="str">
        <f>IF(G12&gt;0,G16/G14,"")</f>
        <v/>
      </c>
      <c r="I12" s="239"/>
      <c r="J12" s="579" t="str">
        <f>IF(I12&gt;0,I16/I14,"")</f>
        <v/>
      </c>
      <c r="K12" s="239"/>
      <c r="L12" s="579" t="str">
        <f>IF(K12&gt;0,K16/K14,"")</f>
        <v/>
      </c>
      <c r="M12" s="239"/>
      <c r="N12" s="579" t="str">
        <f>IF(M12&gt;0,M16/M14,"")</f>
        <v/>
      </c>
      <c r="O12" s="239"/>
      <c r="P12" s="579" t="str">
        <f>IF(O12&gt;0,O16/O14,"")</f>
        <v/>
      </c>
      <c r="Q12" s="239"/>
      <c r="R12" s="579" t="str">
        <f>IF(Q12&gt;0,Q16/Q14,"")</f>
        <v/>
      </c>
      <c r="S12" s="239"/>
      <c r="T12" s="579" t="str">
        <f>IF(S12&gt;0,S16/S14,"")</f>
        <v/>
      </c>
    </row>
    <row r="13" spans="1:20" ht="18" customHeight="1">
      <c r="A13" s="577"/>
      <c r="B13" s="70" t="s">
        <v>99</v>
      </c>
      <c r="C13" s="168"/>
      <c r="D13" s="580"/>
      <c r="E13" s="168"/>
      <c r="F13" s="580"/>
      <c r="G13" s="168"/>
      <c r="H13" s="580"/>
      <c r="I13" s="168"/>
      <c r="J13" s="580"/>
      <c r="K13" s="168"/>
      <c r="L13" s="580"/>
      <c r="M13" s="168"/>
      <c r="N13" s="580"/>
      <c r="O13" s="168"/>
      <c r="P13" s="580"/>
      <c r="Q13" s="168"/>
      <c r="R13" s="580"/>
      <c r="S13" s="168"/>
      <c r="T13" s="580"/>
    </row>
    <row r="14" spans="1:20" ht="18" customHeight="1">
      <c r="A14" s="577"/>
      <c r="B14" s="70" t="s">
        <v>100</v>
      </c>
      <c r="C14" s="170">
        <f>C12*C13/1000</f>
        <v>0</v>
      </c>
      <c r="D14" s="580"/>
      <c r="E14" s="170">
        <f>E12*E13/1000</f>
        <v>0</v>
      </c>
      <c r="F14" s="580"/>
      <c r="G14" s="170">
        <f>G12*G13/1000</f>
        <v>0</v>
      </c>
      <c r="H14" s="580"/>
      <c r="I14" s="170">
        <f>I12*I13/1000</f>
        <v>0</v>
      </c>
      <c r="J14" s="580"/>
      <c r="K14" s="170">
        <f>K12*K13/1000</f>
        <v>0</v>
      </c>
      <c r="L14" s="580"/>
      <c r="M14" s="170">
        <f>M12*M13/1000</f>
        <v>0</v>
      </c>
      <c r="N14" s="580"/>
      <c r="O14" s="170">
        <f>O12*O13/1000</f>
        <v>0</v>
      </c>
      <c r="P14" s="580"/>
      <c r="Q14" s="170">
        <f>Q12*Q13/1000</f>
        <v>0</v>
      </c>
      <c r="R14" s="580"/>
      <c r="S14" s="170">
        <f>S12*S13/1000</f>
        <v>0</v>
      </c>
      <c r="T14" s="580"/>
    </row>
    <row r="15" spans="1:20" ht="18" customHeight="1">
      <c r="A15" s="577"/>
      <c r="B15" s="70" t="s">
        <v>101</v>
      </c>
      <c r="C15" s="169"/>
      <c r="D15" s="580"/>
      <c r="E15" s="169"/>
      <c r="F15" s="580"/>
      <c r="G15" s="169"/>
      <c r="H15" s="580"/>
      <c r="I15" s="169"/>
      <c r="J15" s="580"/>
      <c r="K15" s="169"/>
      <c r="L15" s="580"/>
      <c r="M15" s="169"/>
      <c r="N15" s="580"/>
      <c r="O15" s="169"/>
      <c r="P15" s="580"/>
      <c r="Q15" s="169"/>
      <c r="R15" s="580"/>
      <c r="S15" s="169"/>
      <c r="T15" s="580"/>
    </row>
    <row r="16" spans="1:20" ht="18" customHeight="1">
      <c r="A16" s="577"/>
      <c r="B16" s="70" t="s">
        <v>102</v>
      </c>
      <c r="C16" s="170">
        <f>C14-C15</f>
        <v>0</v>
      </c>
      <c r="D16" s="581"/>
      <c r="E16" s="170">
        <f>E14-E15</f>
        <v>0</v>
      </c>
      <c r="F16" s="581"/>
      <c r="G16" s="170">
        <f>G14-G15</f>
        <v>0</v>
      </c>
      <c r="H16" s="581"/>
      <c r="I16" s="170">
        <f>I14-I15</f>
        <v>0</v>
      </c>
      <c r="J16" s="581"/>
      <c r="K16" s="170">
        <f>K14-K15</f>
        <v>0</v>
      </c>
      <c r="L16" s="581"/>
      <c r="M16" s="170">
        <f>M14-M15</f>
        <v>0</v>
      </c>
      <c r="N16" s="581"/>
      <c r="O16" s="170">
        <f>O14-O15</f>
        <v>0</v>
      </c>
      <c r="P16" s="581"/>
      <c r="Q16" s="170">
        <f>Q14-Q15</f>
        <v>0</v>
      </c>
      <c r="R16" s="581"/>
      <c r="S16" s="170">
        <f>S14-S15</f>
        <v>0</v>
      </c>
      <c r="T16" s="581"/>
    </row>
    <row r="17" spans="1:20" ht="51" customHeight="1">
      <c r="A17" s="578"/>
      <c r="B17" s="71" t="s">
        <v>103</v>
      </c>
      <c r="C17" s="571"/>
      <c r="D17" s="572"/>
      <c r="E17" s="571"/>
      <c r="F17" s="572"/>
      <c r="G17" s="571"/>
      <c r="H17" s="572"/>
      <c r="I17" s="571"/>
      <c r="J17" s="572"/>
      <c r="K17" s="571"/>
      <c r="L17" s="572"/>
      <c r="M17" s="571"/>
      <c r="N17" s="572"/>
      <c r="O17" s="571"/>
      <c r="P17" s="572"/>
      <c r="Q17" s="571"/>
      <c r="R17" s="572"/>
      <c r="S17" s="571"/>
      <c r="T17" s="572"/>
    </row>
    <row r="18" spans="1:20" ht="18" customHeight="1">
      <c r="A18" s="576"/>
      <c r="B18" s="70" t="s">
        <v>308</v>
      </c>
      <c r="C18" s="239"/>
      <c r="D18" s="579" t="str">
        <f>IF(C18&gt;0,C22/C20,"")</f>
        <v/>
      </c>
      <c r="E18" s="239"/>
      <c r="F18" s="579" t="str">
        <f>IF(E18&gt;0,E22/E20,"")</f>
        <v/>
      </c>
      <c r="G18" s="239"/>
      <c r="H18" s="579" t="str">
        <f>IF(G18&gt;0,G22/G20,"")</f>
        <v/>
      </c>
      <c r="I18" s="239"/>
      <c r="J18" s="579" t="str">
        <f>IF(I18&gt;0,I22/I20,"")</f>
        <v/>
      </c>
      <c r="K18" s="239"/>
      <c r="L18" s="579" t="str">
        <f>IF(K18&gt;0,K22/K20,"")</f>
        <v/>
      </c>
      <c r="M18" s="239"/>
      <c r="N18" s="579" t="str">
        <f>IF(M18&gt;0,M22/M20,"")</f>
        <v/>
      </c>
      <c r="O18" s="239"/>
      <c r="P18" s="579" t="str">
        <f>IF(O18&gt;0,O22/O20,"")</f>
        <v/>
      </c>
      <c r="Q18" s="239"/>
      <c r="R18" s="579" t="str">
        <f>IF(Q18&gt;0,Q22/Q20,"")</f>
        <v/>
      </c>
      <c r="S18" s="239"/>
      <c r="T18" s="579" t="str">
        <f>IF(S18&gt;0,S22/S20,"")</f>
        <v/>
      </c>
    </row>
    <row r="19" spans="1:20" ht="18" customHeight="1">
      <c r="A19" s="577"/>
      <c r="B19" s="70" t="s">
        <v>99</v>
      </c>
      <c r="C19" s="168"/>
      <c r="D19" s="580"/>
      <c r="E19" s="168"/>
      <c r="F19" s="580"/>
      <c r="G19" s="168"/>
      <c r="H19" s="580"/>
      <c r="I19" s="168"/>
      <c r="J19" s="580"/>
      <c r="K19" s="168"/>
      <c r="L19" s="580"/>
      <c r="M19" s="168"/>
      <c r="N19" s="580"/>
      <c r="O19" s="168"/>
      <c r="P19" s="580"/>
      <c r="Q19" s="168"/>
      <c r="R19" s="580"/>
      <c r="S19" s="168"/>
      <c r="T19" s="580"/>
    </row>
    <row r="20" spans="1:20" ht="18" customHeight="1">
      <c r="A20" s="577"/>
      <c r="B20" s="70" t="s">
        <v>100</v>
      </c>
      <c r="C20" s="170">
        <f>C18*C19/1000</f>
        <v>0</v>
      </c>
      <c r="D20" s="580"/>
      <c r="E20" s="170">
        <f>E18*E19/1000</f>
        <v>0</v>
      </c>
      <c r="F20" s="580"/>
      <c r="G20" s="170">
        <f>G18*G19/1000</f>
        <v>0</v>
      </c>
      <c r="H20" s="580"/>
      <c r="I20" s="170">
        <f>I18*I19/1000</f>
        <v>0</v>
      </c>
      <c r="J20" s="580"/>
      <c r="K20" s="170">
        <f>K18*K19/1000</f>
        <v>0</v>
      </c>
      <c r="L20" s="580"/>
      <c r="M20" s="170">
        <f>M18*M19/1000</f>
        <v>0</v>
      </c>
      <c r="N20" s="580"/>
      <c r="O20" s="170">
        <f>O18*O19/1000</f>
        <v>0</v>
      </c>
      <c r="P20" s="580"/>
      <c r="Q20" s="170">
        <f>Q18*Q19/1000</f>
        <v>0</v>
      </c>
      <c r="R20" s="580"/>
      <c r="S20" s="170">
        <f>S18*S19/1000</f>
        <v>0</v>
      </c>
      <c r="T20" s="580"/>
    </row>
    <row r="21" spans="1:20" ht="18" customHeight="1">
      <c r="A21" s="577"/>
      <c r="B21" s="70" t="s">
        <v>101</v>
      </c>
      <c r="C21" s="169"/>
      <c r="D21" s="580"/>
      <c r="E21" s="169"/>
      <c r="F21" s="580"/>
      <c r="G21" s="169"/>
      <c r="H21" s="580"/>
      <c r="I21" s="169"/>
      <c r="J21" s="580"/>
      <c r="K21" s="169"/>
      <c r="L21" s="580"/>
      <c r="M21" s="169"/>
      <c r="N21" s="580"/>
      <c r="O21" s="169"/>
      <c r="P21" s="580"/>
      <c r="Q21" s="169"/>
      <c r="R21" s="580"/>
      <c r="S21" s="169"/>
      <c r="T21" s="580"/>
    </row>
    <row r="22" spans="1:20" ht="18" customHeight="1">
      <c r="A22" s="577"/>
      <c r="B22" s="70" t="s">
        <v>102</v>
      </c>
      <c r="C22" s="170">
        <f>C20-C21</f>
        <v>0</v>
      </c>
      <c r="D22" s="581"/>
      <c r="E22" s="170">
        <f>E20-E21</f>
        <v>0</v>
      </c>
      <c r="F22" s="581"/>
      <c r="G22" s="170">
        <f>G20-G21</f>
        <v>0</v>
      </c>
      <c r="H22" s="581"/>
      <c r="I22" s="170">
        <f>I20-I21</f>
        <v>0</v>
      </c>
      <c r="J22" s="581"/>
      <c r="K22" s="170">
        <f>K20-K21</f>
        <v>0</v>
      </c>
      <c r="L22" s="581"/>
      <c r="M22" s="170">
        <f>M20-M21</f>
        <v>0</v>
      </c>
      <c r="N22" s="581"/>
      <c r="O22" s="170">
        <f>O20-O21</f>
        <v>0</v>
      </c>
      <c r="P22" s="581"/>
      <c r="Q22" s="170">
        <f>Q20-Q21</f>
        <v>0</v>
      </c>
      <c r="R22" s="581"/>
      <c r="S22" s="170">
        <f>S20-S21</f>
        <v>0</v>
      </c>
      <c r="T22" s="581"/>
    </row>
    <row r="23" spans="1:20" ht="51" customHeight="1">
      <c r="A23" s="578"/>
      <c r="B23" s="71" t="s">
        <v>103</v>
      </c>
      <c r="C23" s="571"/>
      <c r="D23" s="572"/>
      <c r="E23" s="571"/>
      <c r="F23" s="572"/>
      <c r="G23" s="571"/>
      <c r="H23" s="572"/>
      <c r="I23" s="571"/>
      <c r="J23" s="572"/>
      <c r="K23" s="571"/>
      <c r="L23" s="572"/>
      <c r="M23" s="571"/>
      <c r="N23" s="572"/>
      <c r="O23" s="571"/>
      <c r="P23" s="572"/>
      <c r="Q23" s="571"/>
      <c r="R23" s="572"/>
      <c r="S23" s="571"/>
      <c r="T23" s="572"/>
    </row>
    <row r="24" spans="1:20" ht="18" customHeight="1">
      <c r="A24" s="576"/>
      <c r="B24" s="70" t="s">
        <v>308</v>
      </c>
      <c r="C24" s="239"/>
      <c r="D24" s="579" t="str">
        <f>IF(C24&gt;0,C28/C26,"")</f>
        <v/>
      </c>
      <c r="E24" s="239"/>
      <c r="F24" s="579" t="str">
        <f>IF(E24&gt;0,E28/E26,"")</f>
        <v/>
      </c>
      <c r="G24" s="239"/>
      <c r="H24" s="579" t="str">
        <f>IF(G24&gt;0,G28/G26,"")</f>
        <v/>
      </c>
      <c r="I24" s="239"/>
      <c r="J24" s="579" t="str">
        <f>IF(I24&gt;0,I28/I26,"")</f>
        <v/>
      </c>
      <c r="K24" s="239"/>
      <c r="L24" s="579" t="str">
        <f>IF(K24&gt;0,K28/K26,"")</f>
        <v/>
      </c>
      <c r="M24" s="239"/>
      <c r="N24" s="579" t="str">
        <f>IF(M24&gt;0,M28/M26,"")</f>
        <v/>
      </c>
      <c r="O24" s="239"/>
      <c r="P24" s="579" t="str">
        <f>IF(O24&gt;0,O28/O26,"")</f>
        <v/>
      </c>
      <c r="Q24" s="239"/>
      <c r="R24" s="579" t="str">
        <f>IF(Q24&gt;0,Q28/Q26,"")</f>
        <v/>
      </c>
      <c r="S24" s="239"/>
      <c r="T24" s="579" t="str">
        <f>IF(S24&gt;0,S28/S26,"")</f>
        <v/>
      </c>
    </row>
    <row r="25" spans="1:20" ht="18" customHeight="1">
      <c r="A25" s="577"/>
      <c r="B25" s="70" t="s">
        <v>99</v>
      </c>
      <c r="C25" s="168"/>
      <c r="D25" s="580"/>
      <c r="E25" s="168"/>
      <c r="F25" s="580"/>
      <c r="G25" s="168"/>
      <c r="H25" s="580"/>
      <c r="I25" s="168"/>
      <c r="J25" s="580"/>
      <c r="K25" s="168"/>
      <c r="L25" s="580"/>
      <c r="M25" s="168"/>
      <c r="N25" s="580"/>
      <c r="O25" s="168"/>
      <c r="P25" s="580"/>
      <c r="Q25" s="168"/>
      <c r="R25" s="580"/>
      <c r="S25" s="168"/>
      <c r="T25" s="580"/>
    </row>
    <row r="26" spans="1:20" ht="18" customHeight="1">
      <c r="A26" s="577"/>
      <c r="B26" s="70" t="s">
        <v>100</v>
      </c>
      <c r="C26" s="170">
        <f>C24*C25/1000</f>
        <v>0</v>
      </c>
      <c r="D26" s="580"/>
      <c r="E26" s="170">
        <f>E24*E25/1000</f>
        <v>0</v>
      </c>
      <c r="F26" s="580"/>
      <c r="G26" s="170">
        <f>G24*G25/1000</f>
        <v>0</v>
      </c>
      <c r="H26" s="580"/>
      <c r="I26" s="170">
        <f>I24*I25/1000</f>
        <v>0</v>
      </c>
      <c r="J26" s="580"/>
      <c r="K26" s="170">
        <f>K24*K25/1000</f>
        <v>0</v>
      </c>
      <c r="L26" s="580"/>
      <c r="M26" s="170">
        <f>M24*M25/1000</f>
        <v>0</v>
      </c>
      <c r="N26" s="580"/>
      <c r="O26" s="170">
        <f>O24*O25/1000</f>
        <v>0</v>
      </c>
      <c r="P26" s="580"/>
      <c r="Q26" s="170">
        <f>Q24*Q25/1000</f>
        <v>0</v>
      </c>
      <c r="R26" s="580"/>
      <c r="S26" s="170">
        <f>S24*S25/1000</f>
        <v>0</v>
      </c>
      <c r="T26" s="580"/>
    </row>
    <row r="27" spans="1:20" ht="18" customHeight="1">
      <c r="A27" s="577"/>
      <c r="B27" s="70" t="s">
        <v>101</v>
      </c>
      <c r="C27" s="169"/>
      <c r="D27" s="580"/>
      <c r="E27" s="169"/>
      <c r="F27" s="580"/>
      <c r="G27" s="169"/>
      <c r="H27" s="580"/>
      <c r="I27" s="169"/>
      <c r="J27" s="580"/>
      <c r="K27" s="169"/>
      <c r="L27" s="580"/>
      <c r="M27" s="169"/>
      <c r="N27" s="580"/>
      <c r="O27" s="169"/>
      <c r="P27" s="580"/>
      <c r="Q27" s="169"/>
      <c r="R27" s="580"/>
      <c r="S27" s="169"/>
      <c r="T27" s="580"/>
    </row>
    <row r="28" spans="1:20" ht="18" customHeight="1">
      <c r="A28" s="577"/>
      <c r="B28" s="70" t="s">
        <v>102</v>
      </c>
      <c r="C28" s="170">
        <f>C26-C27</f>
        <v>0</v>
      </c>
      <c r="D28" s="581"/>
      <c r="E28" s="170">
        <f>E26-E27</f>
        <v>0</v>
      </c>
      <c r="F28" s="581"/>
      <c r="G28" s="170">
        <f>G26-G27</f>
        <v>0</v>
      </c>
      <c r="H28" s="581"/>
      <c r="I28" s="170">
        <f>I26-I27</f>
        <v>0</v>
      </c>
      <c r="J28" s="581"/>
      <c r="K28" s="170">
        <f>K26-K27</f>
        <v>0</v>
      </c>
      <c r="L28" s="581"/>
      <c r="M28" s="170">
        <f>M26-M27</f>
        <v>0</v>
      </c>
      <c r="N28" s="581"/>
      <c r="O28" s="170">
        <f>O26-O27</f>
        <v>0</v>
      </c>
      <c r="P28" s="581"/>
      <c r="Q28" s="170">
        <f>Q26-Q27</f>
        <v>0</v>
      </c>
      <c r="R28" s="581"/>
      <c r="S28" s="170">
        <f>S26-S27</f>
        <v>0</v>
      </c>
      <c r="T28" s="581"/>
    </row>
    <row r="29" spans="1:20" ht="51" customHeight="1">
      <c r="A29" s="578"/>
      <c r="B29" s="71" t="s">
        <v>103</v>
      </c>
      <c r="C29" s="571"/>
      <c r="D29" s="572"/>
      <c r="E29" s="571"/>
      <c r="F29" s="572"/>
      <c r="G29" s="571"/>
      <c r="H29" s="572"/>
      <c r="I29" s="571"/>
      <c r="J29" s="572"/>
      <c r="K29" s="571"/>
      <c r="L29" s="572"/>
      <c r="M29" s="571"/>
      <c r="N29" s="572"/>
      <c r="O29" s="571"/>
      <c r="P29" s="572"/>
      <c r="Q29" s="571"/>
      <c r="R29" s="572"/>
      <c r="S29" s="571"/>
      <c r="T29" s="572"/>
    </row>
    <row r="30" spans="1:20" ht="18" customHeight="1">
      <c r="A30" s="576"/>
      <c r="B30" s="70" t="s">
        <v>308</v>
      </c>
      <c r="C30" s="239"/>
      <c r="D30" s="579" t="str">
        <f>IF(C30&gt;0,C34/C32,"")</f>
        <v/>
      </c>
      <c r="E30" s="239"/>
      <c r="F30" s="579" t="str">
        <f>IF(E30&gt;0,E34/E32,"")</f>
        <v/>
      </c>
      <c r="G30" s="239"/>
      <c r="H30" s="579" t="str">
        <f>IF(G30&gt;0,G34/G32,"")</f>
        <v/>
      </c>
      <c r="I30" s="239"/>
      <c r="J30" s="579" t="str">
        <f>IF(I30&gt;0,I34/I32,"")</f>
        <v/>
      </c>
      <c r="K30" s="239"/>
      <c r="L30" s="579" t="str">
        <f>IF(K30&gt;0,K34/K32,"")</f>
        <v/>
      </c>
      <c r="M30" s="239"/>
      <c r="N30" s="579" t="str">
        <f>IF(M30&gt;0,M34/M32,"")</f>
        <v/>
      </c>
      <c r="O30" s="239"/>
      <c r="P30" s="579" t="str">
        <f>IF(O30&gt;0,O34/O32,"")</f>
        <v/>
      </c>
      <c r="Q30" s="239"/>
      <c r="R30" s="579" t="str">
        <f>IF(Q30&gt;0,Q34/Q32,"")</f>
        <v/>
      </c>
      <c r="S30" s="239"/>
      <c r="T30" s="579" t="str">
        <f>IF(S30&gt;0,S34/S32,"")</f>
        <v/>
      </c>
    </row>
    <row r="31" spans="1:20" ht="18" customHeight="1">
      <c r="A31" s="577"/>
      <c r="B31" s="70" t="s">
        <v>99</v>
      </c>
      <c r="C31" s="168"/>
      <c r="D31" s="580"/>
      <c r="E31" s="168"/>
      <c r="F31" s="580"/>
      <c r="G31" s="168"/>
      <c r="H31" s="580"/>
      <c r="I31" s="168"/>
      <c r="J31" s="580"/>
      <c r="K31" s="168"/>
      <c r="L31" s="580"/>
      <c r="M31" s="168"/>
      <c r="N31" s="580"/>
      <c r="O31" s="168"/>
      <c r="P31" s="580"/>
      <c r="Q31" s="168"/>
      <c r="R31" s="580"/>
      <c r="S31" s="168"/>
      <c r="T31" s="580"/>
    </row>
    <row r="32" spans="1:20" ht="18" customHeight="1">
      <c r="A32" s="577"/>
      <c r="B32" s="70" t="s">
        <v>100</v>
      </c>
      <c r="C32" s="170">
        <f>C30*C31/1000</f>
        <v>0</v>
      </c>
      <c r="D32" s="580"/>
      <c r="E32" s="170">
        <f>E30*E31/1000</f>
        <v>0</v>
      </c>
      <c r="F32" s="580"/>
      <c r="G32" s="170">
        <f>G30*G31/1000</f>
        <v>0</v>
      </c>
      <c r="H32" s="580"/>
      <c r="I32" s="170">
        <f>I30*I31/1000</f>
        <v>0</v>
      </c>
      <c r="J32" s="580"/>
      <c r="K32" s="170">
        <f>K30*K31/1000</f>
        <v>0</v>
      </c>
      <c r="L32" s="580"/>
      <c r="M32" s="170">
        <f>M30*M31/1000</f>
        <v>0</v>
      </c>
      <c r="N32" s="580"/>
      <c r="O32" s="170">
        <f>O30*O31/1000</f>
        <v>0</v>
      </c>
      <c r="P32" s="580"/>
      <c r="Q32" s="170">
        <f>Q30*Q31/1000</f>
        <v>0</v>
      </c>
      <c r="R32" s="580"/>
      <c r="S32" s="170">
        <f>S30*S31/1000</f>
        <v>0</v>
      </c>
      <c r="T32" s="580"/>
    </row>
    <row r="33" spans="1:20" ht="18" customHeight="1">
      <c r="A33" s="577"/>
      <c r="B33" s="70" t="s">
        <v>101</v>
      </c>
      <c r="C33" s="169"/>
      <c r="D33" s="580"/>
      <c r="E33" s="169"/>
      <c r="F33" s="580"/>
      <c r="G33" s="169"/>
      <c r="H33" s="580"/>
      <c r="I33" s="169"/>
      <c r="J33" s="580"/>
      <c r="K33" s="169"/>
      <c r="L33" s="580"/>
      <c r="M33" s="169"/>
      <c r="N33" s="580"/>
      <c r="O33" s="169"/>
      <c r="P33" s="580"/>
      <c r="Q33" s="169"/>
      <c r="R33" s="580"/>
      <c r="S33" s="169"/>
      <c r="T33" s="580"/>
    </row>
    <row r="34" spans="1:20" ht="18" customHeight="1">
      <c r="A34" s="577"/>
      <c r="B34" s="70" t="s">
        <v>102</v>
      </c>
      <c r="C34" s="170">
        <f>C32-C33</f>
        <v>0</v>
      </c>
      <c r="D34" s="581"/>
      <c r="E34" s="170">
        <f>E32-E33</f>
        <v>0</v>
      </c>
      <c r="F34" s="581"/>
      <c r="G34" s="170">
        <f>G32-G33</f>
        <v>0</v>
      </c>
      <c r="H34" s="581"/>
      <c r="I34" s="170">
        <f>I32-I33</f>
        <v>0</v>
      </c>
      <c r="J34" s="581"/>
      <c r="K34" s="170">
        <f>K32-K33</f>
        <v>0</v>
      </c>
      <c r="L34" s="581"/>
      <c r="M34" s="170">
        <f>M32-M33</f>
        <v>0</v>
      </c>
      <c r="N34" s="581"/>
      <c r="O34" s="170">
        <f>O32-O33</f>
        <v>0</v>
      </c>
      <c r="P34" s="581"/>
      <c r="Q34" s="170">
        <f>Q32-Q33</f>
        <v>0</v>
      </c>
      <c r="R34" s="581"/>
      <c r="S34" s="170">
        <f>S32-S33</f>
        <v>0</v>
      </c>
      <c r="T34" s="581"/>
    </row>
    <row r="35" spans="1:20" ht="51" customHeight="1">
      <c r="A35" s="578"/>
      <c r="B35" s="71" t="s">
        <v>103</v>
      </c>
      <c r="C35" s="571"/>
      <c r="D35" s="572"/>
      <c r="E35" s="571"/>
      <c r="F35" s="572"/>
      <c r="G35" s="571"/>
      <c r="H35" s="572"/>
      <c r="I35" s="571"/>
      <c r="J35" s="572"/>
      <c r="K35" s="571"/>
      <c r="L35" s="572"/>
      <c r="M35" s="571"/>
      <c r="N35" s="572"/>
      <c r="O35" s="571"/>
      <c r="P35" s="572"/>
      <c r="Q35" s="571"/>
      <c r="R35" s="572"/>
      <c r="S35" s="571"/>
      <c r="T35" s="572"/>
    </row>
    <row r="36" spans="1:20" ht="28" customHeight="1">
      <c r="A36" s="573" t="s">
        <v>104</v>
      </c>
      <c r="B36" s="146" t="s">
        <v>105</v>
      </c>
      <c r="C36" s="73">
        <f>SUM(C8,C14,C20,C26,C32)</f>
        <v>0</v>
      </c>
      <c r="D36" s="568"/>
      <c r="E36" s="73">
        <f>SUM(E8,E14,E20,E26,E32)</f>
        <v>0</v>
      </c>
      <c r="F36" s="568"/>
      <c r="G36" s="73">
        <f>SUM(G8,G14,G20,G26,G32)</f>
        <v>0</v>
      </c>
      <c r="H36" s="568"/>
      <c r="I36" s="73">
        <f>SUM(I8,I14,I20,I26,I32)</f>
        <v>0</v>
      </c>
      <c r="J36" s="568"/>
      <c r="K36" s="73">
        <f>SUM(K8,K14,K20,K26,K32)</f>
        <v>0</v>
      </c>
      <c r="L36" s="568"/>
      <c r="M36" s="73">
        <f>SUM(M8,M14,M20,M26,M32)</f>
        <v>0</v>
      </c>
      <c r="N36" s="568"/>
      <c r="O36" s="73">
        <f>SUM(O8,O14,O20,O32)</f>
        <v>0</v>
      </c>
      <c r="P36" s="568"/>
      <c r="Q36" s="73">
        <f>SUM(Q8,Q14,Q20,Q32)</f>
        <v>0</v>
      </c>
      <c r="R36" s="568"/>
      <c r="S36" s="73">
        <f>SUM(S8,S14,S20,S32)</f>
        <v>0</v>
      </c>
      <c r="T36" s="568"/>
    </row>
    <row r="37" spans="1:20" ht="28" customHeight="1">
      <c r="A37" s="574"/>
      <c r="B37" s="72" t="s">
        <v>106</v>
      </c>
      <c r="C37" s="73">
        <f>SUM(C9,C15,C21,C27,C33)</f>
        <v>0</v>
      </c>
      <c r="D37" s="569"/>
      <c r="E37" s="73">
        <f>SUM(E9,E15,E21,E27,E33)</f>
        <v>0</v>
      </c>
      <c r="F37" s="569"/>
      <c r="G37" s="73">
        <f>SUM(G9,G15,G21,G27,G33)</f>
        <v>0</v>
      </c>
      <c r="H37" s="569"/>
      <c r="I37" s="73">
        <f>SUM(I9,I15,I21,I27,I33)</f>
        <v>0</v>
      </c>
      <c r="J37" s="569"/>
      <c r="K37" s="73">
        <f>SUM(K9,K15,K21,K27,K33)</f>
        <v>0</v>
      </c>
      <c r="L37" s="569"/>
      <c r="M37" s="73">
        <f>SUM(M9,M15,M21,M27,M33)</f>
        <v>0</v>
      </c>
      <c r="N37" s="569"/>
      <c r="O37" s="73">
        <f>SUM(O9,O15,O21,O33)</f>
        <v>0</v>
      </c>
      <c r="P37" s="569"/>
      <c r="Q37" s="73">
        <f>SUM(Q9,Q15,Q21,Q33)</f>
        <v>0</v>
      </c>
      <c r="R37" s="569"/>
      <c r="S37" s="73">
        <f>SUM(S9,S15,S21,S33)</f>
        <v>0</v>
      </c>
      <c r="T37" s="569"/>
    </row>
    <row r="38" spans="1:20" ht="28" customHeight="1" thickBot="1">
      <c r="A38" s="575"/>
      <c r="B38" s="72" t="s">
        <v>107</v>
      </c>
      <c r="C38" s="74">
        <f>C36-C37</f>
        <v>0</v>
      </c>
      <c r="D38" s="570"/>
      <c r="E38" s="74">
        <f>E36-E37</f>
        <v>0</v>
      </c>
      <c r="F38" s="570"/>
      <c r="G38" s="74">
        <f>G36-G37</f>
        <v>0</v>
      </c>
      <c r="H38" s="570"/>
      <c r="I38" s="74">
        <f>I36-I37</f>
        <v>0</v>
      </c>
      <c r="J38" s="570"/>
      <c r="K38" s="74">
        <f>K36-K37</f>
        <v>0</v>
      </c>
      <c r="L38" s="570"/>
      <c r="M38" s="74">
        <f>M36-M37</f>
        <v>0</v>
      </c>
      <c r="N38" s="570"/>
      <c r="O38" s="74">
        <f>O36-O37</f>
        <v>0</v>
      </c>
      <c r="P38" s="570"/>
      <c r="Q38" s="74">
        <f>Q36-Q37</f>
        <v>0</v>
      </c>
      <c r="R38" s="570"/>
      <c r="S38" s="74">
        <f>S36-S37</f>
        <v>0</v>
      </c>
      <c r="T38" s="570"/>
    </row>
    <row r="39" spans="1:20" ht="22.5" customHeight="1">
      <c r="A39" s="68" t="s">
        <v>309</v>
      </c>
    </row>
    <row r="40" spans="1:20" ht="22.5" customHeight="1">
      <c r="A40" s="68" t="s">
        <v>232</v>
      </c>
      <c r="G40" s="69"/>
      <c r="I40" s="69"/>
      <c r="K40" s="69"/>
      <c r="M40" s="69"/>
      <c r="O40" s="69"/>
      <c r="Q40" s="69"/>
      <c r="S40" s="69"/>
    </row>
    <row r="41" spans="1:20" ht="22.5" customHeight="1">
      <c r="A41" s="68" t="s">
        <v>233</v>
      </c>
    </row>
  </sheetData>
  <sheetProtection algorithmName="SHA-512" hashValue="ijvjHDq9dt8hJZOoPdIclumspfcjX23epwiaxf9Nbo2pgdxzBvS1BhKMdra+MECkg0iK0yv32h4xraWsRXKOgw==" saltValue="A/CcRZBpdEgLwN3wdcET4A==" spinCount="100000" sheet="1" objects="1" scenarios="1"/>
  <mergeCells count="117">
    <mergeCell ref="S29:T29"/>
    <mergeCell ref="A24:A29"/>
    <mergeCell ref="D24:D28"/>
    <mergeCell ref="F24:F28"/>
    <mergeCell ref="H24:H28"/>
    <mergeCell ref="J24:J28"/>
    <mergeCell ref="C29:D29"/>
    <mergeCell ref="E29:F29"/>
    <mergeCell ref="G29:H29"/>
    <mergeCell ref="I29:J29"/>
    <mergeCell ref="L4:L5"/>
    <mergeCell ref="N4:N5"/>
    <mergeCell ref="P4:P5"/>
    <mergeCell ref="R4:R5"/>
    <mergeCell ref="T4:T5"/>
    <mergeCell ref="J4:J5"/>
    <mergeCell ref="A6:A11"/>
    <mergeCell ref="D6:D10"/>
    <mergeCell ref="F6:F10"/>
    <mergeCell ref="H6:H10"/>
    <mergeCell ref="J6:J10"/>
    <mergeCell ref="A4:A5"/>
    <mergeCell ref="B4:B5"/>
    <mergeCell ref="D4:D5"/>
    <mergeCell ref="F4:F5"/>
    <mergeCell ref="H4:H5"/>
    <mergeCell ref="R6:R10"/>
    <mergeCell ref="T6:T10"/>
    <mergeCell ref="C11:D11"/>
    <mergeCell ref="E11:F11"/>
    <mergeCell ref="G11:H11"/>
    <mergeCell ref="I11:J11"/>
    <mergeCell ref="K11:L11"/>
    <mergeCell ref="M11:N11"/>
    <mergeCell ref="O11:P11"/>
    <mergeCell ref="Q11:R11"/>
    <mergeCell ref="S11:T11"/>
    <mergeCell ref="L6:L10"/>
    <mergeCell ref="N6:N10"/>
    <mergeCell ref="P6:P10"/>
    <mergeCell ref="A12:A17"/>
    <mergeCell ref="D12:D16"/>
    <mergeCell ref="F12:F16"/>
    <mergeCell ref="H12:H16"/>
    <mergeCell ref="J12:J16"/>
    <mergeCell ref="C17:D17"/>
    <mergeCell ref="E17:F17"/>
    <mergeCell ref="G17:H17"/>
    <mergeCell ref="I17:J17"/>
    <mergeCell ref="L12:L16"/>
    <mergeCell ref="N12:N16"/>
    <mergeCell ref="P12:P16"/>
    <mergeCell ref="R12:R16"/>
    <mergeCell ref="T12:T16"/>
    <mergeCell ref="K17:L17"/>
    <mergeCell ref="M17:N17"/>
    <mergeCell ref="O17:P17"/>
    <mergeCell ref="Q17:R17"/>
    <mergeCell ref="S17:T17"/>
    <mergeCell ref="D18:D22"/>
    <mergeCell ref="F18:F22"/>
    <mergeCell ref="H18:H22"/>
    <mergeCell ref="J18:J22"/>
    <mergeCell ref="L18:L22"/>
    <mergeCell ref="C23:D23"/>
    <mergeCell ref="E23:F23"/>
    <mergeCell ref="G23:H23"/>
    <mergeCell ref="I23:J23"/>
    <mergeCell ref="K23:L23"/>
    <mergeCell ref="L30:L34"/>
    <mergeCell ref="N30:N34"/>
    <mergeCell ref="A18:A23"/>
    <mergeCell ref="P30:P34"/>
    <mergeCell ref="R30:R34"/>
    <mergeCell ref="T30:T34"/>
    <mergeCell ref="C35:D35"/>
    <mergeCell ref="E35:F35"/>
    <mergeCell ref="G35:H35"/>
    <mergeCell ref="N18:N22"/>
    <mergeCell ref="P18:P22"/>
    <mergeCell ref="R18:R22"/>
    <mergeCell ref="T18:T22"/>
    <mergeCell ref="M23:N23"/>
    <mergeCell ref="O23:P23"/>
    <mergeCell ref="L24:L28"/>
    <mergeCell ref="N24:N28"/>
    <mergeCell ref="P24:P28"/>
    <mergeCell ref="R24:R28"/>
    <mergeCell ref="T24:T28"/>
    <mergeCell ref="K29:L29"/>
    <mergeCell ref="M29:N29"/>
    <mergeCell ref="O29:P29"/>
    <mergeCell ref="Q29:R29"/>
    <mergeCell ref="B2:D2"/>
    <mergeCell ref="T36:T38"/>
    <mergeCell ref="Q35:R35"/>
    <mergeCell ref="S35:T35"/>
    <mergeCell ref="A36:A38"/>
    <mergeCell ref="D36:D38"/>
    <mergeCell ref="F36:F38"/>
    <mergeCell ref="H36:H38"/>
    <mergeCell ref="J36:J38"/>
    <mergeCell ref="L36:L38"/>
    <mergeCell ref="N36:N38"/>
    <mergeCell ref="P36:P38"/>
    <mergeCell ref="I35:J35"/>
    <mergeCell ref="K35:L35"/>
    <mergeCell ref="M35:N35"/>
    <mergeCell ref="O35:P35"/>
    <mergeCell ref="R36:R38"/>
    <mergeCell ref="Q23:R23"/>
    <mergeCell ref="S23:T23"/>
    <mergeCell ref="A30:A35"/>
    <mergeCell ref="D30:D34"/>
    <mergeCell ref="F30:F34"/>
    <mergeCell ref="H30:H34"/>
    <mergeCell ref="J30:J34"/>
  </mergeCells>
  <phoneticPr fontId="6"/>
  <printOptions horizontalCentered="1"/>
  <pageMargins left="0.19685039370078741" right="0.19685039370078741" top="0.86614173228346458" bottom="0.27559055118110237" header="0.15748031496062992" footer="0.15748031496062992"/>
  <pageSetup paperSize="9" scale="47" orientation="landscape" r:id="rId1"/>
  <headerFooter alignWithMargins="0"/>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8C91-0252-4733-A491-98F28E544465}">
  <sheetPr>
    <tabColor rgb="FF002060"/>
    <pageSetUpPr fitToPage="1"/>
  </sheetPr>
  <dimension ref="A1:I53"/>
  <sheetViews>
    <sheetView view="pageBreakPreview" zoomScale="120" zoomScaleNormal="100" zoomScaleSheetLayoutView="120" workbookViewId="0">
      <selection activeCell="B3" sqref="B3:E3"/>
    </sheetView>
  </sheetViews>
  <sheetFormatPr defaultColWidth="9" defaultRowHeight="13"/>
  <cols>
    <col min="1" max="1" width="9" style="61"/>
    <col min="2" max="2" width="10.6328125" style="61" customWidth="1"/>
    <col min="3" max="4" width="9" style="61"/>
    <col min="5" max="5" width="11.7265625" style="61" customWidth="1"/>
    <col min="6" max="9" width="9.90625" style="61" customWidth="1"/>
    <col min="10" max="16384" width="9" style="61"/>
  </cols>
  <sheetData>
    <row r="1" spans="1:9">
      <c r="I1" s="75" t="s">
        <v>108</v>
      </c>
    </row>
    <row r="2" spans="1:9" ht="34.5" customHeight="1">
      <c r="A2" s="121" t="s">
        <v>109</v>
      </c>
    </row>
    <row r="3" spans="1:9" ht="20.25" customHeight="1" thickBot="1">
      <c r="A3" s="122" t="s">
        <v>110</v>
      </c>
      <c r="B3" s="598">
        <f>'計画書作成手順（スタート）'!$H$17</f>
        <v>0</v>
      </c>
      <c r="C3" s="598"/>
      <c r="D3" s="598"/>
      <c r="E3" s="598"/>
      <c r="F3" s="123"/>
    </row>
    <row r="4" spans="1:9" ht="9" customHeight="1"/>
    <row r="5" spans="1:9" ht="15" customHeight="1">
      <c r="A5" s="599" t="s">
        <v>111</v>
      </c>
      <c r="B5" s="600"/>
      <c r="C5" s="599" t="s">
        <v>112</v>
      </c>
      <c r="D5" s="601"/>
      <c r="E5" s="601"/>
      <c r="F5" s="599" t="s">
        <v>113</v>
      </c>
      <c r="G5" s="601"/>
      <c r="H5" s="601"/>
      <c r="I5" s="600"/>
    </row>
    <row r="6" spans="1:9">
      <c r="A6" s="590"/>
      <c r="B6" s="591"/>
      <c r="C6" s="594"/>
      <c r="D6" s="595"/>
      <c r="E6" s="595"/>
      <c r="F6" s="594"/>
      <c r="G6" s="595"/>
      <c r="H6" s="595"/>
      <c r="I6" s="595"/>
    </row>
    <row r="7" spans="1:9">
      <c r="A7" s="592"/>
      <c r="B7" s="592"/>
      <c r="C7" s="596"/>
      <c r="D7" s="596"/>
      <c r="E7" s="596"/>
      <c r="F7" s="596"/>
      <c r="G7" s="596"/>
      <c r="H7" s="596"/>
      <c r="I7" s="596"/>
    </row>
    <row r="8" spans="1:9">
      <c r="A8" s="592"/>
      <c r="B8" s="592"/>
      <c r="C8" s="596"/>
      <c r="D8" s="596"/>
      <c r="E8" s="596"/>
      <c r="F8" s="596"/>
      <c r="G8" s="596"/>
      <c r="H8" s="596"/>
      <c r="I8" s="596"/>
    </row>
    <row r="9" spans="1:9">
      <c r="A9" s="592"/>
      <c r="B9" s="592"/>
      <c r="C9" s="596"/>
      <c r="D9" s="596"/>
      <c r="E9" s="596"/>
      <c r="F9" s="596"/>
      <c r="G9" s="596"/>
      <c r="H9" s="596"/>
      <c r="I9" s="596"/>
    </row>
    <row r="10" spans="1:9">
      <c r="A10" s="592"/>
      <c r="B10" s="592"/>
      <c r="C10" s="596"/>
      <c r="D10" s="596"/>
      <c r="E10" s="596"/>
      <c r="F10" s="596"/>
      <c r="G10" s="596"/>
      <c r="H10" s="596"/>
      <c r="I10" s="596"/>
    </row>
    <row r="11" spans="1:9">
      <c r="A11" s="592"/>
      <c r="B11" s="592"/>
      <c r="C11" s="596"/>
      <c r="D11" s="596"/>
      <c r="E11" s="596"/>
      <c r="F11" s="596"/>
      <c r="G11" s="596"/>
      <c r="H11" s="596"/>
      <c r="I11" s="596"/>
    </row>
    <row r="12" spans="1:9">
      <c r="A12" s="592"/>
      <c r="B12" s="592"/>
      <c r="C12" s="596"/>
      <c r="D12" s="596"/>
      <c r="E12" s="596"/>
      <c r="F12" s="596"/>
      <c r="G12" s="596"/>
      <c r="H12" s="596"/>
      <c r="I12" s="596"/>
    </row>
    <row r="13" spans="1:9">
      <c r="A13" s="592"/>
      <c r="B13" s="592"/>
      <c r="C13" s="596"/>
      <c r="D13" s="596"/>
      <c r="E13" s="596"/>
      <c r="F13" s="596"/>
      <c r="G13" s="596"/>
      <c r="H13" s="596"/>
      <c r="I13" s="596"/>
    </row>
    <row r="14" spans="1:9">
      <c r="A14" s="592"/>
      <c r="B14" s="592"/>
      <c r="C14" s="596"/>
      <c r="D14" s="596"/>
      <c r="E14" s="596"/>
      <c r="F14" s="596"/>
      <c r="G14" s="596"/>
      <c r="H14" s="596"/>
      <c r="I14" s="596"/>
    </row>
    <row r="15" spans="1:9">
      <c r="A15" s="592"/>
      <c r="B15" s="592"/>
      <c r="C15" s="596"/>
      <c r="D15" s="596"/>
      <c r="E15" s="596"/>
      <c r="F15" s="596"/>
      <c r="G15" s="596"/>
      <c r="H15" s="596"/>
      <c r="I15" s="596"/>
    </row>
    <row r="16" spans="1:9" ht="24.75" customHeight="1">
      <c r="A16" s="593"/>
      <c r="B16" s="593"/>
      <c r="C16" s="597"/>
      <c r="D16" s="597"/>
      <c r="E16" s="597"/>
      <c r="F16" s="597"/>
      <c r="G16" s="597"/>
      <c r="H16" s="597"/>
      <c r="I16" s="597"/>
    </row>
    <row r="17" spans="1:9">
      <c r="A17" s="590"/>
      <c r="B17" s="591"/>
      <c r="C17" s="594"/>
      <c r="D17" s="595"/>
      <c r="E17" s="595"/>
      <c r="F17" s="594"/>
      <c r="G17" s="595"/>
      <c r="H17" s="595"/>
      <c r="I17" s="595"/>
    </row>
    <row r="18" spans="1:9">
      <c r="A18" s="592"/>
      <c r="B18" s="592"/>
      <c r="C18" s="596"/>
      <c r="D18" s="596"/>
      <c r="E18" s="596"/>
      <c r="F18" s="596"/>
      <c r="G18" s="596"/>
      <c r="H18" s="596"/>
      <c r="I18" s="596"/>
    </row>
    <row r="19" spans="1:9">
      <c r="A19" s="592"/>
      <c r="B19" s="592"/>
      <c r="C19" s="596"/>
      <c r="D19" s="596"/>
      <c r="E19" s="596"/>
      <c r="F19" s="596"/>
      <c r="G19" s="596"/>
      <c r="H19" s="596"/>
      <c r="I19" s="596"/>
    </row>
    <row r="20" spans="1:9">
      <c r="A20" s="592"/>
      <c r="B20" s="592"/>
      <c r="C20" s="596"/>
      <c r="D20" s="596"/>
      <c r="E20" s="596"/>
      <c r="F20" s="596"/>
      <c r="G20" s="596"/>
      <c r="H20" s="596"/>
      <c r="I20" s="596"/>
    </row>
    <row r="21" spans="1:9">
      <c r="A21" s="592"/>
      <c r="B21" s="592"/>
      <c r="C21" s="596"/>
      <c r="D21" s="596"/>
      <c r="E21" s="596"/>
      <c r="F21" s="596"/>
      <c r="G21" s="596"/>
      <c r="H21" s="596"/>
      <c r="I21" s="596"/>
    </row>
    <row r="22" spans="1:9">
      <c r="A22" s="592"/>
      <c r="B22" s="592"/>
      <c r="C22" s="596"/>
      <c r="D22" s="596"/>
      <c r="E22" s="596"/>
      <c r="F22" s="596"/>
      <c r="G22" s="596"/>
      <c r="H22" s="596"/>
      <c r="I22" s="596"/>
    </row>
    <row r="23" spans="1:9">
      <c r="A23" s="592"/>
      <c r="B23" s="592"/>
      <c r="C23" s="596"/>
      <c r="D23" s="596"/>
      <c r="E23" s="596"/>
      <c r="F23" s="596"/>
      <c r="G23" s="596"/>
      <c r="H23" s="596"/>
      <c r="I23" s="596"/>
    </row>
    <row r="24" spans="1:9">
      <c r="A24" s="592"/>
      <c r="B24" s="592"/>
      <c r="C24" s="596"/>
      <c r="D24" s="596"/>
      <c r="E24" s="596"/>
      <c r="F24" s="596"/>
      <c r="G24" s="596"/>
      <c r="H24" s="596"/>
      <c r="I24" s="596"/>
    </row>
    <row r="25" spans="1:9">
      <c r="A25" s="592"/>
      <c r="B25" s="592"/>
      <c r="C25" s="596"/>
      <c r="D25" s="596"/>
      <c r="E25" s="596"/>
      <c r="F25" s="596"/>
      <c r="G25" s="596"/>
      <c r="H25" s="596"/>
      <c r="I25" s="596"/>
    </row>
    <row r="26" spans="1:9" ht="36.75" customHeight="1">
      <c r="A26" s="593"/>
      <c r="B26" s="593"/>
      <c r="C26" s="597"/>
      <c r="D26" s="597"/>
      <c r="E26" s="597"/>
      <c r="F26" s="597"/>
      <c r="G26" s="597"/>
      <c r="H26" s="597"/>
      <c r="I26" s="597"/>
    </row>
    <row r="27" spans="1:9">
      <c r="A27" s="590"/>
      <c r="B27" s="591"/>
      <c r="C27" s="594"/>
      <c r="D27" s="595"/>
      <c r="E27" s="595"/>
      <c r="F27" s="594"/>
      <c r="G27" s="595"/>
      <c r="H27" s="595"/>
      <c r="I27" s="595"/>
    </row>
    <row r="28" spans="1:9">
      <c r="A28" s="592"/>
      <c r="B28" s="592"/>
      <c r="C28" s="596"/>
      <c r="D28" s="596"/>
      <c r="E28" s="596"/>
      <c r="F28" s="596"/>
      <c r="G28" s="596"/>
      <c r="H28" s="596"/>
      <c r="I28" s="596"/>
    </row>
    <row r="29" spans="1:9">
      <c r="A29" s="592"/>
      <c r="B29" s="592"/>
      <c r="C29" s="596"/>
      <c r="D29" s="596"/>
      <c r="E29" s="596"/>
      <c r="F29" s="596"/>
      <c r="G29" s="596"/>
      <c r="H29" s="596"/>
      <c r="I29" s="596"/>
    </row>
    <row r="30" spans="1:9">
      <c r="A30" s="592"/>
      <c r="B30" s="592"/>
      <c r="C30" s="596"/>
      <c r="D30" s="596"/>
      <c r="E30" s="596"/>
      <c r="F30" s="596"/>
      <c r="G30" s="596"/>
      <c r="H30" s="596"/>
      <c r="I30" s="596"/>
    </row>
    <row r="31" spans="1:9">
      <c r="A31" s="592"/>
      <c r="B31" s="592"/>
      <c r="C31" s="596"/>
      <c r="D31" s="596"/>
      <c r="E31" s="596"/>
      <c r="F31" s="596"/>
      <c r="G31" s="596"/>
      <c r="H31" s="596"/>
      <c r="I31" s="596"/>
    </row>
    <row r="32" spans="1:9">
      <c r="A32" s="592"/>
      <c r="B32" s="592"/>
      <c r="C32" s="596"/>
      <c r="D32" s="596"/>
      <c r="E32" s="596"/>
      <c r="F32" s="596"/>
      <c r="G32" s="596"/>
      <c r="H32" s="596"/>
      <c r="I32" s="596"/>
    </row>
    <row r="33" spans="1:9">
      <c r="A33" s="592"/>
      <c r="B33" s="592"/>
      <c r="C33" s="596"/>
      <c r="D33" s="596"/>
      <c r="E33" s="596"/>
      <c r="F33" s="596"/>
      <c r="G33" s="596"/>
      <c r="H33" s="596"/>
      <c r="I33" s="596"/>
    </row>
    <row r="34" spans="1:9">
      <c r="A34" s="592"/>
      <c r="B34" s="592"/>
      <c r="C34" s="596"/>
      <c r="D34" s="596"/>
      <c r="E34" s="596"/>
      <c r="F34" s="596"/>
      <c r="G34" s="596"/>
      <c r="H34" s="596"/>
      <c r="I34" s="596"/>
    </row>
    <row r="35" spans="1:9">
      <c r="A35" s="592"/>
      <c r="B35" s="592"/>
      <c r="C35" s="596"/>
      <c r="D35" s="596"/>
      <c r="E35" s="596"/>
      <c r="F35" s="596"/>
      <c r="G35" s="596"/>
      <c r="H35" s="596"/>
      <c r="I35" s="596"/>
    </row>
    <row r="36" spans="1:9">
      <c r="A36" s="592"/>
      <c r="B36" s="592"/>
      <c r="C36" s="596"/>
      <c r="D36" s="596"/>
      <c r="E36" s="596"/>
      <c r="F36" s="596"/>
      <c r="G36" s="596"/>
      <c r="H36" s="596"/>
      <c r="I36" s="596"/>
    </row>
    <row r="37" spans="1:9">
      <c r="A37" s="593"/>
      <c r="B37" s="593"/>
      <c r="C37" s="597"/>
      <c r="D37" s="597"/>
      <c r="E37" s="597"/>
      <c r="F37" s="597"/>
      <c r="G37" s="597"/>
      <c r="H37" s="597"/>
      <c r="I37" s="597"/>
    </row>
    <row r="38" spans="1:9">
      <c r="A38" s="590"/>
      <c r="B38" s="591"/>
      <c r="C38" s="594"/>
      <c r="D38" s="595"/>
      <c r="E38" s="595"/>
      <c r="F38" s="594"/>
      <c r="G38" s="595"/>
      <c r="H38" s="595"/>
      <c r="I38" s="595"/>
    </row>
    <row r="39" spans="1:9">
      <c r="A39" s="592"/>
      <c r="B39" s="592"/>
      <c r="C39" s="596"/>
      <c r="D39" s="596"/>
      <c r="E39" s="596"/>
      <c r="F39" s="596"/>
      <c r="G39" s="596"/>
      <c r="H39" s="596"/>
      <c r="I39" s="596"/>
    </row>
    <row r="40" spans="1:9">
      <c r="A40" s="592"/>
      <c r="B40" s="592"/>
      <c r="C40" s="596"/>
      <c r="D40" s="596"/>
      <c r="E40" s="596"/>
      <c r="F40" s="596"/>
      <c r="G40" s="596"/>
      <c r="H40" s="596"/>
      <c r="I40" s="596"/>
    </row>
    <row r="41" spans="1:9">
      <c r="A41" s="592"/>
      <c r="B41" s="592"/>
      <c r="C41" s="596"/>
      <c r="D41" s="596"/>
      <c r="E41" s="596"/>
      <c r="F41" s="596"/>
      <c r="G41" s="596"/>
      <c r="H41" s="596"/>
      <c r="I41" s="596"/>
    </row>
    <row r="42" spans="1:9">
      <c r="A42" s="592"/>
      <c r="B42" s="592"/>
      <c r="C42" s="596"/>
      <c r="D42" s="596"/>
      <c r="E42" s="596"/>
      <c r="F42" s="596"/>
      <c r="G42" s="596"/>
      <c r="H42" s="596"/>
      <c r="I42" s="596"/>
    </row>
    <row r="43" spans="1:9">
      <c r="A43" s="592"/>
      <c r="B43" s="592"/>
      <c r="C43" s="596"/>
      <c r="D43" s="596"/>
      <c r="E43" s="596"/>
      <c r="F43" s="596"/>
      <c r="G43" s="596"/>
      <c r="H43" s="596"/>
      <c r="I43" s="596"/>
    </row>
    <row r="44" spans="1:9">
      <c r="A44" s="592"/>
      <c r="B44" s="592"/>
      <c r="C44" s="596"/>
      <c r="D44" s="596"/>
      <c r="E44" s="596"/>
      <c r="F44" s="596"/>
      <c r="G44" s="596"/>
      <c r="H44" s="596"/>
      <c r="I44" s="596"/>
    </row>
    <row r="45" spans="1:9">
      <c r="A45" s="592"/>
      <c r="B45" s="592"/>
      <c r="C45" s="596"/>
      <c r="D45" s="596"/>
      <c r="E45" s="596"/>
      <c r="F45" s="596"/>
      <c r="G45" s="596"/>
      <c r="H45" s="596"/>
      <c r="I45" s="596"/>
    </row>
    <row r="46" spans="1:9">
      <c r="A46" s="592"/>
      <c r="B46" s="592"/>
      <c r="C46" s="596"/>
      <c r="D46" s="596"/>
      <c r="E46" s="596"/>
      <c r="F46" s="596"/>
      <c r="G46" s="596"/>
      <c r="H46" s="596"/>
      <c r="I46" s="596"/>
    </row>
    <row r="47" spans="1:9">
      <c r="A47" s="592"/>
      <c r="B47" s="592"/>
      <c r="C47" s="596"/>
      <c r="D47" s="596"/>
      <c r="E47" s="596"/>
      <c r="F47" s="596"/>
      <c r="G47" s="596"/>
      <c r="H47" s="596"/>
      <c r="I47" s="596"/>
    </row>
    <row r="48" spans="1:9">
      <c r="A48" s="593"/>
      <c r="B48" s="593"/>
      <c r="C48" s="597"/>
      <c r="D48" s="597"/>
      <c r="E48" s="597"/>
      <c r="F48" s="597"/>
      <c r="G48" s="597"/>
      <c r="H48" s="597"/>
      <c r="I48" s="597"/>
    </row>
    <row r="49" spans="1:9" ht="7.5" customHeight="1">
      <c r="A49" s="62"/>
      <c r="B49" s="62"/>
      <c r="C49" s="62"/>
      <c r="D49" s="62"/>
      <c r="E49" s="62"/>
      <c r="F49" s="62"/>
      <c r="G49" s="62"/>
      <c r="H49" s="62"/>
      <c r="I49" s="62"/>
    </row>
    <row r="50" spans="1:9" ht="16.5" customHeight="1">
      <c r="A50" s="61" t="s">
        <v>114</v>
      </c>
    </row>
    <row r="51" spans="1:9" ht="16.5" customHeight="1">
      <c r="A51" s="61" t="s">
        <v>115</v>
      </c>
    </row>
    <row r="52" spans="1:9" ht="16.5" customHeight="1">
      <c r="A52" s="61" t="s">
        <v>116</v>
      </c>
    </row>
    <row r="53" spans="1:9">
      <c r="A53" s="61" t="s">
        <v>117</v>
      </c>
    </row>
  </sheetData>
  <sheetProtection algorithmName="SHA-512" hashValue="tfoq1k0QoGoJOAOfVmJI7bs5JMYT2W4jocIIJc+3ubcEQ6803SXqqwSdNkzB1IYZs3KXtResSePwBc5oKO0niw==" saltValue="u4P0zfaSH9OTU2l/yOtFNA==" spinCount="100000" sheet="1" objects="1" scenarios="1"/>
  <mergeCells count="16">
    <mergeCell ref="B3:E3"/>
    <mergeCell ref="A5:B5"/>
    <mergeCell ref="C5:E5"/>
    <mergeCell ref="F5:I5"/>
    <mergeCell ref="A6:B16"/>
    <mergeCell ref="C6:E16"/>
    <mergeCell ref="F6:I16"/>
    <mergeCell ref="A38:B48"/>
    <mergeCell ref="C38:E48"/>
    <mergeCell ref="F38:I48"/>
    <mergeCell ref="A17:B26"/>
    <mergeCell ref="C17:E26"/>
    <mergeCell ref="F17:I26"/>
    <mergeCell ref="A27:B37"/>
    <mergeCell ref="C27:E37"/>
    <mergeCell ref="F27:I37"/>
  </mergeCells>
  <phoneticPr fontId="6"/>
  <printOptions horizontalCentered="1"/>
  <pageMargins left="0.74803149606299213" right="0.74803149606299213" top="0.78740157480314965" bottom="0.78740157480314965"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0C5B-385A-49AB-ACF4-CEB76A73FE74}">
  <sheetPr>
    <tabColor theme="0"/>
  </sheetPr>
  <dimension ref="A1:F20"/>
  <sheetViews>
    <sheetView workbookViewId="0">
      <selection activeCell="K37" sqref="K37"/>
    </sheetView>
  </sheetViews>
  <sheetFormatPr defaultRowHeight="13"/>
  <cols>
    <col min="1" max="2" width="8.26953125" customWidth="1"/>
    <col min="3" max="3" width="8.26953125" style="7" customWidth="1"/>
    <col min="4" max="6" width="8.26953125" customWidth="1"/>
  </cols>
  <sheetData>
    <row r="1" spans="1:6" ht="15.75" customHeight="1">
      <c r="A1" s="163" t="s">
        <v>123</v>
      </c>
      <c r="B1" s="7" t="s">
        <v>206</v>
      </c>
      <c r="C1" s="7" t="s">
        <v>224</v>
      </c>
      <c r="D1" s="7">
        <v>3</v>
      </c>
      <c r="E1" s="7" t="s">
        <v>236</v>
      </c>
      <c r="F1" t="s">
        <v>242</v>
      </c>
    </row>
    <row r="2" spans="1:6" ht="15.75" customHeight="1">
      <c r="A2" s="7"/>
      <c r="B2" s="7" t="s">
        <v>207</v>
      </c>
      <c r="C2" s="164" t="s">
        <v>225</v>
      </c>
      <c r="D2" s="7">
        <v>4</v>
      </c>
      <c r="E2" s="7" t="s">
        <v>237</v>
      </c>
      <c r="F2" t="s">
        <v>243</v>
      </c>
    </row>
    <row r="3" spans="1:6" ht="15.75" customHeight="1">
      <c r="D3" s="7">
        <v>5</v>
      </c>
      <c r="E3" s="7"/>
      <c r="F3" t="s">
        <v>261</v>
      </c>
    </row>
    <row r="4" spans="1:6" ht="15.75" customHeight="1">
      <c r="F4" t="s">
        <v>244</v>
      </c>
    </row>
    <row r="5" spans="1:6" ht="15.75" customHeight="1">
      <c r="F5" t="s">
        <v>245</v>
      </c>
    </row>
    <row r="6" spans="1:6" ht="15.75" customHeight="1">
      <c r="F6" t="s">
        <v>259</v>
      </c>
    </row>
    <row r="7" spans="1:6" ht="15.75" customHeight="1">
      <c r="F7" t="s">
        <v>246</v>
      </c>
    </row>
    <row r="8" spans="1:6" ht="15.75" customHeight="1">
      <c r="F8" t="s">
        <v>260</v>
      </c>
    </row>
    <row r="9" spans="1:6" ht="15.75" customHeight="1">
      <c r="F9" t="s">
        <v>247</v>
      </c>
    </row>
    <row r="10" spans="1:6" ht="15.75" customHeight="1">
      <c r="F10" t="s">
        <v>248</v>
      </c>
    </row>
    <row r="11" spans="1:6" ht="15.75" customHeight="1">
      <c r="F11" t="s">
        <v>249</v>
      </c>
    </row>
    <row r="12" spans="1:6" ht="15.75" customHeight="1">
      <c r="F12" t="s">
        <v>250</v>
      </c>
    </row>
    <row r="13" spans="1:6" ht="15.75" customHeight="1">
      <c r="F13" t="s">
        <v>251</v>
      </c>
    </row>
    <row r="14" spans="1:6" ht="15.75" customHeight="1">
      <c r="F14" t="s">
        <v>252</v>
      </c>
    </row>
    <row r="15" spans="1:6" ht="15.75" customHeight="1">
      <c r="F15" t="s">
        <v>253</v>
      </c>
    </row>
    <row r="16" spans="1:6" ht="15.75" customHeight="1">
      <c r="F16" t="s">
        <v>254</v>
      </c>
    </row>
    <row r="17" spans="6:6" ht="15.75" customHeight="1">
      <c r="F17" t="s">
        <v>255</v>
      </c>
    </row>
    <row r="18" spans="6:6" ht="15.75" customHeight="1">
      <c r="F18" t="s">
        <v>256</v>
      </c>
    </row>
    <row r="19" spans="6:6" ht="15.75" customHeight="1">
      <c r="F19" t="s">
        <v>257</v>
      </c>
    </row>
    <row r="20" spans="6:6" ht="15.75" customHeight="1">
      <c r="F20" t="s">
        <v>258</v>
      </c>
    </row>
  </sheetData>
  <phoneticPr fontId="6"/>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E733-C09A-44F4-A0B5-4AA7F60C0B43}">
  <sheetPr>
    <tabColor rgb="FFFF0000"/>
    <pageSetUpPr fitToPage="1"/>
  </sheetPr>
  <dimension ref="B7:AV34"/>
  <sheetViews>
    <sheetView showGridLines="0" tabSelected="1" view="pageBreakPreview" zoomScale="110" zoomScaleNormal="100" zoomScaleSheetLayoutView="110" workbookViewId="0">
      <selection activeCell="BA9" sqref="BA9"/>
    </sheetView>
  </sheetViews>
  <sheetFormatPr defaultRowHeight="13"/>
  <cols>
    <col min="1" max="79" width="2.90625" customWidth="1"/>
  </cols>
  <sheetData>
    <row r="7" spans="2:48" ht="13.5" customHeight="1">
      <c r="C7" s="329" t="s">
        <v>215</v>
      </c>
      <c r="D7" s="329"/>
      <c r="E7" s="329"/>
      <c r="F7" s="329"/>
      <c r="G7" s="329"/>
      <c r="H7" s="329"/>
      <c r="I7" s="329"/>
      <c r="J7" s="329"/>
      <c r="K7" s="329"/>
      <c r="L7" s="329"/>
      <c r="M7" s="329"/>
      <c r="N7" s="329"/>
      <c r="O7" s="329"/>
      <c r="P7" s="329"/>
      <c r="Q7" s="329"/>
      <c r="R7" s="329"/>
      <c r="S7" s="329"/>
      <c r="T7" s="329"/>
      <c r="U7" s="329"/>
      <c r="Y7" s="325"/>
      <c r="Z7" s="325"/>
      <c r="AA7" s="325"/>
      <c r="AB7" s="325"/>
      <c r="AC7" s="325"/>
      <c r="AD7" s="325"/>
      <c r="AE7" s="325"/>
      <c r="AF7" s="325"/>
      <c r="AG7" s="325"/>
      <c r="AH7" s="325"/>
      <c r="AI7" s="325"/>
      <c r="AJ7" s="177"/>
      <c r="AK7" s="177"/>
    </row>
    <row r="8" spans="2:48" ht="13.5" customHeight="1">
      <c r="C8" s="329"/>
      <c r="D8" s="329"/>
      <c r="E8" s="329"/>
      <c r="F8" s="329"/>
      <c r="G8" s="329"/>
      <c r="H8" s="329"/>
      <c r="I8" s="329"/>
      <c r="J8" s="329"/>
      <c r="K8" s="329"/>
      <c r="L8" s="329"/>
      <c r="M8" s="329"/>
      <c r="N8" s="329"/>
      <c r="O8" s="329"/>
      <c r="P8" s="329"/>
      <c r="Q8" s="329"/>
      <c r="R8" s="329"/>
      <c r="S8" s="329"/>
      <c r="T8" s="329"/>
      <c r="U8" s="329"/>
      <c r="Y8" s="325"/>
      <c r="Z8" s="325"/>
      <c r="AA8" s="325"/>
      <c r="AB8" s="325"/>
      <c r="AC8" s="325"/>
      <c r="AD8" s="325"/>
      <c r="AE8" s="325"/>
      <c r="AF8" s="325"/>
      <c r="AG8" s="325"/>
      <c r="AH8" s="325"/>
      <c r="AI8" s="325"/>
      <c r="AJ8" s="177"/>
      <c r="AK8" s="177"/>
    </row>
    <row r="9" spans="2:48" ht="13.5" customHeight="1">
      <c r="Y9" s="325"/>
      <c r="Z9" s="325"/>
      <c r="AA9" s="325"/>
      <c r="AB9" s="325"/>
      <c r="AC9" s="325"/>
      <c r="AD9" s="325"/>
      <c r="AE9" s="325"/>
      <c r="AF9" s="325"/>
      <c r="AG9" s="325"/>
      <c r="AH9" s="325"/>
      <c r="AI9" s="325"/>
      <c r="AJ9" s="177"/>
      <c r="AK9" s="177"/>
    </row>
    <row r="11" spans="2:48" ht="16.5">
      <c r="C11" s="8" t="s">
        <v>41</v>
      </c>
    </row>
    <row r="12" spans="2:48" ht="13.5" thickBot="1"/>
    <row r="13" spans="2:48" ht="13.5" thickTop="1">
      <c r="B13" s="1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3"/>
    </row>
    <row r="14" spans="2:48">
      <c r="B14" s="14"/>
      <c r="C14" s="9" t="s">
        <v>54</v>
      </c>
      <c r="D14" s="9"/>
      <c r="E14" s="9"/>
      <c r="F14" s="10"/>
      <c r="G14" s="10"/>
      <c r="H14" s="9"/>
      <c r="I14" s="9"/>
      <c r="J14" s="9"/>
      <c r="K14" s="9"/>
      <c r="L14" s="9"/>
      <c r="M14" s="9"/>
      <c r="N14" s="9"/>
      <c r="O14" s="9"/>
      <c r="P14" s="9"/>
      <c r="Q14" s="9"/>
      <c r="R14" s="9"/>
      <c r="S14" s="9"/>
      <c r="T14" s="9"/>
      <c r="U14" s="9"/>
      <c r="V14" s="9"/>
      <c r="W14" s="9"/>
      <c r="X14" s="9"/>
      <c r="Y14" s="9"/>
      <c r="AA14" s="9" t="s">
        <v>51</v>
      </c>
      <c r="AB14" s="9"/>
      <c r="AC14" s="9"/>
      <c r="AD14" s="9"/>
      <c r="AE14" s="9"/>
      <c r="AF14" s="9"/>
      <c r="AG14" s="9"/>
      <c r="AH14" s="9"/>
      <c r="AI14" s="9"/>
      <c r="AJ14" s="9"/>
      <c r="AK14" s="9"/>
      <c r="AL14" s="9"/>
      <c r="AM14" s="9"/>
      <c r="AN14" s="9"/>
      <c r="AO14" s="9"/>
      <c r="AP14" s="9"/>
      <c r="AQ14" s="9"/>
      <c r="AR14" s="9"/>
      <c r="AS14" s="9"/>
      <c r="AT14" s="9"/>
      <c r="AU14" s="9"/>
      <c r="AV14" s="15"/>
    </row>
    <row r="15" spans="2:48">
      <c r="B15" s="14"/>
      <c r="C15" s="9"/>
      <c r="D15" s="9"/>
      <c r="E15" s="9"/>
      <c r="F15" s="9"/>
      <c r="G15" s="9"/>
      <c r="H15" s="9"/>
      <c r="I15" s="9"/>
      <c r="J15" s="9"/>
      <c r="K15" s="9"/>
      <c r="L15" s="9"/>
      <c r="M15" s="9"/>
      <c r="N15" s="9"/>
      <c r="O15" s="9"/>
      <c r="P15" s="9"/>
      <c r="Q15" s="9"/>
      <c r="R15" s="9"/>
      <c r="S15" s="9"/>
      <c r="T15" s="9"/>
      <c r="U15" s="9"/>
      <c r="V15" s="9"/>
      <c r="W15" s="9"/>
      <c r="X15" s="9"/>
      <c r="Y15" s="9"/>
      <c r="AA15" s="9"/>
      <c r="AB15" s="9"/>
      <c r="AC15" s="9"/>
      <c r="AD15" s="9"/>
      <c r="AE15" s="9"/>
      <c r="AF15" s="9"/>
      <c r="AG15" s="9"/>
      <c r="AH15" s="9"/>
      <c r="AI15" s="9"/>
      <c r="AJ15" s="9"/>
      <c r="AK15" s="9"/>
      <c r="AL15" s="9"/>
      <c r="AM15" s="9"/>
      <c r="AN15" s="9"/>
      <c r="AO15" s="9"/>
      <c r="AP15" s="9"/>
      <c r="AQ15" s="9"/>
      <c r="AR15" s="9"/>
      <c r="AS15" s="9"/>
      <c r="AT15" s="9"/>
      <c r="AU15" s="9"/>
      <c r="AV15" s="15"/>
    </row>
    <row r="16" spans="2:48" ht="18.75" customHeight="1">
      <c r="B16" s="14"/>
      <c r="C16" s="331" t="s">
        <v>42</v>
      </c>
      <c r="D16" s="331"/>
      <c r="E16" s="320" t="s">
        <v>43</v>
      </c>
      <c r="F16" s="320"/>
      <c r="G16" s="320"/>
      <c r="H16" s="321"/>
      <c r="I16" s="321"/>
      <c r="J16" s="321"/>
      <c r="K16" s="321"/>
      <c r="L16" s="321"/>
      <c r="M16" s="321"/>
      <c r="N16" s="321"/>
      <c r="O16" s="321"/>
      <c r="P16" s="321"/>
      <c r="Q16" s="321"/>
      <c r="R16" s="321"/>
      <c r="S16" s="321"/>
      <c r="T16" s="321"/>
      <c r="U16" s="321"/>
      <c r="V16" s="321"/>
      <c r="W16" s="321"/>
      <c r="X16" s="321"/>
      <c r="Y16" s="321"/>
      <c r="AA16" s="320" t="s">
        <v>49</v>
      </c>
      <c r="AB16" s="320"/>
      <c r="AC16" s="320"/>
      <c r="AD16" s="320"/>
      <c r="AE16" s="320"/>
      <c r="AF16" s="320"/>
      <c r="AG16" s="321"/>
      <c r="AH16" s="321"/>
      <c r="AI16" s="321"/>
      <c r="AJ16" s="321"/>
      <c r="AK16" s="321"/>
      <c r="AL16" s="321"/>
      <c r="AM16" s="321"/>
      <c r="AN16" s="321"/>
      <c r="AO16" s="321"/>
      <c r="AP16" s="321"/>
      <c r="AQ16" s="321"/>
      <c r="AR16" s="321"/>
      <c r="AS16" s="321"/>
      <c r="AT16" s="321"/>
      <c r="AU16" s="321"/>
      <c r="AV16" s="15"/>
    </row>
    <row r="17" spans="2:48" ht="18.75" customHeight="1">
      <c r="B17" s="14"/>
      <c r="C17" s="331"/>
      <c r="D17" s="331"/>
      <c r="E17" s="320" t="s">
        <v>211</v>
      </c>
      <c r="F17" s="320"/>
      <c r="G17" s="320"/>
      <c r="H17" s="321"/>
      <c r="I17" s="321"/>
      <c r="J17" s="321"/>
      <c r="K17" s="321"/>
      <c r="L17" s="321"/>
      <c r="M17" s="321"/>
      <c r="N17" s="321"/>
      <c r="O17" s="321"/>
      <c r="P17" s="321"/>
      <c r="Q17" s="321"/>
      <c r="R17" s="321"/>
      <c r="S17" s="321"/>
      <c r="T17" s="321"/>
      <c r="U17" s="321"/>
      <c r="V17" s="321"/>
      <c r="W17" s="321"/>
      <c r="X17" s="321"/>
      <c r="Y17" s="321"/>
      <c r="AA17" s="320"/>
      <c r="AB17" s="320"/>
      <c r="AC17" s="320"/>
      <c r="AD17" s="320"/>
      <c r="AE17" s="320"/>
      <c r="AF17" s="320"/>
      <c r="AG17" s="321"/>
      <c r="AH17" s="321"/>
      <c r="AI17" s="321"/>
      <c r="AJ17" s="321"/>
      <c r="AK17" s="321"/>
      <c r="AL17" s="321"/>
      <c r="AM17" s="321"/>
      <c r="AN17" s="321"/>
      <c r="AO17" s="321"/>
      <c r="AP17" s="321"/>
      <c r="AQ17" s="321"/>
      <c r="AR17" s="321"/>
      <c r="AS17" s="321"/>
      <c r="AT17" s="321"/>
      <c r="AU17" s="321"/>
      <c r="AV17" s="15"/>
    </row>
    <row r="18" spans="2:48" ht="18.75" customHeight="1">
      <c r="B18" s="14"/>
      <c r="C18" s="331"/>
      <c r="D18" s="331"/>
      <c r="E18" s="320"/>
      <c r="F18" s="320"/>
      <c r="G18" s="320"/>
      <c r="H18" s="321"/>
      <c r="I18" s="321"/>
      <c r="J18" s="321"/>
      <c r="K18" s="321"/>
      <c r="L18" s="321"/>
      <c r="M18" s="321"/>
      <c r="N18" s="321"/>
      <c r="O18" s="321"/>
      <c r="P18" s="321"/>
      <c r="Q18" s="321"/>
      <c r="R18" s="321"/>
      <c r="S18" s="321"/>
      <c r="T18" s="321"/>
      <c r="U18" s="321"/>
      <c r="V18" s="321"/>
      <c r="W18" s="321"/>
      <c r="X18" s="321"/>
      <c r="Y18" s="321"/>
      <c r="AA18" s="320" t="s">
        <v>50</v>
      </c>
      <c r="AB18" s="320"/>
      <c r="AC18" s="320"/>
      <c r="AD18" s="320"/>
      <c r="AE18" s="320"/>
      <c r="AF18" s="320"/>
      <c r="AG18" s="321"/>
      <c r="AH18" s="321"/>
      <c r="AI18" s="321"/>
      <c r="AJ18" s="321"/>
      <c r="AK18" s="321"/>
      <c r="AL18" s="321"/>
      <c r="AM18" s="321"/>
      <c r="AN18" s="321"/>
      <c r="AO18" s="321"/>
      <c r="AP18" s="321"/>
      <c r="AQ18" s="321"/>
      <c r="AR18" s="321"/>
      <c r="AS18" s="321"/>
      <c r="AT18" s="321"/>
      <c r="AU18" s="321"/>
      <c r="AV18" s="15"/>
    </row>
    <row r="19" spans="2:48" ht="18.75" customHeight="1">
      <c r="B19" s="14"/>
      <c r="C19" s="331"/>
      <c r="D19" s="331"/>
      <c r="E19" s="320" t="s">
        <v>44</v>
      </c>
      <c r="F19" s="320"/>
      <c r="G19" s="320"/>
      <c r="H19" s="320" t="s">
        <v>45</v>
      </c>
      <c r="I19" s="320"/>
      <c r="J19" s="320"/>
      <c r="K19" s="320"/>
      <c r="L19" s="321"/>
      <c r="M19" s="321"/>
      <c r="N19" s="321"/>
      <c r="O19" s="321"/>
      <c r="P19" s="321"/>
      <c r="Q19" s="321"/>
      <c r="R19" s="277" t="s">
        <v>46</v>
      </c>
      <c r="S19" s="330"/>
      <c r="T19" s="330"/>
      <c r="U19" s="330"/>
      <c r="V19" s="330"/>
      <c r="W19" s="330"/>
      <c r="X19" s="330"/>
      <c r="Y19" s="330"/>
      <c r="AA19" s="320"/>
      <c r="AB19" s="320"/>
      <c r="AC19" s="320"/>
      <c r="AD19" s="320"/>
      <c r="AE19" s="320"/>
      <c r="AF19" s="320"/>
      <c r="AG19" s="321"/>
      <c r="AH19" s="321"/>
      <c r="AI19" s="321"/>
      <c r="AJ19" s="321"/>
      <c r="AK19" s="321"/>
      <c r="AL19" s="321"/>
      <c r="AM19" s="321"/>
      <c r="AN19" s="321"/>
      <c r="AO19" s="321"/>
      <c r="AP19" s="321"/>
      <c r="AQ19" s="321"/>
      <c r="AR19" s="321"/>
      <c r="AS19" s="321"/>
      <c r="AT19" s="321"/>
      <c r="AU19" s="321"/>
      <c r="AV19" s="15"/>
    </row>
    <row r="20" spans="2:48" ht="18.75" customHeight="1">
      <c r="B20" s="14"/>
      <c r="C20" s="331"/>
      <c r="D20" s="331"/>
      <c r="E20" s="320"/>
      <c r="F20" s="320"/>
      <c r="G20" s="320"/>
      <c r="H20" s="321"/>
      <c r="I20" s="321"/>
      <c r="J20" s="321"/>
      <c r="K20" s="321"/>
      <c r="L20" s="321"/>
      <c r="M20" s="321"/>
      <c r="N20" s="321"/>
      <c r="O20" s="321"/>
      <c r="P20" s="321"/>
      <c r="Q20" s="321"/>
      <c r="R20" s="321"/>
      <c r="S20" s="321"/>
      <c r="T20" s="321"/>
      <c r="U20" s="321"/>
      <c r="V20" s="321"/>
      <c r="W20" s="321"/>
      <c r="X20" s="321"/>
      <c r="Y20" s="321"/>
      <c r="AA20" s="320" t="s">
        <v>51</v>
      </c>
      <c r="AB20" s="320"/>
      <c r="AC20" s="320"/>
      <c r="AD20" s="320" t="s">
        <v>52</v>
      </c>
      <c r="AE20" s="320"/>
      <c r="AF20" s="320"/>
      <c r="AG20" s="321"/>
      <c r="AH20" s="321"/>
      <c r="AI20" s="321"/>
      <c r="AJ20" s="321"/>
      <c r="AK20" s="321"/>
      <c r="AL20" s="321"/>
      <c r="AM20" s="321"/>
      <c r="AN20" s="321"/>
      <c r="AO20" s="321"/>
      <c r="AP20" s="321"/>
      <c r="AQ20" s="321"/>
      <c r="AR20" s="321"/>
      <c r="AS20" s="321"/>
      <c r="AT20" s="321"/>
      <c r="AU20" s="321"/>
      <c r="AV20" s="15"/>
    </row>
    <row r="21" spans="2:48" ht="18.75" customHeight="1">
      <c r="B21" s="14"/>
      <c r="C21" s="331"/>
      <c r="D21" s="331"/>
      <c r="E21" s="320"/>
      <c r="F21" s="320"/>
      <c r="G21" s="320"/>
      <c r="H21" s="321"/>
      <c r="I21" s="321"/>
      <c r="J21" s="321"/>
      <c r="K21" s="321"/>
      <c r="L21" s="321"/>
      <c r="M21" s="321"/>
      <c r="N21" s="321"/>
      <c r="O21" s="321"/>
      <c r="P21" s="321"/>
      <c r="Q21" s="321"/>
      <c r="R21" s="321"/>
      <c r="S21" s="321"/>
      <c r="T21" s="321"/>
      <c r="U21" s="321"/>
      <c r="V21" s="321"/>
      <c r="W21" s="321"/>
      <c r="X21" s="321"/>
      <c r="Y21" s="321"/>
      <c r="AA21" s="320"/>
      <c r="AB21" s="320"/>
      <c r="AC21" s="320"/>
      <c r="AD21" s="320" t="s">
        <v>210</v>
      </c>
      <c r="AE21" s="320"/>
      <c r="AF21" s="320"/>
      <c r="AG21" s="321"/>
      <c r="AH21" s="321"/>
      <c r="AI21" s="321"/>
      <c r="AJ21" s="321"/>
      <c r="AK21" s="321"/>
      <c r="AL21" s="321"/>
      <c r="AM21" s="321"/>
      <c r="AN21" s="321"/>
      <c r="AO21" s="321"/>
      <c r="AP21" s="321"/>
      <c r="AQ21" s="321"/>
      <c r="AR21" s="321"/>
      <c r="AS21" s="321"/>
      <c r="AT21" s="321"/>
      <c r="AU21" s="321"/>
      <c r="AV21" s="15"/>
    </row>
    <row r="22" spans="2:48" ht="18.75" customHeight="1">
      <c r="B22" s="14"/>
      <c r="C22" s="331"/>
      <c r="D22" s="331"/>
      <c r="E22" s="320"/>
      <c r="F22" s="320"/>
      <c r="G22" s="320"/>
      <c r="H22" s="321"/>
      <c r="I22" s="321"/>
      <c r="J22" s="321"/>
      <c r="K22" s="321"/>
      <c r="L22" s="321"/>
      <c r="M22" s="321"/>
      <c r="N22" s="321"/>
      <c r="O22" s="321"/>
      <c r="P22" s="321"/>
      <c r="Q22" s="321"/>
      <c r="R22" s="321"/>
      <c r="S22" s="321"/>
      <c r="T22" s="321"/>
      <c r="U22" s="321"/>
      <c r="V22" s="321"/>
      <c r="W22" s="321"/>
      <c r="X22" s="321"/>
      <c r="Y22" s="321"/>
      <c r="AA22" s="320"/>
      <c r="AB22" s="320"/>
      <c r="AC22" s="320"/>
      <c r="AD22" s="320" t="s">
        <v>53</v>
      </c>
      <c r="AE22" s="320"/>
      <c r="AF22" s="320"/>
      <c r="AG22" s="321"/>
      <c r="AH22" s="321"/>
      <c r="AI22" s="321"/>
      <c r="AJ22" s="321"/>
      <c r="AK22" s="321"/>
      <c r="AL22" s="321"/>
      <c r="AM22" s="321"/>
      <c r="AN22" s="321"/>
      <c r="AO22" s="321"/>
      <c r="AP22" s="321"/>
      <c r="AQ22" s="321"/>
      <c r="AR22" s="321"/>
      <c r="AS22" s="321"/>
      <c r="AT22" s="321"/>
      <c r="AU22" s="321"/>
      <c r="AV22" s="15"/>
    </row>
    <row r="23" spans="2:48" ht="18.75" customHeight="1">
      <c r="B23" s="14"/>
      <c r="C23" s="331"/>
      <c r="D23" s="331"/>
      <c r="E23" s="320" t="s">
        <v>47</v>
      </c>
      <c r="F23" s="320"/>
      <c r="G23" s="320"/>
      <c r="H23" s="320"/>
      <c r="I23" s="321"/>
      <c r="J23" s="321"/>
      <c r="K23" s="321"/>
      <c r="L23" s="321"/>
      <c r="M23" s="321"/>
      <c r="N23" s="321"/>
      <c r="O23" s="321"/>
      <c r="P23" s="320" t="s">
        <v>48</v>
      </c>
      <c r="Q23" s="320"/>
      <c r="R23" s="321"/>
      <c r="S23" s="321"/>
      <c r="T23" s="321"/>
      <c r="U23" s="321"/>
      <c r="V23" s="321"/>
      <c r="W23" s="321"/>
      <c r="X23" s="321"/>
      <c r="Y23" s="321"/>
      <c r="AA23" s="320" t="s">
        <v>230</v>
      </c>
      <c r="AB23" s="320"/>
      <c r="AC23" s="320"/>
      <c r="AD23" s="320"/>
      <c r="AE23" s="320"/>
      <c r="AF23" s="320"/>
      <c r="AG23" s="326" t="s">
        <v>228</v>
      </c>
      <c r="AH23" s="327"/>
      <c r="AI23" s="327"/>
      <c r="AJ23" s="328"/>
      <c r="AK23" s="335"/>
      <c r="AL23" s="336"/>
      <c r="AM23" s="336"/>
      <c r="AN23" s="336"/>
      <c r="AO23" s="336"/>
      <c r="AP23" s="336"/>
      <c r="AQ23" s="336"/>
      <c r="AR23" s="336"/>
      <c r="AS23" s="336"/>
      <c r="AT23" s="336"/>
      <c r="AU23" s="337"/>
      <c r="AV23" s="15"/>
    </row>
    <row r="24" spans="2:48" ht="18.75" customHeight="1">
      <c r="B24" s="14"/>
      <c r="C24" s="331"/>
      <c r="D24" s="331"/>
      <c r="E24" s="320"/>
      <c r="F24" s="320"/>
      <c r="G24" s="320"/>
      <c r="H24" s="320"/>
      <c r="I24" s="321"/>
      <c r="J24" s="321"/>
      <c r="K24" s="321"/>
      <c r="L24" s="321"/>
      <c r="M24" s="321"/>
      <c r="N24" s="321"/>
      <c r="O24" s="321"/>
      <c r="P24" s="320"/>
      <c r="Q24" s="320"/>
      <c r="R24" s="321"/>
      <c r="S24" s="321"/>
      <c r="T24" s="321"/>
      <c r="U24" s="321"/>
      <c r="V24" s="321"/>
      <c r="W24" s="321"/>
      <c r="X24" s="321"/>
      <c r="Y24" s="321"/>
      <c r="AA24" s="320"/>
      <c r="AB24" s="320"/>
      <c r="AC24" s="320"/>
      <c r="AD24" s="320"/>
      <c r="AE24" s="320"/>
      <c r="AF24" s="320"/>
      <c r="AG24" s="332" t="s">
        <v>229</v>
      </c>
      <c r="AH24" s="333"/>
      <c r="AI24" s="333"/>
      <c r="AJ24" s="334"/>
      <c r="AK24" s="335"/>
      <c r="AL24" s="336"/>
      <c r="AM24" s="336"/>
      <c r="AN24" s="336"/>
      <c r="AO24" s="336"/>
      <c r="AP24" s="336"/>
      <c r="AQ24" s="336"/>
      <c r="AR24" s="336"/>
      <c r="AS24" s="336"/>
      <c r="AT24" s="336"/>
      <c r="AU24" s="337"/>
      <c r="AV24" s="15"/>
    </row>
    <row r="25" spans="2:48" ht="13.5" thickBot="1">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8"/>
    </row>
    <row r="26" spans="2:48" ht="13.5" thickTop="1"/>
    <row r="28" spans="2:48">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row>
    <row r="29" spans="2:48">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row>
    <row r="30" spans="2:48">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row>
    <row r="31" spans="2:48">
      <c r="W31" t="s">
        <v>55</v>
      </c>
    </row>
    <row r="33" spans="10:47" ht="20">
      <c r="J33" s="324" t="s">
        <v>214</v>
      </c>
      <c r="K33" s="324"/>
      <c r="L33" s="324"/>
      <c r="M33" s="324"/>
      <c r="N33" s="324"/>
      <c r="O33" s="322"/>
      <c r="P33" s="323"/>
      <c r="Q33" s="323"/>
      <c r="R33" s="323"/>
      <c r="S33" s="323"/>
      <c r="T33" s="323"/>
      <c r="U33" s="323"/>
      <c r="V33" s="323"/>
      <c r="W33" s="323"/>
      <c r="X33" s="323"/>
      <c r="Y33" s="323"/>
      <c r="AB33" s="338" t="s">
        <v>231</v>
      </c>
      <c r="AC33" s="338"/>
      <c r="AD33" s="338"/>
      <c r="AE33" s="338"/>
      <c r="AF33" s="338"/>
      <c r="AG33" s="338"/>
      <c r="AH33" s="338"/>
      <c r="AI33" s="338"/>
      <c r="AJ33" s="338"/>
      <c r="AK33" s="338"/>
      <c r="AL33" s="338"/>
      <c r="AM33" s="338"/>
      <c r="AN33" s="338"/>
      <c r="AO33" s="338"/>
      <c r="AP33" s="338"/>
      <c r="AQ33" s="338"/>
      <c r="AR33" s="338"/>
      <c r="AS33" s="338"/>
      <c r="AT33" s="338"/>
      <c r="AU33" s="338"/>
    </row>
    <row r="34" spans="10:47" ht="20">
      <c r="AB34" s="338" t="s">
        <v>314</v>
      </c>
      <c r="AC34" s="338"/>
      <c r="AD34" s="338"/>
      <c r="AE34" s="338"/>
      <c r="AF34" s="338"/>
      <c r="AG34" s="338"/>
      <c r="AH34" s="338"/>
      <c r="AI34" s="338"/>
      <c r="AJ34" s="338"/>
      <c r="AK34" s="338"/>
      <c r="AL34" s="338"/>
      <c r="AM34" s="338"/>
      <c r="AN34" s="338"/>
      <c r="AO34" s="338"/>
      <c r="AP34" s="338"/>
      <c r="AQ34" s="338"/>
      <c r="AR34" s="338"/>
      <c r="AS34" s="338"/>
      <c r="AT34" s="338"/>
      <c r="AU34" s="338"/>
    </row>
  </sheetData>
  <sheetProtection algorithmName="SHA-512" hashValue="gQKDaKzs429uRNCOPiBfKjzZHVT1FgcBfkzpsxlSJYoFdrXUfYe85wcya6wLdC5Mw1Or93n5vMdhiFTsgSg6CA==" saltValue="glBR1ECF3rEK0/5jqnZ3qA==" spinCount="100000" sheet="1" objects="1" scenarios="1"/>
  <mergeCells count="36">
    <mergeCell ref="AK23:AU23"/>
    <mergeCell ref="AB34:AU34"/>
    <mergeCell ref="H20:Y22"/>
    <mergeCell ref="E23:H24"/>
    <mergeCell ref="AD21:AF21"/>
    <mergeCell ref="AG21:AU21"/>
    <mergeCell ref="I23:O24"/>
    <mergeCell ref="P23:Q24"/>
    <mergeCell ref="R23:Y24"/>
    <mergeCell ref="AD22:AF22"/>
    <mergeCell ref="AG22:AU22"/>
    <mergeCell ref="AA23:AF24"/>
    <mergeCell ref="AA20:AC22"/>
    <mergeCell ref="AK24:AU24"/>
    <mergeCell ref="AB33:AU33"/>
    <mergeCell ref="Y7:AI9"/>
    <mergeCell ref="AD20:AF20"/>
    <mergeCell ref="H19:K19"/>
    <mergeCell ref="AG23:AJ23"/>
    <mergeCell ref="C7:U8"/>
    <mergeCell ref="AA16:AF17"/>
    <mergeCell ref="AG16:AU17"/>
    <mergeCell ref="AA18:AF19"/>
    <mergeCell ref="AG18:AU19"/>
    <mergeCell ref="L19:Q19"/>
    <mergeCell ref="S19:Y19"/>
    <mergeCell ref="C16:D24"/>
    <mergeCell ref="AG24:AJ24"/>
    <mergeCell ref="E16:G16"/>
    <mergeCell ref="H16:Y16"/>
    <mergeCell ref="AG20:AU20"/>
    <mergeCell ref="E17:G18"/>
    <mergeCell ref="H17:Y18"/>
    <mergeCell ref="O33:Y33"/>
    <mergeCell ref="E19:G22"/>
    <mergeCell ref="J33:N33"/>
  </mergeCells>
  <phoneticPr fontId="11"/>
  <pageMargins left="0.70866141732283472" right="0.70866141732283472" top="0.55118110236220474" bottom="0.55118110236220474" header="0.31496062992125984" footer="0.31496062992125984"/>
  <pageSetup paperSize="9" scale="62" fitToHeight="0" orientation="portrait" r:id="rId1"/>
  <rowBreaks count="1" manualBreakCount="1">
    <brk id="93" max="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9C99-1B1F-4A39-8397-FB9EA1BC19D0}">
  <sheetPr>
    <tabColor rgb="FF002060"/>
    <pageSetUpPr fitToPage="1"/>
  </sheetPr>
  <dimension ref="A1:AJ21"/>
  <sheetViews>
    <sheetView showGridLines="0" view="pageBreakPreview" zoomScaleNormal="100" zoomScaleSheetLayoutView="100" workbookViewId="0">
      <selection activeCell="Z6" sqref="Z6"/>
    </sheetView>
  </sheetViews>
  <sheetFormatPr defaultColWidth="9" defaultRowHeight="12.5"/>
  <cols>
    <col min="1" max="36" width="2.453125" style="3" customWidth="1"/>
    <col min="37" max="16384" width="9" style="3"/>
  </cols>
  <sheetData>
    <row r="1" spans="1:36" ht="18">
      <c r="A1" s="106" t="s">
        <v>35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7"/>
      <c r="AG1" s="107"/>
      <c r="AH1" s="107"/>
      <c r="AI1" s="107"/>
      <c r="AJ1" s="107"/>
    </row>
    <row r="2" spans="1:36" ht="18">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7"/>
      <c r="AG2" s="107"/>
      <c r="AH2" s="107"/>
      <c r="AI2" s="107"/>
      <c r="AJ2" s="107"/>
    </row>
    <row r="3" spans="1:36" ht="18">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7"/>
      <c r="AG3" s="107"/>
      <c r="AH3" s="107"/>
      <c r="AI3" s="107"/>
      <c r="AJ3" s="107"/>
    </row>
    <row r="4" spans="1:36" ht="20">
      <c r="A4" s="340" t="s">
        <v>36</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row>
    <row r="5" spans="1:36" ht="18">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7"/>
      <c r="AG5" s="107"/>
      <c r="AH5" s="107"/>
      <c r="AI5" s="107"/>
      <c r="AJ5" s="107"/>
    </row>
    <row r="6" spans="1:36" ht="18">
      <c r="A6" s="106"/>
      <c r="B6" s="106"/>
      <c r="C6" s="106"/>
      <c r="D6" s="106"/>
      <c r="E6" s="106"/>
      <c r="F6" s="106"/>
      <c r="G6" s="106"/>
      <c r="H6" s="106"/>
      <c r="I6" s="106"/>
      <c r="J6" s="106"/>
      <c r="K6" s="106"/>
      <c r="L6" s="106"/>
      <c r="M6" s="106"/>
      <c r="N6" s="106"/>
      <c r="O6" s="106"/>
      <c r="P6" s="106"/>
      <c r="Q6" s="106"/>
      <c r="R6" s="106"/>
      <c r="S6" s="106"/>
      <c r="T6" s="106"/>
      <c r="U6" s="106"/>
      <c r="V6" s="108"/>
      <c r="W6" s="107"/>
      <c r="X6" s="107"/>
      <c r="Y6" s="112"/>
      <c r="Z6" s="106"/>
      <c r="AA6" s="106"/>
      <c r="AB6" s="343" t="str">
        <f>IF('計画書作成手順（スタート）'!O33=0,"",'計画書作成手順（スタート）'!$O$33)</f>
        <v/>
      </c>
      <c r="AC6" s="343"/>
      <c r="AD6" s="343"/>
      <c r="AE6" s="343"/>
      <c r="AF6" s="343"/>
      <c r="AG6" s="343"/>
      <c r="AH6" s="343"/>
      <c r="AI6" s="343"/>
      <c r="AJ6" s="107"/>
    </row>
    <row r="7" spans="1:36" ht="18">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7"/>
      <c r="AG7" s="107"/>
      <c r="AH7" s="107"/>
      <c r="AI7" s="107"/>
      <c r="AJ7" s="107"/>
    </row>
    <row r="8" spans="1:36" ht="18">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7"/>
      <c r="AG8" s="107"/>
      <c r="AH8" s="107"/>
      <c r="AI8" s="107"/>
      <c r="AJ8" s="107"/>
    </row>
    <row r="9" spans="1:36" ht="18">
      <c r="A9" s="106"/>
      <c r="B9" s="106" t="s">
        <v>37</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7"/>
      <c r="AG9" s="107"/>
      <c r="AH9" s="107"/>
      <c r="AI9" s="107"/>
      <c r="AJ9" s="107"/>
    </row>
    <row r="10" spans="1:36" ht="18">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7"/>
      <c r="AG10" s="107"/>
      <c r="AH10" s="107"/>
      <c r="AI10" s="107"/>
      <c r="AJ10" s="107"/>
    </row>
    <row r="11" spans="1:36" ht="18">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7"/>
      <c r="AG11" s="107"/>
      <c r="AH11" s="107"/>
      <c r="AI11" s="107"/>
      <c r="AJ11" s="107"/>
    </row>
    <row r="12" spans="1:36" ht="13.5" customHeight="1">
      <c r="A12" s="106"/>
      <c r="B12" s="106"/>
      <c r="C12" s="106"/>
      <c r="D12" s="106"/>
      <c r="E12" s="106"/>
      <c r="F12" s="106"/>
      <c r="G12" s="106"/>
      <c r="H12" s="106"/>
      <c r="I12" s="106"/>
      <c r="J12" s="106"/>
      <c r="K12" s="106"/>
      <c r="L12" s="106"/>
      <c r="M12" s="106"/>
      <c r="N12" s="106"/>
      <c r="O12" s="341" t="s">
        <v>38</v>
      </c>
      <c r="P12" s="341"/>
      <c r="Q12" s="341"/>
      <c r="R12" s="341"/>
      <c r="S12" s="341"/>
      <c r="T12" s="341"/>
      <c r="U12" s="106"/>
      <c r="V12" s="342">
        <f>'計画書作成手順（スタート）'!$H$20</f>
        <v>0</v>
      </c>
      <c r="W12" s="342"/>
      <c r="X12" s="342"/>
      <c r="Y12" s="342"/>
      <c r="Z12" s="342"/>
      <c r="AA12" s="342"/>
      <c r="AB12" s="342"/>
      <c r="AC12" s="342"/>
      <c r="AD12" s="342"/>
      <c r="AE12" s="342"/>
      <c r="AF12" s="342"/>
      <c r="AG12" s="342"/>
      <c r="AH12" s="342"/>
      <c r="AI12" s="342"/>
      <c r="AJ12" s="107"/>
    </row>
    <row r="13" spans="1:36" ht="6.75" customHeight="1">
      <c r="A13" s="106"/>
      <c r="B13" s="106"/>
      <c r="C13" s="106"/>
      <c r="D13" s="106"/>
      <c r="E13" s="106"/>
      <c r="F13" s="106"/>
      <c r="G13" s="106"/>
      <c r="H13" s="106"/>
      <c r="I13" s="106"/>
      <c r="J13" s="106"/>
      <c r="K13" s="106"/>
      <c r="L13" s="106"/>
      <c r="M13" s="106"/>
      <c r="N13" s="106"/>
      <c r="O13" s="109"/>
      <c r="P13" s="109"/>
      <c r="Q13" s="109"/>
      <c r="R13" s="109"/>
      <c r="S13" s="109"/>
      <c r="T13" s="109"/>
      <c r="U13" s="106"/>
      <c r="V13" s="106"/>
      <c r="W13" s="106"/>
      <c r="X13" s="106"/>
      <c r="Y13" s="106"/>
      <c r="Z13" s="106"/>
      <c r="AA13" s="106"/>
      <c r="AB13" s="106"/>
      <c r="AC13" s="106"/>
      <c r="AD13" s="106"/>
      <c r="AE13" s="106"/>
      <c r="AF13" s="107"/>
      <c r="AG13" s="107"/>
      <c r="AH13" s="107"/>
      <c r="AI13" s="107"/>
      <c r="AJ13" s="107"/>
    </row>
    <row r="14" spans="1:36" ht="13.5" customHeight="1">
      <c r="A14" s="106"/>
      <c r="B14" s="106"/>
      <c r="C14" s="106"/>
      <c r="D14" s="106"/>
      <c r="E14" s="106"/>
      <c r="F14" s="106"/>
      <c r="G14" s="106"/>
      <c r="H14" s="106"/>
      <c r="I14" s="106"/>
      <c r="J14" s="106"/>
      <c r="K14" s="106"/>
      <c r="L14" s="106"/>
      <c r="M14" s="106"/>
      <c r="N14" s="106"/>
      <c r="O14" s="341" t="s">
        <v>39</v>
      </c>
      <c r="P14" s="341"/>
      <c r="Q14" s="341"/>
      <c r="R14" s="341"/>
      <c r="S14" s="341"/>
      <c r="T14" s="341"/>
      <c r="U14" s="106"/>
      <c r="V14" s="342">
        <f>'計画書作成手順（スタート）'!$H$17</f>
        <v>0</v>
      </c>
      <c r="W14" s="342"/>
      <c r="X14" s="342"/>
      <c r="Y14" s="342"/>
      <c r="Z14" s="342"/>
      <c r="AA14" s="342"/>
      <c r="AB14" s="342"/>
      <c r="AC14" s="342"/>
      <c r="AD14" s="342"/>
      <c r="AE14" s="342"/>
      <c r="AF14" s="342"/>
      <c r="AG14" s="342"/>
      <c r="AH14" s="342"/>
      <c r="AI14" s="342"/>
      <c r="AJ14" s="107"/>
    </row>
    <row r="15" spans="1:36" ht="6.75" customHeight="1">
      <c r="A15" s="106"/>
      <c r="B15" s="106"/>
      <c r="C15" s="106"/>
      <c r="D15" s="106"/>
      <c r="E15" s="106"/>
      <c r="F15" s="106"/>
      <c r="G15" s="106"/>
      <c r="H15" s="106"/>
      <c r="I15" s="106"/>
      <c r="J15" s="106"/>
      <c r="K15" s="106"/>
      <c r="L15" s="106"/>
      <c r="M15" s="106"/>
      <c r="N15" s="106"/>
      <c r="O15" s="109"/>
      <c r="P15" s="109"/>
      <c r="Q15" s="109"/>
      <c r="R15" s="109"/>
      <c r="S15" s="109"/>
      <c r="T15" s="109"/>
      <c r="U15" s="106"/>
      <c r="V15" s="106"/>
      <c r="W15" s="106"/>
      <c r="X15" s="106"/>
      <c r="Y15" s="106"/>
      <c r="Z15" s="106"/>
      <c r="AA15" s="106"/>
      <c r="AB15" s="106"/>
      <c r="AC15" s="106"/>
      <c r="AD15" s="106"/>
      <c r="AE15" s="106"/>
      <c r="AF15" s="107"/>
      <c r="AG15" s="107"/>
      <c r="AH15" s="107"/>
      <c r="AI15" s="107"/>
      <c r="AJ15" s="107"/>
    </row>
    <row r="16" spans="1:36" ht="13.5" customHeight="1">
      <c r="A16" s="106"/>
      <c r="B16" s="106"/>
      <c r="C16" s="106"/>
      <c r="D16" s="106"/>
      <c r="E16" s="106"/>
      <c r="F16" s="106"/>
      <c r="G16" s="106"/>
      <c r="H16" s="106"/>
      <c r="I16" s="106"/>
      <c r="J16" s="106"/>
      <c r="K16" s="106"/>
      <c r="L16" s="106"/>
      <c r="M16" s="106"/>
      <c r="N16" s="106"/>
      <c r="O16" s="341" t="s">
        <v>40</v>
      </c>
      <c r="P16" s="341"/>
      <c r="Q16" s="341"/>
      <c r="R16" s="341"/>
      <c r="S16" s="341"/>
      <c r="T16" s="341"/>
      <c r="U16" s="106"/>
      <c r="V16" s="339">
        <f>'計画書作成手順（スタート）'!$I$23</f>
        <v>0</v>
      </c>
      <c r="W16" s="339"/>
      <c r="X16" s="339"/>
      <c r="Y16" s="339"/>
      <c r="Z16" s="339"/>
      <c r="AA16" s="339"/>
      <c r="AB16" s="339"/>
      <c r="AC16" s="106"/>
      <c r="AD16" s="342">
        <f>'計画書作成手順（スタート）'!$R$23</f>
        <v>0</v>
      </c>
      <c r="AE16" s="342"/>
      <c r="AF16" s="342"/>
      <c r="AG16" s="342"/>
      <c r="AH16" s="342"/>
      <c r="AI16" s="342"/>
      <c r="AJ16" s="107"/>
    </row>
    <row r="17" spans="1:36" ht="18">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7"/>
      <c r="AG17" s="107"/>
      <c r="AH17" s="107"/>
      <c r="AI17" s="107"/>
      <c r="AJ17" s="107"/>
    </row>
    <row r="18" spans="1:36" ht="18">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7"/>
      <c r="AG18" s="107"/>
      <c r="AH18" s="107"/>
      <c r="AI18" s="107"/>
      <c r="AJ18" s="107"/>
    </row>
    <row r="19" spans="1:36" ht="48" customHeight="1">
      <c r="A19" s="339"/>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row>
    <row r="20" spans="1:36" ht="1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1:36" ht="15"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row>
  </sheetData>
  <sheetProtection algorithmName="SHA-512" hashValue="Rk7lzjr+6aQ6I+ws3QQ84SrPk8Z0Ef8QmJr5BgP/tLMO3vuK+BHOZM3gNnd4qSHXfnA9Y/3Ybn/a4NHfF4dMcw==" saltValue="Du+raA85+/XCyitq1G6VQw==" spinCount="100000" sheet="1" objects="1" scenarios="1"/>
  <mergeCells count="10">
    <mergeCell ref="A19:AJ19"/>
    <mergeCell ref="A4:AJ4"/>
    <mergeCell ref="O12:T12"/>
    <mergeCell ref="O14:T14"/>
    <mergeCell ref="O16:T16"/>
    <mergeCell ref="V12:AI12"/>
    <mergeCell ref="V14:AI14"/>
    <mergeCell ref="AB6:AI6"/>
    <mergeCell ref="AD16:AI16"/>
    <mergeCell ref="V16:AB16"/>
  </mergeCells>
  <phoneticPr fontId="6"/>
  <pageMargins left="0.98425196850393704" right="0.78740157480314965" top="0.94488188976377963" bottom="0.9448818897637796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DE050-8D1B-459A-8A8D-9854BA11C3A4}">
  <sheetPr>
    <tabColor theme="0"/>
    <pageSetUpPr fitToPage="1"/>
  </sheetPr>
  <dimension ref="B1:T14"/>
  <sheetViews>
    <sheetView showGridLines="0" view="pageBreakPreview" zoomScaleNormal="100" zoomScaleSheetLayoutView="100" workbookViewId="0">
      <selection activeCell="L6" sqref="L6:M6"/>
    </sheetView>
  </sheetViews>
  <sheetFormatPr defaultRowHeight="13"/>
  <cols>
    <col min="1" max="1" width="1.26953125" customWidth="1"/>
    <col min="2" max="2" width="3.08984375" customWidth="1"/>
    <col min="3" max="4" width="13.26953125" customWidth="1"/>
    <col min="5" max="5" width="9.08984375" customWidth="1"/>
    <col min="6" max="6" width="3.6328125" customWidth="1"/>
    <col min="7" max="7" width="10.08984375" customWidth="1"/>
    <col min="8" max="8" width="3" customWidth="1"/>
    <col min="9" max="9" width="9.08984375" customWidth="1"/>
    <col min="10" max="10" width="3.6328125" customWidth="1"/>
    <col min="11" max="11" width="10.08984375" customWidth="1"/>
    <col min="12" max="12" width="3.6328125" customWidth="1"/>
    <col min="13" max="13" width="10.6328125" customWidth="1"/>
    <col min="14" max="14" width="3.6328125" customWidth="1"/>
    <col min="15" max="15" width="2.453125" customWidth="1"/>
    <col min="17" max="19" width="13.7265625" customWidth="1"/>
  </cols>
  <sheetData>
    <row r="1" spans="2:20" ht="32.25" customHeight="1"/>
    <row r="2" spans="2:20" ht="69" customHeight="1">
      <c r="B2" s="313"/>
      <c r="C2" s="311" t="s">
        <v>389</v>
      </c>
      <c r="D2" s="312"/>
      <c r="E2" s="312"/>
      <c r="F2" s="312"/>
      <c r="G2" s="312"/>
      <c r="H2" s="312"/>
      <c r="I2" s="312"/>
      <c r="J2" s="312"/>
      <c r="K2" s="312"/>
      <c r="L2" s="312"/>
      <c r="M2" s="312"/>
      <c r="N2" s="313"/>
      <c r="O2" s="313"/>
    </row>
    <row r="3" spans="2:20" ht="60.75" customHeight="1">
      <c r="B3" s="78"/>
      <c r="O3" s="78" t="s">
        <v>118</v>
      </c>
    </row>
    <row r="4" spans="2:20" ht="15" customHeight="1" thickBot="1">
      <c r="B4" s="367" t="s">
        <v>125</v>
      </c>
      <c r="C4" s="368"/>
      <c r="D4" s="369"/>
      <c r="E4" s="367" t="s">
        <v>310</v>
      </c>
      <c r="F4" s="368"/>
      <c r="G4" s="369"/>
      <c r="H4" s="367" t="s">
        <v>119</v>
      </c>
      <c r="I4" s="368"/>
      <c r="J4" s="368"/>
      <c r="K4" s="368"/>
      <c r="L4" s="368"/>
      <c r="M4" s="368"/>
      <c r="N4" s="368"/>
      <c r="O4" s="369"/>
      <c r="Q4" s="254" t="s">
        <v>241</v>
      </c>
      <c r="R4" s="255"/>
      <c r="S4" s="255"/>
    </row>
    <row r="5" spans="2:20" ht="18.75" customHeight="1" thickTop="1">
      <c r="B5" s="370"/>
      <c r="C5" s="371"/>
      <c r="D5" s="372"/>
      <c r="E5" s="370"/>
      <c r="F5" s="371"/>
      <c r="G5" s="372"/>
      <c r="H5" s="370" t="s">
        <v>120</v>
      </c>
      <c r="I5" s="371"/>
      <c r="J5" s="371"/>
      <c r="K5" s="371"/>
      <c r="L5" s="371"/>
      <c r="M5" s="371"/>
      <c r="N5" s="371"/>
      <c r="O5" s="372"/>
      <c r="Q5" s="268" t="s">
        <v>238</v>
      </c>
      <c r="R5" s="269" t="s">
        <v>239</v>
      </c>
      <c r="S5" s="270" t="s">
        <v>240</v>
      </c>
      <c r="T5" s="165"/>
    </row>
    <row r="6" spans="2:20" ht="23.25" customHeight="1">
      <c r="B6" s="373">
        <v>1</v>
      </c>
      <c r="C6" s="362" t="s">
        <v>121</v>
      </c>
      <c r="D6" s="363"/>
      <c r="E6" s="364" t="str">
        <f>別表３!$E$19</f>
        <v/>
      </c>
      <c r="F6" s="365"/>
      <c r="G6" s="366"/>
      <c r="H6" s="349" t="str">
        <f>IFERROR(IF(N7&lt;3,"",IF(N7=3,(別表３!H19-別表３!E19)/ABS(別表３!E19),IF(N7=4,(別表３!I19-別表３!E19)/ABS(別表３!E19),IF(N7=5,(別表３!J19-別表３!E19)/ABS(別表３!E19))))),0)</f>
        <v/>
      </c>
      <c r="I6" s="350"/>
      <c r="J6" s="350"/>
      <c r="K6" s="350"/>
      <c r="L6" s="354" t="str">
        <f>IFERROR(IF(N7&lt;3,"",IF(N7=3,別表３!H19,IF(N7=4,別表３!I19,IF(N7=5,別表３!J19)))),0)</f>
        <v/>
      </c>
      <c r="M6" s="354"/>
      <c r="N6" s="352" t="s">
        <v>390</v>
      </c>
      <c r="O6" s="353"/>
      <c r="Q6" s="357">
        <v>0.09</v>
      </c>
      <c r="R6" s="358">
        <v>0.12</v>
      </c>
      <c r="S6" s="359">
        <v>0.15</v>
      </c>
    </row>
    <row r="7" spans="2:20" ht="23.25" customHeight="1">
      <c r="B7" s="373"/>
      <c r="C7" s="374"/>
      <c r="D7" s="375"/>
      <c r="E7" s="376"/>
      <c r="F7" s="377"/>
      <c r="G7" s="378"/>
      <c r="H7" s="360" t="s">
        <v>391</v>
      </c>
      <c r="I7" s="361"/>
      <c r="J7" s="361"/>
      <c r="K7" s="361"/>
      <c r="L7" s="361"/>
      <c r="M7" s="264" t="s">
        <v>235</v>
      </c>
      <c r="N7" s="314"/>
      <c r="O7" s="263" t="s">
        <v>234</v>
      </c>
      <c r="Q7" s="357"/>
      <c r="R7" s="358"/>
      <c r="S7" s="359"/>
    </row>
    <row r="8" spans="2:20" ht="47.25" customHeight="1">
      <c r="B8" s="310">
        <v>2</v>
      </c>
      <c r="C8" s="379" t="s">
        <v>124</v>
      </c>
      <c r="D8" s="380"/>
      <c r="E8" s="364" t="str">
        <f>別表３!$E$21</f>
        <v/>
      </c>
      <c r="F8" s="365"/>
      <c r="G8" s="366"/>
      <c r="H8" s="347" t="str">
        <f>IFERROR(IF(N7&lt;3,"",IF(N7=3,(別表３!H21-別表３!E21)/ABS(別表３!E21),IF(N7=4,(別表３!I21-別表３!E21)/ABS(別表３!E21),IF(N7=5,(別表３!J21-別表３!E21)/ABS(別表３!E21))))),0)</f>
        <v/>
      </c>
      <c r="I8" s="348"/>
      <c r="J8" s="348"/>
      <c r="K8" s="348"/>
      <c r="L8" s="351" t="str">
        <f>IFERROR(IF(N7&lt;3,"",IF(N7=3,別表３!H21,IF(N7=4,別表３!I21,IF(N7=5,別表３!J21)))),0)</f>
        <v/>
      </c>
      <c r="M8" s="351"/>
      <c r="N8" s="355" t="s">
        <v>390</v>
      </c>
      <c r="O8" s="356"/>
      <c r="Q8" s="256">
        <v>0.09</v>
      </c>
      <c r="R8" s="257">
        <v>0.12</v>
      </c>
      <c r="S8" s="258">
        <v>0.15</v>
      </c>
    </row>
    <row r="9" spans="2:20" ht="47.25" customHeight="1" thickBot="1">
      <c r="B9" s="310">
        <v>3</v>
      </c>
      <c r="C9" s="362" t="s">
        <v>122</v>
      </c>
      <c r="D9" s="363"/>
      <c r="E9" s="364" t="str">
        <f>別表３!$E$12</f>
        <v/>
      </c>
      <c r="F9" s="365"/>
      <c r="G9" s="366"/>
      <c r="H9" s="349" t="str">
        <f>IFERROR(IF(N7&lt;3,"",IF(N7=3,(別表３!H12-別表３!E12)/ABS(別表３!E12),IF(N7=4,(別表３!I12-別表３!E12)/ABS(別表３!E12),IF(N7=5,(別表３!J12-別表３!E12)/ABS(別表３!E12))))),0)</f>
        <v/>
      </c>
      <c r="I9" s="350"/>
      <c r="J9" s="350"/>
      <c r="K9" s="350"/>
      <c r="L9" s="354" t="str">
        <f>IFERROR(IF(N7&lt;3,"",IF(N7=3,別表３!H12,IF(N7=4,別表３!I12,IF(N7=5,別表３!J12)))),0)</f>
        <v/>
      </c>
      <c r="M9" s="354"/>
      <c r="N9" s="352" t="s">
        <v>390</v>
      </c>
      <c r="O9" s="353"/>
      <c r="Q9" s="259">
        <v>4.4999999999999998E-2</v>
      </c>
      <c r="R9" s="260">
        <v>0.06</v>
      </c>
      <c r="S9" s="261">
        <v>7.4999999999999997E-2</v>
      </c>
    </row>
    <row r="10" spans="2:20" ht="14.5" thickTop="1">
      <c r="B10" s="79"/>
      <c r="C10" s="79"/>
      <c r="D10" s="79"/>
      <c r="E10" s="79"/>
      <c r="F10" s="79"/>
      <c r="G10" s="79"/>
      <c r="H10" s="79"/>
      <c r="I10" s="79"/>
      <c r="J10" s="79"/>
      <c r="K10" s="79"/>
      <c r="L10" s="79"/>
      <c r="M10" s="79"/>
      <c r="N10" s="79"/>
      <c r="O10" s="79"/>
    </row>
    <row r="12" spans="2:20" ht="13.5" thickBot="1"/>
    <row r="13" spans="2:20" ht="47.25" customHeight="1" thickTop="1" thickBot="1">
      <c r="P13" s="344" t="s">
        <v>392</v>
      </c>
      <c r="Q13" s="345"/>
      <c r="R13" s="345"/>
      <c r="S13" s="346"/>
    </row>
    <row r="14" spans="2:20" ht="13.5" thickTop="1"/>
  </sheetData>
  <sheetProtection algorithmName="SHA-512" hashValue="zTQnqLyv5/pDc3jJlXWk/JebheHYVYLH0FREJlzet4OcgT/txkG1h0e+war5TkoePu7KwkY9PV/xRf0S/12lkg==" saltValue="BHjjYbp59F7Z3k5VltqI4g==" spinCount="100000" sheet="1" objects="1" scenarios="1"/>
  <mergeCells count="25">
    <mergeCell ref="C9:D9"/>
    <mergeCell ref="E9:G9"/>
    <mergeCell ref="H4:O4"/>
    <mergeCell ref="H5:O5"/>
    <mergeCell ref="B6:B7"/>
    <mergeCell ref="C6:D7"/>
    <mergeCell ref="B4:D5"/>
    <mergeCell ref="E4:G5"/>
    <mergeCell ref="E6:G7"/>
    <mergeCell ref="E8:G8"/>
    <mergeCell ref="C8:D8"/>
    <mergeCell ref="P13:S13"/>
    <mergeCell ref="H8:K8"/>
    <mergeCell ref="H9:K9"/>
    <mergeCell ref="L8:M8"/>
    <mergeCell ref="N6:O6"/>
    <mergeCell ref="L6:M6"/>
    <mergeCell ref="N8:O8"/>
    <mergeCell ref="L9:M9"/>
    <mergeCell ref="N9:O9"/>
    <mergeCell ref="Q6:Q7"/>
    <mergeCell ref="R6:R7"/>
    <mergeCell ref="S6:S7"/>
    <mergeCell ref="H7:L7"/>
    <mergeCell ref="H6:K6"/>
  </mergeCells>
  <phoneticPr fontId="6"/>
  <printOptions horizontalCentered="1"/>
  <pageMargins left="0.59055118110236227" right="0.59055118110236227" top="0.55118110236220474" bottom="0.55118110236220474" header="0.31496062992125984" footer="0.31496062992125984"/>
  <pageSetup paperSize="9" scale="93"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D3447FC-694F-4C57-92A5-06B53810E2BC}">
          <x14:formula1>
            <xm:f>リスト!$D$1:$D$3</xm:f>
          </x14:formula1>
          <xm:sqref>N7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AC9A-7BBD-4AD7-9BC4-775711A7072F}">
  <sheetPr>
    <tabColor rgb="FF002060"/>
  </sheetPr>
  <dimension ref="A1:T48"/>
  <sheetViews>
    <sheetView view="pageBreakPreview" zoomScaleNormal="100" zoomScaleSheetLayoutView="100" workbookViewId="0">
      <selection activeCell="D6" sqref="D6"/>
    </sheetView>
  </sheetViews>
  <sheetFormatPr defaultRowHeight="13"/>
  <cols>
    <col min="1" max="1" width="6.08984375" customWidth="1"/>
    <col min="2" max="2" width="26.90625" customWidth="1"/>
    <col min="3" max="3" width="10.90625" style="7" customWidth="1"/>
    <col min="4" max="4" width="9" style="7"/>
    <col min="20" max="20" width="9" customWidth="1"/>
  </cols>
  <sheetData>
    <row r="1" spans="1:8" ht="22.5" customHeight="1">
      <c r="H1" s="88" t="s">
        <v>126</v>
      </c>
    </row>
    <row r="2" spans="1:8" ht="22.5" customHeight="1">
      <c r="A2" t="s">
        <v>212</v>
      </c>
    </row>
    <row r="3" spans="1:8" ht="22.5" customHeight="1">
      <c r="A3" s="390" t="s">
        <v>127</v>
      </c>
      <c r="B3" s="385" t="s">
        <v>396</v>
      </c>
      <c r="C3" s="386"/>
      <c r="D3" s="386"/>
      <c r="E3" s="387"/>
      <c r="F3" s="388" t="s">
        <v>128</v>
      </c>
      <c r="G3" s="386"/>
      <c r="H3" s="389"/>
    </row>
    <row r="4" spans="1:8" ht="30" customHeight="1">
      <c r="A4" s="391"/>
      <c r="B4" s="84" t="s">
        <v>129</v>
      </c>
      <c r="C4" s="84" t="s">
        <v>130</v>
      </c>
      <c r="D4" s="85" t="s">
        <v>133</v>
      </c>
      <c r="E4" s="86" t="s">
        <v>134</v>
      </c>
      <c r="F4" s="87" t="s">
        <v>135</v>
      </c>
      <c r="G4" s="84" t="s">
        <v>131</v>
      </c>
      <c r="H4" s="84" t="s">
        <v>132</v>
      </c>
    </row>
    <row r="5" spans="1:8" ht="30" customHeight="1">
      <c r="A5" s="252"/>
      <c r="B5" s="271"/>
      <c r="C5" s="253"/>
      <c r="D5" s="253"/>
      <c r="E5" s="305"/>
      <c r="F5" s="306"/>
      <c r="G5" s="172"/>
      <c r="H5" s="172"/>
    </row>
    <row r="6" spans="1:8" ht="30" customHeight="1">
      <c r="A6" s="252"/>
      <c r="B6" s="271"/>
      <c r="C6" s="253"/>
      <c r="D6" s="253"/>
      <c r="E6" s="305"/>
      <c r="F6" s="293"/>
      <c r="G6" s="252"/>
      <c r="H6" s="172"/>
    </row>
    <row r="7" spans="1:8" ht="30" customHeight="1">
      <c r="A7" s="252"/>
      <c r="B7" s="271"/>
      <c r="C7" s="253"/>
      <c r="D7" s="253"/>
      <c r="E7" s="305"/>
      <c r="F7" s="293"/>
      <c r="G7" s="252"/>
      <c r="H7" s="172"/>
    </row>
    <row r="8" spans="1:8" ht="30" customHeight="1">
      <c r="A8" s="252"/>
      <c r="B8" s="271"/>
      <c r="C8" s="253"/>
      <c r="D8" s="253"/>
      <c r="E8" s="305"/>
      <c r="F8" s="293"/>
      <c r="G8" s="252"/>
      <c r="H8" s="172"/>
    </row>
    <row r="9" spans="1:8" ht="30" customHeight="1">
      <c r="A9" s="252"/>
      <c r="B9" s="271"/>
      <c r="C9" s="253"/>
      <c r="D9" s="253"/>
      <c r="E9" s="305"/>
      <c r="F9" s="293"/>
      <c r="G9" s="252"/>
      <c r="H9" s="172"/>
    </row>
    <row r="10" spans="1:8" ht="30" customHeight="1">
      <c r="A10" s="252"/>
      <c r="B10" s="271"/>
      <c r="C10" s="253"/>
      <c r="D10" s="253"/>
      <c r="E10" s="305"/>
      <c r="F10" s="293"/>
      <c r="G10" s="252"/>
      <c r="H10" s="172"/>
    </row>
    <row r="11" spans="1:8" ht="30" customHeight="1">
      <c r="A11" s="252"/>
      <c r="B11" s="271"/>
      <c r="C11" s="253"/>
      <c r="D11" s="253"/>
      <c r="E11" s="305"/>
      <c r="F11" s="293"/>
      <c r="G11" s="252"/>
      <c r="H11" s="172"/>
    </row>
    <row r="12" spans="1:8" ht="30" customHeight="1">
      <c r="A12" s="252"/>
      <c r="B12" s="271"/>
      <c r="C12" s="253"/>
      <c r="D12" s="253"/>
      <c r="E12" s="305"/>
      <c r="F12" s="293"/>
      <c r="G12" s="252"/>
      <c r="H12" s="172"/>
    </row>
    <row r="13" spans="1:8" ht="30" customHeight="1">
      <c r="A13" s="252"/>
      <c r="B13" s="271"/>
      <c r="C13" s="253"/>
      <c r="D13" s="253"/>
      <c r="E13" s="305"/>
      <c r="F13" s="293"/>
      <c r="G13" s="252"/>
      <c r="H13" s="172"/>
    </row>
    <row r="14" spans="1:8" ht="30" customHeight="1">
      <c r="A14" s="252"/>
      <c r="B14" s="271"/>
      <c r="C14" s="253"/>
      <c r="D14" s="253"/>
      <c r="E14" s="305"/>
      <c r="F14" s="293"/>
      <c r="G14" s="252"/>
      <c r="H14" s="172"/>
    </row>
    <row r="15" spans="1:8" ht="30" customHeight="1">
      <c r="A15" s="252"/>
      <c r="B15" s="271"/>
      <c r="C15" s="253"/>
      <c r="D15" s="253"/>
      <c r="E15" s="305"/>
      <c r="F15" s="293"/>
      <c r="G15" s="252"/>
      <c r="H15" s="172"/>
    </row>
    <row r="16" spans="1:8" ht="30" customHeight="1">
      <c r="A16" s="252"/>
      <c r="B16" s="271"/>
      <c r="C16" s="253"/>
      <c r="D16" s="253"/>
      <c r="E16" s="305"/>
      <c r="F16" s="293"/>
      <c r="G16" s="252"/>
      <c r="H16" s="172"/>
    </row>
    <row r="17" spans="1:8" ht="30" customHeight="1">
      <c r="A17" s="252"/>
      <c r="B17" s="271"/>
      <c r="C17" s="253"/>
      <c r="D17" s="253"/>
      <c r="E17" s="305"/>
      <c r="F17" s="293"/>
      <c r="G17" s="252"/>
      <c r="H17" s="172"/>
    </row>
    <row r="18" spans="1:8" ht="30" customHeight="1">
      <c r="A18" s="252"/>
      <c r="B18" s="271"/>
      <c r="C18" s="253"/>
      <c r="D18" s="253"/>
      <c r="E18" s="305"/>
      <c r="F18" s="293"/>
      <c r="G18" s="252"/>
      <c r="H18" s="172"/>
    </row>
    <row r="19" spans="1:8" ht="30" customHeight="1">
      <c r="A19" s="252"/>
      <c r="B19" s="271"/>
      <c r="C19" s="253"/>
      <c r="D19" s="253"/>
      <c r="E19" s="305"/>
      <c r="F19" s="293"/>
      <c r="G19" s="252"/>
      <c r="H19" s="172"/>
    </row>
    <row r="20" spans="1:8" ht="30" customHeight="1">
      <c r="A20" s="252"/>
      <c r="B20" s="271"/>
      <c r="C20" s="253"/>
      <c r="D20" s="253"/>
      <c r="E20" s="305"/>
      <c r="F20" s="293"/>
      <c r="G20" s="252"/>
      <c r="H20" s="172"/>
    </row>
    <row r="21" spans="1:8" ht="30" customHeight="1">
      <c r="A21" s="252"/>
      <c r="B21" s="271"/>
      <c r="C21" s="253"/>
      <c r="D21" s="253"/>
      <c r="E21" s="305"/>
      <c r="F21" s="293"/>
      <c r="G21" s="252"/>
      <c r="H21" s="172"/>
    </row>
    <row r="22" spans="1:8" ht="30" customHeight="1">
      <c r="A22" s="252"/>
      <c r="B22" s="271"/>
      <c r="C22" s="253"/>
      <c r="D22" s="253"/>
      <c r="E22" s="305"/>
      <c r="F22" s="293"/>
      <c r="G22" s="252"/>
      <c r="H22" s="172"/>
    </row>
    <row r="23" spans="1:8" ht="30" customHeight="1">
      <c r="A23" s="252"/>
      <c r="B23" s="271"/>
      <c r="C23" s="253"/>
      <c r="D23" s="253"/>
      <c r="E23" s="305"/>
      <c r="F23" s="293"/>
      <c r="G23" s="252"/>
      <c r="H23" s="172"/>
    </row>
    <row r="24" spans="1:8" ht="30" customHeight="1">
      <c r="A24" s="252"/>
      <c r="B24" s="271"/>
      <c r="C24" s="253"/>
      <c r="D24" s="253"/>
      <c r="E24" s="305"/>
      <c r="F24" s="293"/>
      <c r="G24" s="252"/>
      <c r="H24" s="172"/>
    </row>
    <row r="25" spans="1:8" ht="30" customHeight="1">
      <c r="A25" s="252"/>
      <c r="B25" s="271"/>
      <c r="C25" s="253"/>
      <c r="D25" s="253"/>
      <c r="E25" s="305"/>
      <c r="F25" s="293"/>
      <c r="G25" s="252"/>
      <c r="H25" s="172"/>
    </row>
    <row r="26" spans="1:8" ht="30" customHeight="1">
      <c r="A26" s="252"/>
      <c r="B26" s="271"/>
      <c r="C26" s="253"/>
      <c r="D26" s="253"/>
      <c r="E26" s="305"/>
      <c r="F26" s="293"/>
      <c r="G26" s="252"/>
      <c r="H26" s="172"/>
    </row>
    <row r="27" spans="1:8" ht="30" customHeight="1">
      <c r="A27" s="252"/>
      <c r="B27" s="271"/>
      <c r="C27" s="253"/>
      <c r="D27" s="253"/>
      <c r="E27" s="305"/>
      <c r="F27" s="293"/>
      <c r="G27" s="252"/>
      <c r="H27" s="172"/>
    </row>
    <row r="28" spans="1:8" ht="30" customHeight="1">
      <c r="A28" s="252"/>
      <c r="B28" s="271"/>
      <c r="C28" s="253"/>
      <c r="D28" s="253"/>
      <c r="E28" s="305"/>
      <c r="F28" s="293"/>
      <c r="G28" s="252"/>
      <c r="H28" s="172"/>
    </row>
    <row r="29" spans="1:8" ht="30" customHeight="1">
      <c r="A29" s="252"/>
      <c r="B29" s="271"/>
      <c r="C29" s="278"/>
      <c r="D29" s="253"/>
      <c r="E29" s="305"/>
      <c r="F29" s="293"/>
      <c r="G29" s="252"/>
      <c r="H29" s="172"/>
    </row>
    <row r="30" spans="1:8" ht="30" customHeight="1">
      <c r="A30" s="252"/>
      <c r="B30" s="271"/>
      <c r="C30" s="278"/>
      <c r="D30" s="253"/>
      <c r="E30" s="307"/>
      <c r="F30" s="293"/>
      <c r="G30" s="252"/>
      <c r="H30" s="172"/>
    </row>
    <row r="31" spans="1:8" ht="30" customHeight="1">
      <c r="A31" s="252"/>
      <c r="B31" s="271"/>
      <c r="C31" s="253"/>
      <c r="D31" s="253"/>
      <c r="E31" s="305"/>
      <c r="F31" s="293"/>
      <c r="G31" s="252"/>
      <c r="H31" s="172"/>
    </row>
    <row r="32" spans="1:8" ht="30" customHeight="1">
      <c r="A32" s="252"/>
      <c r="B32" s="271"/>
      <c r="C32" s="253"/>
      <c r="D32" s="253"/>
      <c r="E32" s="305"/>
      <c r="F32" s="293"/>
      <c r="G32" s="252"/>
      <c r="H32" s="172"/>
    </row>
    <row r="33" spans="1:20" ht="30" customHeight="1">
      <c r="A33" s="252"/>
      <c r="B33" s="271"/>
      <c r="C33" s="253"/>
      <c r="D33" s="253"/>
      <c r="E33" s="304"/>
      <c r="F33" s="293"/>
      <c r="G33" s="252"/>
      <c r="H33" s="172"/>
    </row>
    <row r="34" spans="1:20" ht="30" customHeight="1">
      <c r="A34" s="252"/>
      <c r="B34" s="271"/>
      <c r="C34" s="253"/>
      <c r="D34" s="253"/>
      <c r="E34" s="304"/>
      <c r="F34" s="293"/>
      <c r="G34" s="252"/>
      <c r="H34" s="172"/>
    </row>
    <row r="35" spans="1:20">
      <c r="A35" s="252"/>
      <c r="B35" s="271"/>
      <c r="C35" s="278"/>
      <c r="D35" s="253"/>
      <c r="E35" s="303"/>
      <c r="F35" s="293"/>
      <c r="G35" s="252"/>
      <c r="H35" s="172"/>
    </row>
    <row r="36" spans="1:20" ht="27" customHeight="1">
      <c r="A36" s="252"/>
      <c r="B36" s="271"/>
      <c r="C36" s="253"/>
      <c r="D36" s="253"/>
      <c r="E36" s="304"/>
      <c r="F36" s="293"/>
      <c r="G36" s="252"/>
      <c r="H36" s="172"/>
    </row>
    <row r="37" spans="1:20" ht="27" customHeight="1" thickBot="1">
      <c r="A37" s="289"/>
      <c r="B37" s="290"/>
      <c r="C37" s="291"/>
      <c r="D37" s="291"/>
      <c r="E37" s="292"/>
      <c r="F37" s="171"/>
      <c r="G37" s="171"/>
      <c r="H37" s="171"/>
    </row>
    <row r="38" spans="1:20" ht="14.25" customHeight="1" thickBot="1">
      <c r="A38" s="289"/>
      <c r="B38" s="290"/>
      <c r="C38" s="291"/>
      <c r="D38" s="291"/>
      <c r="E38" s="292"/>
      <c r="F38" s="171"/>
      <c r="G38" s="171"/>
      <c r="H38" s="171"/>
      <c r="I38" s="381" t="s">
        <v>383</v>
      </c>
      <c r="J38" s="382"/>
      <c r="K38" s="383"/>
      <c r="L38" s="381" t="s">
        <v>384</v>
      </c>
      <c r="M38" s="382"/>
      <c r="N38" s="383"/>
      <c r="O38" s="381" t="s">
        <v>385</v>
      </c>
      <c r="P38" s="382"/>
      <c r="Q38" s="383"/>
      <c r="R38" s="381" t="s">
        <v>386</v>
      </c>
      <c r="S38" s="382"/>
      <c r="T38" s="384"/>
    </row>
    <row r="39" spans="1:20" ht="13.5" thickBot="1">
      <c r="I39" s="286" t="s">
        <v>371</v>
      </c>
      <c r="J39" s="286" t="s">
        <v>372</v>
      </c>
      <c r="K39" s="286" t="s">
        <v>373</v>
      </c>
      <c r="L39" s="286" t="s">
        <v>374</v>
      </c>
      <c r="M39" s="286" t="s">
        <v>375</v>
      </c>
      <c r="N39" s="286" t="s">
        <v>376</v>
      </c>
      <c r="O39" s="286" t="s">
        <v>377</v>
      </c>
      <c r="P39" s="286" t="s">
        <v>378</v>
      </c>
      <c r="Q39" s="286" t="s">
        <v>379</v>
      </c>
      <c r="R39" s="286" t="s">
        <v>380</v>
      </c>
      <c r="S39" s="286" t="s">
        <v>381</v>
      </c>
      <c r="T39" s="286" t="s">
        <v>382</v>
      </c>
    </row>
    <row r="40" spans="1:20" ht="36" customHeight="1" thickBot="1">
      <c r="A40" s="289"/>
      <c r="B40" s="290"/>
      <c r="C40" s="291"/>
      <c r="D40" s="291"/>
      <c r="E40" s="292"/>
      <c r="F40" s="171"/>
      <c r="G40" s="171"/>
      <c r="H40" s="171"/>
    </row>
    <row r="41" spans="1:20" ht="13.5" thickBot="1">
      <c r="I41" s="381" t="s">
        <v>356</v>
      </c>
      <c r="J41" s="382"/>
      <c r="K41" s="383"/>
      <c r="L41" s="381" t="s">
        <v>330</v>
      </c>
      <c r="M41" s="382"/>
      <c r="N41" s="383"/>
      <c r="O41" s="381" t="s">
        <v>331</v>
      </c>
      <c r="P41" s="382"/>
      <c r="Q41" s="383"/>
      <c r="R41" s="381" t="s">
        <v>332</v>
      </c>
      <c r="S41" s="382"/>
      <c r="T41" s="384"/>
    </row>
    <row r="42" spans="1:20" ht="13.5" thickBot="1">
      <c r="I42" s="286" t="s">
        <v>323</v>
      </c>
      <c r="J42" s="287" t="s">
        <v>339</v>
      </c>
      <c r="K42" s="287" t="s">
        <v>340</v>
      </c>
      <c r="L42" s="287" t="s">
        <v>324</v>
      </c>
      <c r="M42" s="287" t="s">
        <v>341</v>
      </c>
      <c r="N42" s="287" t="s">
        <v>342</v>
      </c>
      <c r="O42" s="287" t="s">
        <v>325</v>
      </c>
      <c r="P42" s="287" t="s">
        <v>343</v>
      </c>
      <c r="Q42" s="287" t="s">
        <v>344</v>
      </c>
      <c r="R42" s="287" t="s">
        <v>326</v>
      </c>
      <c r="S42" s="287" t="s">
        <v>345</v>
      </c>
      <c r="T42" s="288" t="s">
        <v>346</v>
      </c>
    </row>
    <row r="43" spans="1:20" ht="21" customHeight="1" thickBot="1"/>
    <row r="44" spans="1:20" ht="13.5" thickBot="1">
      <c r="I44" s="381" t="s">
        <v>357</v>
      </c>
      <c r="J44" s="382"/>
      <c r="K44" s="383"/>
      <c r="L44" s="381" t="s">
        <v>333</v>
      </c>
      <c r="M44" s="382"/>
      <c r="N44" s="383"/>
      <c r="O44" s="381" t="s">
        <v>334</v>
      </c>
      <c r="P44" s="382"/>
      <c r="Q44" s="383"/>
      <c r="R44" s="381" t="s">
        <v>335</v>
      </c>
      <c r="S44" s="382"/>
      <c r="T44" s="384"/>
    </row>
    <row r="45" spans="1:20" ht="13.5" thickBot="1">
      <c r="I45" s="286" t="s">
        <v>327</v>
      </c>
      <c r="J45" s="287" t="s">
        <v>347</v>
      </c>
      <c r="K45" s="287" t="s">
        <v>348</v>
      </c>
      <c r="L45" s="287" t="s">
        <v>328</v>
      </c>
      <c r="M45" s="287" t="s">
        <v>349</v>
      </c>
      <c r="N45" s="287" t="s">
        <v>350</v>
      </c>
      <c r="O45" s="287" t="s">
        <v>329</v>
      </c>
      <c r="P45" s="287" t="s">
        <v>351</v>
      </c>
      <c r="Q45" s="287" t="s">
        <v>352</v>
      </c>
      <c r="R45" s="287" t="s">
        <v>353</v>
      </c>
      <c r="S45" s="287" t="s">
        <v>354</v>
      </c>
      <c r="T45" s="288" t="s">
        <v>355</v>
      </c>
    </row>
    <row r="46" spans="1:20" ht="23.25" customHeight="1" thickBot="1"/>
    <row r="47" spans="1:20" ht="13.5" thickBot="1">
      <c r="I47" s="381" t="s">
        <v>358</v>
      </c>
      <c r="J47" s="382"/>
      <c r="K47" s="383"/>
      <c r="L47" s="381" t="s">
        <v>336</v>
      </c>
      <c r="M47" s="382"/>
      <c r="N47" s="383"/>
      <c r="O47" s="381" t="s">
        <v>337</v>
      </c>
      <c r="P47" s="382"/>
      <c r="Q47" s="383"/>
      <c r="R47" s="381" t="s">
        <v>338</v>
      </c>
      <c r="S47" s="382"/>
      <c r="T47" s="384"/>
    </row>
    <row r="48" spans="1:20" ht="13.5" thickBot="1">
      <c r="I48" s="286" t="s">
        <v>359</v>
      </c>
      <c r="J48" s="286" t="s">
        <v>360</v>
      </c>
      <c r="K48" s="286" t="s">
        <v>361</v>
      </c>
      <c r="L48" s="286" t="s">
        <v>362</v>
      </c>
      <c r="M48" s="286" t="s">
        <v>363</v>
      </c>
      <c r="N48" s="286" t="s">
        <v>364</v>
      </c>
      <c r="O48" s="286" t="s">
        <v>365</v>
      </c>
      <c r="P48" s="286" t="s">
        <v>366</v>
      </c>
      <c r="Q48" s="286" t="s">
        <v>367</v>
      </c>
      <c r="R48" s="287" t="s">
        <v>368</v>
      </c>
      <c r="S48" s="287" t="s">
        <v>369</v>
      </c>
      <c r="T48" s="288" t="s">
        <v>370</v>
      </c>
    </row>
  </sheetData>
  <mergeCells count="19">
    <mergeCell ref="B3:E3"/>
    <mergeCell ref="F3:H3"/>
    <mergeCell ref="A3:A4"/>
    <mergeCell ref="I41:K41"/>
    <mergeCell ref="L41:N41"/>
    <mergeCell ref="I47:K47"/>
    <mergeCell ref="L47:N47"/>
    <mergeCell ref="O47:Q47"/>
    <mergeCell ref="R47:T47"/>
    <mergeCell ref="I38:K38"/>
    <mergeCell ref="L38:N38"/>
    <mergeCell ref="O38:Q38"/>
    <mergeCell ref="R38:T38"/>
    <mergeCell ref="O41:Q41"/>
    <mergeCell ref="R41:T41"/>
    <mergeCell ref="I44:K44"/>
    <mergeCell ref="L44:N44"/>
    <mergeCell ref="O44:Q44"/>
    <mergeCell ref="R44:T44"/>
  </mergeCells>
  <phoneticPr fontId="6"/>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7C7A-7256-4D98-819D-EA9966D6E13E}">
  <sheetPr>
    <tabColor rgb="FF002060"/>
    <pageSetUpPr fitToPage="1"/>
  </sheetPr>
  <dimension ref="A1:O31"/>
  <sheetViews>
    <sheetView view="pageBreakPreview" zoomScale="124" zoomScaleNormal="120" zoomScaleSheetLayoutView="124" workbookViewId="0">
      <pane xSplit="2" ySplit="5" topLeftCell="C6" activePane="bottomRight" state="frozen"/>
      <selection activeCell="L9" sqref="L9"/>
      <selection pane="topRight" activeCell="L9" sqref="L9"/>
      <selection pane="bottomLeft" activeCell="L9" sqref="L9"/>
      <selection pane="bottomRight" activeCell="C6" sqref="C6"/>
    </sheetView>
  </sheetViews>
  <sheetFormatPr defaultRowHeight="13"/>
  <cols>
    <col min="1" max="1" width="3.26953125" customWidth="1"/>
    <col min="2" max="2" width="10.26953125" customWidth="1"/>
    <col min="3" max="13" width="10" customWidth="1"/>
    <col min="14" max="14" width="4.7265625" customWidth="1"/>
  </cols>
  <sheetData>
    <row r="1" spans="1:15">
      <c r="M1" s="2" t="s">
        <v>0</v>
      </c>
    </row>
    <row r="2" spans="1:15" ht="23.25" customHeight="1">
      <c r="B2" s="5" t="s">
        <v>1</v>
      </c>
      <c r="C2" s="3"/>
      <c r="D2" s="3"/>
      <c r="E2" s="3"/>
      <c r="F2" s="3"/>
      <c r="G2" s="3"/>
      <c r="H2" s="3"/>
      <c r="I2" s="3"/>
      <c r="J2" s="3"/>
      <c r="K2" s="3"/>
      <c r="L2" s="3"/>
      <c r="M2" s="3"/>
    </row>
    <row r="3" spans="1:15" ht="23.25" customHeight="1">
      <c r="B3" s="4" t="s">
        <v>28</v>
      </c>
      <c r="C3" s="4"/>
      <c r="D3" s="392">
        <f>'計画書作成手順（スタート）'!$H$17</f>
        <v>0</v>
      </c>
      <c r="E3" s="392"/>
      <c r="F3" s="392"/>
      <c r="G3" s="392"/>
      <c r="H3" s="4"/>
      <c r="I3" s="4"/>
      <c r="J3" s="4"/>
      <c r="K3" s="4"/>
      <c r="L3" s="4"/>
      <c r="M3" s="2" t="s">
        <v>29</v>
      </c>
    </row>
    <row r="4" spans="1:15" ht="20.149999999999999" customHeight="1">
      <c r="A4" s="404"/>
      <c r="B4" s="404"/>
      <c r="C4" s="157" t="s">
        <v>2</v>
      </c>
      <c r="D4" s="157" t="s">
        <v>3</v>
      </c>
      <c r="E4" s="158" t="s">
        <v>4</v>
      </c>
      <c r="F4" s="157" t="s">
        <v>5</v>
      </c>
      <c r="G4" s="157" t="s">
        <v>6</v>
      </c>
      <c r="H4" s="157" t="s">
        <v>7</v>
      </c>
      <c r="I4" s="157" t="s">
        <v>8</v>
      </c>
      <c r="J4" s="157" t="s">
        <v>9</v>
      </c>
      <c r="K4" s="157" t="s">
        <v>10</v>
      </c>
      <c r="L4" s="157" t="s">
        <v>11</v>
      </c>
      <c r="M4" s="157" t="s">
        <v>12</v>
      </c>
    </row>
    <row r="5" spans="1:15" ht="20.149999999999999" customHeight="1" thickBot="1">
      <c r="A5" s="405"/>
      <c r="B5" s="405"/>
      <c r="C5" s="159" t="str">
        <f>'補助様式１  '!$D$4</f>
        <v/>
      </c>
      <c r="D5" s="159" t="str">
        <f>'補助様式１  '!$F$4</f>
        <v/>
      </c>
      <c r="E5" s="160" t="str">
        <f>IF('補助様式１  '!$H$4="","",'補助様式１  '!$H$4)</f>
        <v/>
      </c>
      <c r="F5" s="159" t="str">
        <f>'補助様式１  '!$J$4</f>
        <v/>
      </c>
      <c r="G5" s="159" t="str">
        <f>'補助様式１  '!$L$4</f>
        <v/>
      </c>
      <c r="H5" s="159" t="str">
        <f>'補助様式１  '!$N$4</f>
        <v/>
      </c>
      <c r="I5" s="159" t="str">
        <f>'補助様式１  '!$P$4</f>
        <v/>
      </c>
      <c r="J5" s="159" t="str">
        <f>'補助様式１  '!$R$4</f>
        <v/>
      </c>
      <c r="K5" s="159" t="str">
        <f>'補助様式１  '!$T$4</f>
        <v/>
      </c>
      <c r="L5" s="159" t="str">
        <f>'補助様式１  '!$V$4</f>
        <v/>
      </c>
      <c r="M5" s="159" t="str">
        <f>'補助様式１  '!$X$4</f>
        <v/>
      </c>
    </row>
    <row r="6" spans="1:15" ht="42" customHeight="1" thickTop="1">
      <c r="A6" s="406" t="s">
        <v>13</v>
      </c>
      <c r="B6" s="406"/>
      <c r="C6" s="240" t="str">
        <f>IF('補助様式１  '!$D$6="","",ROUND('補助様式１  '!$D$6/1000,0))</f>
        <v/>
      </c>
      <c r="D6" s="240" t="str">
        <f>IF('補助様式１  '!$F$6="","",ROUND('補助様式１  '!$F$6/1000,0))</f>
        <v/>
      </c>
      <c r="E6" s="240" t="str">
        <f>IF('補助様式１  '!$H$6="","",ROUND('補助様式１  '!$H$6/1000,0))</f>
        <v/>
      </c>
      <c r="F6" s="240" t="str">
        <f>IF('補助様式１  '!$J$6="","",ROUND('補助様式１  '!$J$6/1000,0))</f>
        <v/>
      </c>
      <c r="G6" s="240" t="str">
        <f>IF('補助様式１  '!$L$6="","",ROUND('補助様式１  '!$L$6/1000,0))</f>
        <v/>
      </c>
      <c r="H6" s="240" t="str">
        <f>IF('補助様式１  '!$N$6="","",ROUND('補助様式１  '!$N$6/1000,0))</f>
        <v/>
      </c>
      <c r="I6" s="240" t="str">
        <f>IF('補助様式１  '!$P$6="","",ROUND('補助様式１  '!$P$6/1000,0))</f>
        <v/>
      </c>
      <c r="J6" s="240" t="str">
        <f>IF('補助様式１  '!$R$6="","",ROUND('補助様式１  '!$R$6/1000,0))</f>
        <v/>
      </c>
      <c r="K6" s="240" t="str">
        <f>IF('補助様式１  '!$T$6="","",ROUND('補助様式１  '!$T$6/1000,0))</f>
        <v/>
      </c>
      <c r="L6" s="240" t="str">
        <f>IF('補助様式１  '!$V$6="","",ROUND('補助様式１  '!$V$6/1000,0))</f>
        <v/>
      </c>
      <c r="M6" s="240" t="str">
        <f>IF('補助様式１  '!$X$6="","",ROUND('補助様式１  '!$X$6/1000,0))</f>
        <v/>
      </c>
    </row>
    <row r="7" spans="1:15" ht="42" customHeight="1">
      <c r="A7" s="399" t="s">
        <v>14</v>
      </c>
      <c r="B7" s="399"/>
      <c r="C7" s="241" t="str">
        <f>IF('補助様式１  '!$D$7="","",ROUND('補助様式１  '!$D$7/1000,0))</f>
        <v/>
      </c>
      <c r="D7" s="241" t="str">
        <f>IF('補助様式１  '!$F$7="","",ROUND('補助様式１  '!$F$7/1000,0))</f>
        <v/>
      </c>
      <c r="E7" s="241" t="str">
        <f>IF('補助様式１  '!$H$7="","",ROUND('補助様式１  '!$H$7/1000,0))</f>
        <v/>
      </c>
      <c r="F7" s="241" t="str">
        <f>IF('補助様式１  '!$J$7="","",ROUND('補助様式１  '!$J$7/1000,0))</f>
        <v/>
      </c>
      <c r="G7" s="241" t="str">
        <f>IF('補助様式１  '!$L$7="","",ROUND('補助様式１  '!$L$7/1000,0))</f>
        <v/>
      </c>
      <c r="H7" s="241" t="str">
        <f>IF('補助様式１  '!$N$7="","",ROUND('補助様式１  '!$N$7/1000,0))</f>
        <v/>
      </c>
      <c r="I7" s="241" t="str">
        <f>IF('補助様式１  '!$P$7="","",ROUND('補助様式１  '!$P$7/1000,0))</f>
        <v/>
      </c>
      <c r="J7" s="241" t="str">
        <f>IF('補助様式１  '!$R$7="","",ROUND('補助様式１  '!$R$7/1000,0))</f>
        <v/>
      </c>
      <c r="K7" s="241" t="str">
        <f>IF('補助様式１  '!$T$7="","",ROUND('補助様式１  '!$T$7/1000,0))</f>
        <v/>
      </c>
      <c r="L7" s="241" t="str">
        <f>IF('補助様式１  '!$V$7="","",ROUND('補助様式１  '!$V$7/1000,0))</f>
        <v/>
      </c>
      <c r="M7" s="241" t="str">
        <f>IF('補助様式１  '!$X$7="","",ROUND('補助様式１  '!$X$7/1000,0))</f>
        <v/>
      </c>
    </row>
    <row r="8" spans="1:15" ht="42" customHeight="1">
      <c r="A8" s="399" t="s">
        <v>31</v>
      </c>
      <c r="B8" s="399"/>
      <c r="C8" s="241" t="str">
        <f t="shared" ref="C8:M8" si="0">IF(C6="","",C6-C7)</f>
        <v/>
      </c>
      <c r="D8" s="241" t="str">
        <f t="shared" si="0"/>
        <v/>
      </c>
      <c r="E8" s="241" t="str">
        <f t="shared" si="0"/>
        <v/>
      </c>
      <c r="F8" s="241" t="str">
        <f t="shared" si="0"/>
        <v/>
      </c>
      <c r="G8" s="241" t="str">
        <f t="shared" si="0"/>
        <v/>
      </c>
      <c r="H8" s="241" t="str">
        <f t="shared" si="0"/>
        <v/>
      </c>
      <c r="I8" s="241" t="str">
        <f t="shared" si="0"/>
        <v/>
      </c>
      <c r="J8" s="241" t="str">
        <f t="shared" si="0"/>
        <v/>
      </c>
      <c r="K8" s="241" t="str">
        <f t="shared" si="0"/>
        <v/>
      </c>
      <c r="L8" s="241" t="str">
        <f t="shared" si="0"/>
        <v/>
      </c>
      <c r="M8" s="241" t="str">
        <f t="shared" si="0"/>
        <v/>
      </c>
    </row>
    <row r="9" spans="1:15" ht="42" customHeight="1">
      <c r="A9" s="399" t="s">
        <v>30</v>
      </c>
      <c r="B9" s="399"/>
      <c r="C9" s="241" t="str">
        <f>IF('補助様式１  '!$D$11="","",ROUND('補助様式１  '!$D$11/1000,0))</f>
        <v/>
      </c>
      <c r="D9" s="241" t="str">
        <f>IF('補助様式１  '!$F$11="","",ROUND('補助様式１  '!$F$11/1000,0))</f>
        <v/>
      </c>
      <c r="E9" s="241" t="str">
        <f>IF('補助様式１  '!$H$11="","",ROUND('補助様式１  '!$H$11/1000,0))</f>
        <v/>
      </c>
      <c r="F9" s="241" t="str">
        <f>IF('補助様式１  '!$J$11="","",ROUND('補助様式１  '!$J$11/1000,0))</f>
        <v/>
      </c>
      <c r="G9" s="241" t="str">
        <f>IF('補助様式１  '!$L$11="","",ROUND('補助様式１  '!$L$11/1000,0))</f>
        <v/>
      </c>
      <c r="H9" s="241" t="str">
        <f>IF('補助様式１  '!$N$11="","",ROUND('補助様式１  '!$N$11/1000,0))</f>
        <v/>
      </c>
      <c r="I9" s="241" t="str">
        <f>IF('補助様式１  '!$P$11="","",ROUND('補助様式１  '!$P$11/1000,0))</f>
        <v/>
      </c>
      <c r="J9" s="241" t="str">
        <f>IF('補助様式１  '!$R$11="","",ROUND('補助様式１  '!$R$11/1000,0))</f>
        <v/>
      </c>
      <c r="K9" s="241" t="str">
        <f>IF('補助様式１  '!$T$11="","",ROUND('補助様式１  '!$T$11/1000,0))</f>
        <v/>
      </c>
      <c r="L9" s="241" t="str">
        <f>IF('補助様式１  '!$V$11="","",ROUND('補助様式１  '!$V$11/1000,0))</f>
        <v/>
      </c>
      <c r="M9" s="241" t="str">
        <f>IF('補助様式１  '!$X$11="","",ROUND('補助様式１  '!$X$11/1000,0))</f>
        <v/>
      </c>
    </row>
    <row r="10" spans="1:15" ht="42" customHeight="1">
      <c r="A10" s="399" t="s">
        <v>15</v>
      </c>
      <c r="B10" s="399"/>
      <c r="C10" s="241" t="str">
        <f>IF('補助様式１  '!$D$14="","",ROUND('補助様式１  '!$D$14/1000,0))</f>
        <v/>
      </c>
      <c r="D10" s="241" t="str">
        <f>IF('補助様式１  '!$F$14="","",ROUND('補助様式１  '!$F$14/1000,0))</f>
        <v/>
      </c>
      <c r="E10" s="241" t="str">
        <f>IF('補助様式１  '!$H$14="","",ROUND('補助様式１  '!$H$14/1000,0))</f>
        <v/>
      </c>
      <c r="F10" s="241" t="str">
        <f>IF('補助様式１  '!$J$14="","",ROUND('補助様式１  '!$J$14/1000,0))</f>
        <v/>
      </c>
      <c r="G10" s="241" t="str">
        <f>IF('補助様式１  '!$L$14="","",ROUND('補助様式１  '!$L$14/1000,0))</f>
        <v/>
      </c>
      <c r="H10" s="241" t="str">
        <f>IF('補助様式１  '!$N$14="","",ROUND('補助様式１  '!$N$14/1000,0))</f>
        <v/>
      </c>
      <c r="I10" s="241" t="str">
        <f>IF('補助様式１  '!$P$14="","",ROUND('補助様式１  '!$P$14/1000,0))</f>
        <v/>
      </c>
      <c r="J10" s="241" t="str">
        <f>IF('補助様式１  '!$R$14="","",ROUND('補助様式１  '!$R$14/1000,0))</f>
        <v/>
      </c>
      <c r="K10" s="241" t="str">
        <f>IF('補助様式１  '!$T$14="","",ROUND('補助様式１  '!$T$14/1000,0))</f>
        <v/>
      </c>
      <c r="L10" s="241" t="str">
        <f>IF('補助様式１  '!$V$14="","",ROUND('補助様式１  '!$V$14/1000,0))</f>
        <v/>
      </c>
      <c r="M10" s="241" t="str">
        <f>IF('補助様式１  '!$X$14="","",ROUND('補助様式１  '!$X$14/1000,0))</f>
        <v/>
      </c>
    </row>
    <row r="11" spans="1:15" ht="42" customHeight="1" thickBot="1">
      <c r="A11" s="400" t="s">
        <v>16</v>
      </c>
      <c r="B11" s="400"/>
      <c r="C11" s="242" t="str">
        <f>IF('補助様式１  '!$D$16="","",ROUND('補助様式１  '!$D$16/1000,0))</f>
        <v/>
      </c>
      <c r="D11" s="242" t="str">
        <f>IF('補助様式１  '!$F$16="","",ROUND('補助様式１  '!$F$16/1000,0))</f>
        <v/>
      </c>
      <c r="E11" s="242" t="str">
        <f>IF('補助様式１  '!$H$16="","",ROUND('補助様式１  '!$H$16/1000,0))</f>
        <v/>
      </c>
      <c r="F11" s="242" t="str">
        <f>IF('補助様式１  '!$J$16="","",ROUND('補助様式１  '!$J$16/1000,0))</f>
        <v/>
      </c>
      <c r="G11" s="242" t="str">
        <f>IF('補助様式１  '!$L$16="","",ROUND('補助様式１  '!$L$16/1000,0))</f>
        <v/>
      </c>
      <c r="H11" s="242" t="str">
        <f>IF('補助様式１  '!$N$16="","",ROUND('補助様式１  '!$N$16/1000,0))</f>
        <v/>
      </c>
      <c r="I11" s="242" t="str">
        <f>IF('補助様式１  '!$P$16="","",ROUND('補助様式１  '!$P$16/1000,0))</f>
        <v/>
      </c>
      <c r="J11" s="242" t="str">
        <f>IF('補助様式１  '!$R$16="","",ROUND('補助様式１  '!$R$16/1000,0))</f>
        <v/>
      </c>
      <c r="K11" s="242" t="str">
        <f>IF('補助様式１  '!$T$16="","",ROUND('補助様式１  '!$T$16/1000,0))</f>
        <v/>
      </c>
      <c r="L11" s="242" t="str">
        <f>IF('補助様式１  '!$V$16="","",ROUND('補助様式１  '!$V$16/1000,0))</f>
        <v/>
      </c>
      <c r="M11" s="242" t="str">
        <f>IF('補助様式１  '!$X$16="","",ROUND('補助様式１  '!$X$16/1000,0))</f>
        <v/>
      </c>
    </row>
    <row r="12" spans="1:15" ht="42" customHeight="1" thickTop="1" thickBot="1">
      <c r="A12" s="397" t="s">
        <v>17</v>
      </c>
      <c r="B12" s="398"/>
      <c r="C12" s="243" t="str">
        <f>IF('補助様式１  '!$D$67=0,"",ROUND('補助様式１  '!$D$67/1000,0))</f>
        <v/>
      </c>
      <c r="D12" s="243" t="str">
        <f>IF('補助様式１  '!$F$67=0,"",ROUND('補助様式１  '!$F$67/1000,0))</f>
        <v/>
      </c>
      <c r="E12" s="243" t="str">
        <f>IF('補助様式１  '!$H$67=0,"",ROUND('補助様式１  '!$H$67/1000,0))</f>
        <v/>
      </c>
      <c r="F12" s="243" t="str">
        <f>IF('補助様式１  '!$J$67=0,"",ROUND('補助様式１  '!$J$67/1000,0))</f>
        <v/>
      </c>
      <c r="G12" s="243" t="str">
        <f>IF('補助様式１  '!$L$67=0,"",ROUND('補助様式１  '!$L$67/1000,0))</f>
        <v/>
      </c>
      <c r="H12" s="243" t="str">
        <f>IF('補助様式１  '!$N$67=0,"",ROUND('補助様式１  '!$N$67/1000,0))</f>
        <v/>
      </c>
      <c r="I12" s="243" t="str">
        <f>IF('補助様式１  '!$P$67=0,"",ROUND('補助様式１  '!$P$67/1000,0))</f>
        <v/>
      </c>
      <c r="J12" s="243" t="str">
        <f>IF('補助様式１  '!$R$67=0,"",ROUND('補助様式１  '!$R$67/1000,0))</f>
        <v/>
      </c>
      <c r="K12" s="243" t="str">
        <f>IF('補助様式１  '!$T$67=0,"",ROUND('補助様式１  '!$T$67/1000,0))</f>
        <v/>
      </c>
      <c r="L12" s="243" t="str">
        <f>IF('補助様式１  '!$V$67=0,"",ROUND('補助様式１  '!$V$67/1000,0))</f>
        <v/>
      </c>
      <c r="M12" s="244" t="str">
        <f>IF('補助様式１  '!$X$67=0,"",ROUND('補助様式１  '!$X$67/1000,0))</f>
        <v/>
      </c>
    </row>
    <row r="13" spans="1:15" ht="42" customHeight="1" thickTop="1">
      <c r="A13" s="401" t="s">
        <v>18</v>
      </c>
      <c r="B13" s="401"/>
      <c r="C13" s="245" t="str">
        <f>IF('補助様式１  '!$D$96=0,"",ROUND('補助様式１  '!$D$96/1000,0))</f>
        <v/>
      </c>
      <c r="D13" s="245" t="str">
        <f>IF('補助様式１  '!$F$96=0,"",ROUND('補助様式１  '!$F$96/1000,0))</f>
        <v/>
      </c>
      <c r="E13" s="245" t="str">
        <f>IF('補助様式１  '!$H$96=0,"",ROUND('補助様式１  '!$H$96/1000,0))</f>
        <v/>
      </c>
      <c r="F13" s="245" t="str">
        <f>IF('補助様式１  '!$J$96=0,"",ROUND('補助様式１  '!$J$96/1000,0))</f>
        <v/>
      </c>
      <c r="G13" s="245" t="str">
        <f>IF('補助様式１  '!$L$96=0,"",ROUND('補助様式１  '!$L$96/1000,0))</f>
        <v/>
      </c>
      <c r="H13" s="245" t="str">
        <f>IF('補助様式１  '!$N$96=0,"",ROUND('補助様式１  '!$N$96/1000,0))</f>
        <v/>
      </c>
      <c r="I13" s="245" t="str">
        <f>IF('補助様式１  '!$P$96=0,"",ROUND('補助様式１  '!$P$96/1000,0))</f>
        <v/>
      </c>
      <c r="J13" s="245" t="str">
        <f>IF('補助様式１  '!$R$96=0,"",ROUND('補助様式１  '!$R$96/1000,0))</f>
        <v/>
      </c>
      <c r="K13" s="245" t="str">
        <f>IF('補助様式１  '!$T$96=0,"",ROUND('補助様式１  '!$T$96/1000,0))</f>
        <v/>
      </c>
      <c r="L13" s="245" t="str">
        <f>IF('補助様式１  '!$V$96=0,"",ROUND('補助様式１  '!$V$96/1000,0))</f>
        <v/>
      </c>
      <c r="M13" s="245" t="str">
        <f>IF('補助様式１  '!$X$96=0,"",ROUND('補助様式１  '!$X$96/1000,0))</f>
        <v/>
      </c>
    </row>
    <row r="14" spans="1:15" ht="42" customHeight="1">
      <c r="A14" s="399" t="s">
        <v>19</v>
      </c>
      <c r="B14" s="399"/>
      <c r="C14" s="246"/>
      <c r="D14" s="246"/>
      <c r="E14" s="246"/>
      <c r="F14" s="246"/>
      <c r="G14" s="246"/>
      <c r="H14" s="246"/>
      <c r="I14" s="246"/>
      <c r="J14" s="246"/>
      <c r="K14" s="246"/>
      <c r="L14" s="246"/>
      <c r="M14" s="246"/>
      <c r="O14" s="186">
        <f>SUM(C14:M14)</f>
        <v>0</v>
      </c>
    </row>
    <row r="15" spans="1:15" ht="42" customHeight="1">
      <c r="A15" s="399" t="s">
        <v>20</v>
      </c>
      <c r="B15" s="399"/>
      <c r="C15" s="246"/>
      <c r="D15" s="246"/>
      <c r="E15" s="246"/>
      <c r="F15" s="246"/>
      <c r="G15" s="246"/>
      <c r="H15" s="246"/>
      <c r="I15" s="246"/>
      <c r="J15" s="246"/>
      <c r="K15" s="246"/>
      <c r="L15" s="246"/>
      <c r="M15" s="246"/>
      <c r="O15" s="186">
        <f>SUM(C15:M15)</f>
        <v>0</v>
      </c>
    </row>
    <row r="16" spans="1:15" ht="42" customHeight="1">
      <c r="A16" s="399"/>
      <c r="B16" s="76" t="s">
        <v>298</v>
      </c>
      <c r="C16" s="241" t="str">
        <f>IF(C18="","",C18-C17)</f>
        <v/>
      </c>
      <c r="D16" s="241" t="str">
        <f t="shared" ref="D16:M16" si="1">IF(D18="","",D18-D17)</f>
        <v/>
      </c>
      <c r="E16" s="241" t="str">
        <f t="shared" si="1"/>
        <v/>
      </c>
      <c r="F16" s="241" t="str">
        <f t="shared" si="1"/>
        <v/>
      </c>
      <c r="G16" s="241" t="str">
        <f t="shared" si="1"/>
        <v/>
      </c>
      <c r="H16" s="241" t="str">
        <f t="shared" si="1"/>
        <v/>
      </c>
      <c r="I16" s="241" t="str">
        <f t="shared" si="1"/>
        <v/>
      </c>
      <c r="J16" s="241" t="str">
        <f t="shared" si="1"/>
        <v/>
      </c>
      <c r="K16" s="241" t="str">
        <f t="shared" si="1"/>
        <v/>
      </c>
      <c r="L16" s="241" t="str">
        <f t="shared" si="1"/>
        <v/>
      </c>
      <c r="M16" s="241" t="str">
        <f t="shared" si="1"/>
        <v/>
      </c>
    </row>
    <row r="17" spans="1:15" ht="42" customHeight="1">
      <c r="A17" s="400"/>
      <c r="B17" s="76" t="s">
        <v>21</v>
      </c>
      <c r="C17" s="247" t="str">
        <f>IF('補助様式１  '!$D$128=0,"",ROUND('補助様式１  '!$D$130/1000,0))</f>
        <v/>
      </c>
      <c r="D17" s="247" t="str">
        <f>IF('補助様式１  '!$F$128=0,"",ROUND('補助様式１  '!$F$130/1000,0))</f>
        <v/>
      </c>
      <c r="E17" s="247" t="str">
        <f>IF('補助様式１  '!$H$128=0,"",ROUND('補助様式１  '!$H$130/1000,0))</f>
        <v/>
      </c>
      <c r="F17" s="247" t="str">
        <f>IF('補助様式１  '!$J$128=0,"",ROUND('補助様式１  '!$J$130/1000,0))</f>
        <v/>
      </c>
      <c r="G17" s="247" t="str">
        <f>IF('補助様式１  '!$L$128=0,"",ROUND('補助様式１  '!$L$130/1000,0))</f>
        <v/>
      </c>
      <c r="H17" s="247" t="str">
        <f>IF('補助様式１  '!$N$128=0,"",ROUND('補助様式１  '!$N$130/1000,0))</f>
        <v/>
      </c>
      <c r="I17" s="247" t="str">
        <f>IF('補助様式１  '!$P$128=0,"",ROUND('補助様式１  '!$P$130/1000,0))</f>
        <v/>
      </c>
      <c r="J17" s="247" t="str">
        <f>IF('補助様式１  '!$R$128=0,"",ROUND('補助様式１  '!$R$130/1000,0))</f>
        <v/>
      </c>
      <c r="K17" s="247" t="str">
        <f>IF('補助様式１  '!$T$128=0,"",ROUND('補助様式１  '!$T$130/1000,0))</f>
        <v/>
      </c>
      <c r="L17" s="247" t="str">
        <f>IF('補助様式１  '!$V$128=0,"",ROUND('補助様式１  '!$V$130/1000,0))</f>
        <v/>
      </c>
      <c r="M17" s="247" t="str">
        <f>IF('補助様式１  '!$X$128=0,"",ROUND('補助様式１  '!$X$130/1000,0))</f>
        <v/>
      </c>
    </row>
    <row r="18" spans="1:15" ht="42" customHeight="1" thickBot="1">
      <c r="A18" s="396" t="s">
        <v>296</v>
      </c>
      <c r="B18" s="400"/>
      <c r="C18" s="242" t="str">
        <f>IF('補助様式１  '!$D$128=0,"",ROUND('補助様式１  '!$D$128/1000,0))</f>
        <v/>
      </c>
      <c r="D18" s="242" t="str">
        <f>IF('補助様式１  '!$F$128=0,"",ROUND('補助様式１  '!$F$128/1000,0))</f>
        <v/>
      </c>
      <c r="E18" s="242" t="str">
        <f>IF('補助様式１  '!$H$128=0,"",ROUND('補助様式１  '!$H$128/1000,0))</f>
        <v/>
      </c>
      <c r="F18" s="242" t="str">
        <f>IF('補助様式１  '!$J$128=0,"",ROUND('補助様式１  '!$J$128/1000,0))</f>
        <v/>
      </c>
      <c r="G18" s="242" t="str">
        <f>IF('補助様式１  '!$L$128=0,"",ROUND('補助様式１  '!$L$128/1000,0))</f>
        <v/>
      </c>
      <c r="H18" s="242" t="str">
        <f>IF('補助様式１  '!$N$128=0,"",ROUND('補助様式１  '!$N$128/1000,0))</f>
        <v/>
      </c>
      <c r="I18" s="242" t="str">
        <f>IF('補助様式１  '!$P$128=0,"",ROUND('補助様式１  '!$P$128/1000,0))</f>
        <v/>
      </c>
      <c r="J18" s="242" t="str">
        <f>IF('補助様式１  '!$R$128=0,"",ROUND('補助様式１  '!$R$128/1000,0))</f>
        <v/>
      </c>
      <c r="K18" s="242" t="str">
        <f>IF('補助様式１  '!$T$128=0,"",ROUND('補助様式１  '!$T$128/1000,0))</f>
        <v/>
      </c>
      <c r="L18" s="242" t="str">
        <f>IF('補助様式１  '!$V$128=0,"",ROUND('補助様式１  '!$V$128/1000,0))</f>
        <v/>
      </c>
      <c r="M18" s="242" t="str">
        <f>IF('補助様式１  '!$X$128=0,"",ROUND('補助様式１  '!$X$128/1000,0))</f>
        <v/>
      </c>
    </row>
    <row r="19" spans="1:15" ht="42" customHeight="1" thickTop="1" thickBot="1">
      <c r="A19" s="397" t="s">
        <v>32</v>
      </c>
      <c r="B19" s="398"/>
      <c r="C19" s="243" t="str">
        <f t="shared" ref="C19:M19" si="2">IF(C10="","",C10+C13+C18)</f>
        <v/>
      </c>
      <c r="D19" s="243" t="str">
        <f t="shared" si="2"/>
        <v/>
      </c>
      <c r="E19" s="243" t="str">
        <f t="shared" si="2"/>
        <v/>
      </c>
      <c r="F19" s="243" t="str">
        <f t="shared" si="2"/>
        <v/>
      </c>
      <c r="G19" s="243" t="str">
        <f t="shared" si="2"/>
        <v/>
      </c>
      <c r="H19" s="243" t="str">
        <f t="shared" si="2"/>
        <v/>
      </c>
      <c r="I19" s="243" t="str">
        <f t="shared" si="2"/>
        <v/>
      </c>
      <c r="J19" s="243" t="str">
        <f t="shared" si="2"/>
        <v/>
      </c>
      <c r="K19" s="243" t="str">
        <f t="shared" si="2"/>
        <v/>
      </c>
      <c r="L19" s="243" t="str">
        <f t="shared" si="2"/>
        <v/>
      </c>
      <c r="M19" s="243" t="str">
        <f t="shared" si="2"/>
        <v/>
      </c>
      <c r="O19" s="98" t="s">
        <v>262</v>
      </c>
    </row>
    <row r="20" spans="1:15" ht="42" customHeight="1" thickTop="1" thickBot="1">
      <c r="A20" s="396" t="s">
        <v>301</v>
      </c>
      <c r="B20" s="396"/>
      <c r="C20" s="248" t="str">
        <f>IF('補助様式１  '!$D$107=0,"",'補助様式１  '!$D$107)</f>
        <v/>
      </c>
      <c r="D20" s="248" t="str">
        <f>IF('補助様式１  '!$F$107=0,"",'補助様式１  '!$F$107)</f>
        <v/>
      </c>
      <c r="E20" s="248" t="str">
        <f>IF('補助様式１  '!$H$107=0,"",'補助様式１  '!$H$107)</f>
        <v/>
      </c>
      <c r="F20" s="248" t="str">
        <f>IF('補助様式１  '!$J$107=0,"",'補助様式１  '!$J$107)</f>
        <v/>
      </c>
      <c r="G20" s="248" t="str">
        <f>IF('補助様式１  '!$L$107=0,"",'補助様式１  '!$L$107)</f>
        <v/>
      </c>
      <c r="H20" s="248" t="str">
        <f>IF('補助様式１  '!$N$107=0,"",'補助様式１  '!$N$107)</f>
        <v/>
      </c>
      <c r="I20" s="248" t="str">
        <f>IF('補助様式１  '!$P$107=0,"",'補助様式１  '!$P$107)</f>
        <v/>
      </c>
      <c r="J20" s="248" t="str">
        <f>IF('補助様式１  '!$R$107=0,"",'補助様式１  '!$R$107)</f>
        <v/>
      </c>
      <c r="K20" s="248" t="str">
        <f>IF('補助様式１  '!$T$107=0,"",'補助様式１  '!$T$107)</f>
        <v/>
      </c>
      <c r="L20" s="248" t="str">
        <f>IF('補助様式１  '!$V$107=0,"",'補助様式１  '!$V$107)</f>
        <v/>
      </c>
      <c r="M20" s="248" t="str">
        <f>IF('補助様式１  '!$X$107=0,"",'補助様式１  '!$X$107)</f>
        <v/>
      </c>
    </row>
    <row r="21" spans="1:15" ht="42" customHeight="1" thickTop="1" thickBot="1">
      <c r="A21" s="397" t="s">
        <v>34</v>
      </c>
      <c r="B21" s="398"/>
      <c r="C21" s="249" t="str">
        <f t="shared" ref="C21:M21" si="3">IF(C20="","",ROUND(C19/C20,0))</f>
        <v/>
      </c>
      <c r="D21" s="249" t="str">
        <f t="shared" si="3"/>
        <v/>
      </c>
      <c r="E21" s="249" t="str">
        <f t="shared" si="3"/>
        <v/>
      </c>
      <c r="F21" s="249" t="str">
        <f t="shared" si="3"/>
        <v/>
      </c>
      <c r="G21" s="249" t="str">
        <f t="shared" si="3"/>
        <v/>
      </c>
      <c r="H21" s="249" t="str">
        <f t="shared" si="3"/>
        <v/>
      </c>
      <c r="I21" s="249" t="str">
        <f t="shared" si="3"/>
        <v/>
      </c>
      <c r="J21" s="249" t="str">
        <f t="shared" si="3"/>
        <v/>
      </c>
      <c r="K21" s="249" t="str">
        <f t="shared" si="3"/>
        <v/>
      </c>
      <c r="L21" s="249" t="str">
        <f t="shared" si="3"/>
        <v/>
      </c>
      <c r="M21" s="249" t="str">
        <f t="shared" si="3"/>
        <v/>
      </c>
      <c r="O21" s="98" t="s">
        <v>263</v>
      </c>
    </row>
    <row r="22" spans="1:15" ht="42" customHeight="1" thickTop="1">
      <c r="A22" s="393" t="s">
        <v>33</v>
      </c>
      <c r="B22" s="77" t="s">
        <v>22</v>
      </c>
      <c r="C22" s="265" t="s">
        <v>23</v>
      </c>
      <c r="D22" s="265" t="s">
        <v>23</v>
      </c>
      <c r="E22" s="265" t="s">
        <v>23</v>
      </c>
      <c r="F22" s="266"/>
      <c r="G22" s="266"/>
      <c r="H22" s="266"/>
      <c r="I22" s="266"/>
      <c r="J22" s="266"/>
      <c r="K22" s="266"/>
      <c r="L22" s="266"/>
      <c r="M22" s="266"/>
      <c r="O22" s="186">
        <f>SUM(C22:M22)</f>
        <v>0</v>
      </c>
    </row>
    <row r="23" spans="1:15" ht="42" customHeight="1">
      <c r="A23" s="393"/>
      <c r="B23" s="76" t="s">
        <v>24</v>
      </c>
      <c r="C23" s="250" t="s">
        <v>23</v>
      </c>
      <c r="D23" s="250" t="s">
        <v>23</v>
      </c>
      <c r="E23" s="250" t="s">
        <v>23</v>
      </c>
      <c r="F23" s="246"/>
      <c r="G23" s="246"/>
      <c r="H23" s="246"/>
      <c r="I23" s="246"/>
      <c r="J23" s="246"/>
      <c r="K23" s="246"/>
      <c r="L23" s="246"/>
      <c r="M23" s="246"/>
      <c r="O23" s="186">
        <f t="shared" ref="O23:O26" si="4">SUM(C23:M23)</f>
        <v>0</v>
      </c>
    </row>
    <row r="24" spans="1:15" ht="42" customHeight="1">
      <c r="A24" s="393"/>
      <c r="B24" s="76" t="s">
        <v>25</v>
      </c>
      <c r="C24" s="250" t="s">
        <v>23</v>
      </c>
      <c r="D24" s="250" t="s">
        <v>23</v>
      </c>
      <c r="E24" s="250" t="s">
        <v>23</v>
      </c>
      <c r="F24" s="246"/>
      <c r="G24" s="246"/>
      <c r="H24" s="246"/>
      <c r="I24" s="246"/>
      <c r="J24" s="246"/>
      <c r="K24" s="246"/>
      <c r="L24" s="246"/>
      <c r="M24" s="246"/>
      <c r="O24" s="186">
        <f t="shared" si="4"/>
        <v>0</v>
      </c>
    </row>
    <row r="25" spans="1:15" ht="42" customHeight="1">
      <c r="A25" s="393"/>
      <c r="B25" s="76" t="s">
        <v>26</v>
      </c>
      <c r="C25" s="250" t="s">
        <v>23</v>
      </c>
      <c r="D25" s="250" t="s">
        <v>23</v>
      </c>
      <c r="E25" s="250" t="s">
        <v>23</v>
      </c>
      <c r="F25" s="246"/>
      <c r="G25" s="246"/>
      <c r="H25" s="246"/>
      <c r="I25" s="246"/>
      <c r="J25" s="246"/>
      <c r="K25" s="246"/>
      <c r="L25" s="246"/>
      <c r="M25" s="246"/>
      <c r="O25" s="186">
        <f t="shared" si="4"/>
        <v>0</v>
      </c>
    </row>
    <row r="26" spans="1:15" ht="42" customHeight="1">
      <c r="A26" s="394" t="s">
        <v>27</v>
      </c>
      <c r="B26" s="395"/>
      <c r="C26" s="251">
        <f>SUM(C22:C25)</f>
        <v>0</v>
      </c>
      <c r="D26" s="251">
        <f>SUM(D22:D25)</f>
        <v>0</v>
      </c>
      <c r="E26" s="251">
        <f>SUM(E22:E25)</f>
        <v>0</v>
      </c>
      <c r="F26" s="241">
        <f>SUM(F22:F25)</f>
        <v>0</v>
      </c>
      <c r="G26" s="241">
        <f t="shared" ref="G26:M26" si="5">SUM(G22:G25)</f>
        <v>0</v>
      </c>
      <c r="H26" s="241">
        <f t="shared" si="5"/>
        <v>0</v>
      </c>
      <c r="I26" s="241">
        <f t="shared" si="5"/>
        <v>0</v>
      </c>
      <c r="J26" s="241">
        <f t="shared" si="5"/>
        <v>0</v>
      </c>
      <c r="K26" s="241">
        <f t="shared" si="5"/>
        <v>0</v>
      </c>
      <c r="L26" s="241">
        <f t="shared" si="5"/>
        <v>0</v>
      </c>
      <c r="M26" s="241">
        <f t="shared" si="5"/>
        <v>0</v>
      </c>
      <c r="O26" s="186">
        <f t="shared" si="4"/>
        <v>0</v>
      </c>
    </row>
    <row r="27" spans="1:15">
      <c r="A27" s="1"/>
      <c r="B27" s="1"/>
      <c r="C27" s="1"/>
      <c r="D27" s="1"/>
      <c r="E27" s="1"/>
      <c r="F27" s="1"/>
      <c r="G27" s="1"/>
      <c r="H27" s="1"/>
      <c r="I27" s="1"/>
      <c r="J27" s="1"/>
      <c r="K27" s="1"/>
      <c r="L27" s="1"/>
      <c r="M27" s="1"/>
    </row>
    <row r="28" spans="1:15" ht="20.25" customHeight="1">
      <c r="A28" s="1"/>
      <c r="B28" s="143" t="s">
        <v>220</v>
      </c>
      <c r="C28" s="1"/>
      <c r="D28" s="1"/>
      <c r="E28" s="1"/>
      <c r="F28" s="1"/>
      <c r="G28" s="1"/>
      <c r="H28" s="1"/>
      <c r="I28" s="1"/>
      <c r="J28" s="1"/>
      <c r="K28" s="1"/>
      <c r="L28" s="1"/>
      <c r="M28" s="1"/>
    </row>
    <row r="29" spans="1:15" ht="20.25" customHeight="1">
      <c r="A29" s="402" t="s">
        <v>221</v>
      </c>
      <c r="B29" s="402"/>
      <c r="C29" s="402"/>
      <c r="D29" s="402"/>
      <c r="E29" s="402"/>
      <c r="F29" s="402"/>
      <c r="G29" s="402"/>
      <c r="H29" s="402"/>
      <c r="I29" s="154" t="s">
        <v>226</v>
      </c>
      <c r="J29" s="175" t="s">
        <v>322</v>
      </c>
      <c r="K29" s="155" t="s">
        <v>227</v>
      </c>
      <c r="L29" s="1"/>
      <c r="M29" s="1"/>
    </row>
    <row r="30" spans="1:15" ht="20.25" customHeight="1">
      <c r="A30" s="403" t="s">
        <v>222</v>
      </c>
      <c r="B30" s="403"/>
      <c r="C30" s="403"/>
      <c r="D30" s="403"/>
      <c r="E30" s="403"/>
      <c r="F30" s="403"/>
      <c r="G30" s="403"/>
      <c r="H30" s="403"/>
      <c r="I30" s="156" t="s">
        <v>226</v>
      </c>
      <c r="J30" s="175" t="s">
        <v>322</v>
      </c>
      <c r="K30" s="145" t="s">
        <v>227</v>
      </c>
    </row>
    <row r="31" spans="1:15" ht="20.25" customHeight="1">
      <c r="A31" s="403" t="s">
        <v>223</v>
      </c>
      <c r="B31" s="403"/>
      <c r="C31" s="403"/>
      <c r="D31" s="403"/>
      <c r="E31" s="403"/>
      <c r="F31" s="403"/>
      <c r="G31" s="403"/>
      <c r="H31" s="403"/>
      <c r="I31" s="156" t="s">
        <v>226</v>
      </c>
      <c r="J31" s="175" t="s">
        <v>322</v>
      </c>
      <c r="K31" s="145" t="s">
        <v>227</v>
      </c>
    </row>
  </sheetData>
  <sheetProtection algorithmName="SHA-512" hashValue="DvdPYJCWFTNiod+mSaExUe0VBGnXGLs8YcHAkgGaEWHapEPgQJ4pxHpNNTKlVUdFEBjYUIYem42uU7T5QAdFhA==" saltValue="LV90xAYqYWTN0rUQ34gKUQ==" spinCount="100000" sheet="1" objects="1" scenarios="1"/>
  <mergeCells count="22">
    <mergeCell ref="A29:H29"/>
    <mergeCell ref="A30:H30"/>
    <mergeCell ref="A31:H31"/>
    <mergeCell ref="A4:B5"/>
    <mergeCell ref="A6:B6"/>
    <mergeCell ref="A7:B7"/>
    <mergeCell ref="A8:B8"/>
    <mergeCell ref="D3:G3"/>
    <mergeCell ref="A22:A25"/>
    <mergeCell ref="A26:B26"/>
    <mergeCell ref="A20:B20"/>
    <mergeCell ref="A21:B21"/>
    <mergeCell ref="A9:B9"/>
    <mergeCell ref="A15:B15"/>
    <mergeCell ref="A16:A17"/>
    <mergeCell ref="A18:B18"/>
    <mergeCell ref="A19:B19"/>
    <mergeCell ref="A10:B10"/>
    <mergeCell ref="A11:B11"/>
    <mergeCell ref="A12:B12"/>
    <mergeCell ref="A13:B13"/>
    <mergeCell ref="A14:B14"/>
  </mergeCells>
  <phoneticPr fontId="6"/>
  <printOptions horizontalCentered="1"/>
  <pageMargins left="0.70866141732283472" right="0.70866141732283472" top="0.35433070866141736" bottom="0.35433070866141736" header="0.31496062992125984" footer="0.31496062992125984"/>
  <pageSetup paperSize="9" scale="72"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D9556C-CB60-42FF-9121-B9A658463ABA}">
          <x14:formula1>
            <xm:f>リスト!$C$1:$C$2</xm:f>
          </x14:formula1>
          <xm:sqref>J29:J31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8F33-65A2-4B4E-B29F-E429406F7B87}">
  <sheetPr>
    <tabColor rgb="FF002060"/>
    <pageSetUpPr fitToPage="1"/>
  </sheetPr>
  <dimension ref="A1:I34"/>
  <sheetViews>
    <sheetView view="pageBreakPreview" zoomScale="106" zoomScaleNormal="100" zoomScaleSheetLayoutView="106" workbookViewId="0">
      <selection activeCell="F9" sqref="F9"/>
    </sheetView>
  </sheetViews>
  <sheetFormatPr defaultRowHeight="13"/>
  <cols>
    <col min="1" max="1" width="4.36328125" customWidth="1"/>
    <col min="2" max="2" width="14" customWidth="1"/>
    <col min="3" max="4" width="11.453125" customWidth="1"/>
    <col min="5" max="5" width="13.90625" customWidth="1"/>
    <col min="6" max="6" width="11.6328125" bestFit="1" customWidth="1"/>
    <col min="8" max="8" width="21" customWidth="1"/>
  </cols>
  <sheetData>
    <row r="1" spans="1:8" ht="30" customHeight="1">
      <c r="H1" s="88" t="s">
        <v>136</v>
      </c>
    </row>
    <row r="2" spans="1:8" ht="30" customHeight="1">
      <c r="A2" s="113" t="s">
        <v>137</v>
      </c>
      <c r="B2" s="113"/>
      <c r="C2" s="412">
        <f>'計画書作成手順（スタート）'!$H$17</f>
        <v>0</v>
      </c>
      <c r="D2" s="412"/>
      <c r="E2" s="412"/>
      <c r="F2" s="412"/>
      <c r="G2" s="90"/>
      <c r="H2" s="90"/>
    </row>
    <row r="3" spans="1:8" ht="11.25" customHeight="1">
      <c r="A3" s="89"/>
      <c r="B3" s="89"/>
      <c r="C3" s="89"/>
      <c r="D3" s="89"/>
      <c r="E3" s="89"/>
    </row>
    <row r="4" spans="1:8" ht="30" customHeight="1">
      <c r="A4" t="s">
        <v>138</v>
      </c>
      <c r="H4" s="88" t="s">
        <v>29</v>
      </c>
    </row>
    <row r="5" spans="1:8" ht="30" customHeight="1">
      <c r="A5" s="83"/>
      <c r="B5" s="385" t="s">
        <v>145</v>
      </c>
      <c r="C5" s="386"/>
      <c r="D5" s="389"/>
      <c r="E5" s="84" t="s">
        <v>139</v>
      </c>
      <c r="F5" s="84" t="s">
        <v>144</v>
      </c>
      <c r="G5" s="84" t="s">
        <v>140</v>
      </c>
      <c r="H5" s="84" t="s">
        <v>146</v>
      </c>
    </row>
    <row r="6" spans="1:8" ht="30" customHeight="1">
      <c r="A6" s="174"/>
      <c r="B6" s="409"/>
      <c r="C6" s="410"/>
      <c r="D6" s="411"/>
      <c r="E6" s="294"/>
      <c r="F6" s="174"/>
      <c r="G6" s="174"/>
      <c r="H6" s="91">
        <f t="shared" ref="H6:H20" si="0">F6*G6</f>
        <v>0</v>
      </c>
    </row>
    <row r="7" spans="1:8" ht="30" customHeight="1">
      <c r="A7" s="174"/>
      <c r="B7" s="409"/>
      <c r="C7" s="410"/>
      <c r="D7" s="411"/>
      <c r="E7" s="294"/>
      <c r="F7" s="174"/>
      <c r="G7" s="174"/>
      <c r="H7" s="91">
        <f t="shared" si="0"/>
        <v>0</v>
      </c>
    </row>
    <row r="8" spans="1:8" ht="30" customHeight="1">
      <c r="A8" s="174"/>
      <c r="B8" s="409"/>
      <c r="C8" s="410"/>
      <c r="D8" s="411"/>
      <c r="E8" s="173"/>
      <c r="F8" s="174"/>
      <c r="G8" s="174"/>
      <c r="H8" s="91">
        <f t="shared" si="0"/>
        <v>0</v>
      </c>
    </row>
    <row r="9" spans="1:8" ht="30" customHeight="1">
      <c r="A9" s="174"/>
      <c r="B9" s="409"/>
      <c r="C9" s="410"/>
      <c r="D9" s="411"/>
      <c r="E9" s="173"/>
      <c r="F9" s="174"/>
      <c r="G9" s="174"/>
      <c r="H9" s="91">
        <f t="shared" si="0"/>
        <v>0</v>
      </c>
    </row>
    <row r="10" spans="1:8" ht="30" customHeight="1">
      <c r="A10" s="174"/>
      <c r="B10" s="409"/>
      <c r="C10" s="410"/>
      <c r="D10" s="411"/>
      <c r="E10" s="173"/>
      <c r="F10" s="174"/>
      <c r="G10" s="174"/>
      <c r="H10" s="91">
        <f t="shared" si="0"/>
        <v>0</v>
      </c>
    </row>
    <row r="11" spans="1:8" ht="30" customHeight="1">
      <c r="A11" s="174"/>
      <c r="B11" s="409"/>
      <c r="C11" s="410"/>
      <c r="D11" s="411"/>
      <c r="E11" s="173"/>
      <c r="F11" s="174"/>
      <c r="G11" s="174"/>
      <c r="H11" s="91">
        <f t="shared" si="0"/>
        <v>0</v>
      </c>
    </row>
    <row r="12" spans="1:8" ht="30" customHeight="1">
      <c r="A12" s="174"/>
      <c r="B12" s="409"/>
      <c r="C12" s="410"/>
      <c r="D12" s="411"/>
      <c r="E12" s="173"/>
      <c r="F12" s="174"/>
      <c r="G12" s="174"/>
      <c r="H12" s="91">
        <f t="shared" si="0"/>
        <v>0</v>
      </c>
    </row>
    <row r="13" spans="1:8" ht="30" customHeight="1">
      <c r="A13" s="174"/>
      <c r="B13" s="409"/>
      <c r="C13" s="410"/>
      <c r="D13" s="411"/>
      <c r="E13" s="173"/>
      <c r="F13" s="174"/>
      <c r="G13" s="174"/>
      <c r="H13" s="91">
        <f t="shared" si="0"/>
        <v>0</v>
      </c>
    </row>
    <row r="14" spans="1:8" ht="30" customHeight="1">
      <c r="A14" s="174"/>
      <c r="B14" s="409"/>
      <c r="C14" s="410"/>
      <c r="D14" s="411"/>
      <c r="E14" s="173"/>
      <c r="F14" s="174"/>
      <c r="G14" s="174"/>
      <c r="H14" s="91">
        <f t="shared" si="0"/>
        <v>0</v>
      </c>
    </row>
    <row r="15" spans="1:8" ht="30" customHeight="1">
      <c r="A15" s="174"/>
      <c r="B15" s="409"/>
      <c r="C15" s="410"/>
      <c r="D15" s="411"/>
      <c r="E15" s="173"/>
      <c r="F15" s="174"/>
      <c r="G15" s="174"/>
      <c r="H15" s="91">
        <f t="shared" si="0"/>
        <v>0</v>
      </c>
    </row>
    <row r="16" spans="1:8" ht="30" customHeight="1">
      <c r="A16" s="174"/>
      <c r="B16" s="409"/>
      <c r="C16" s="410"/>
      <c r="D16" s="411"/>
      <c r="E16" s="173"/>
      <c r="F16" s="174"/>
      <c r="G16" s="174"/>
      <c r="H16" s="91">
        <f t="shared" si="0"/>
        <v>0</v>
      </c>
    </row>
    <row r="17" spans="1:9" ht="30" customHeight="1">
      <c r="A17" s="174"/>
      <c r="B17" s="409"/>
      <c r="C17" s="410"/>
      <c r="D17" s="411"/>
      <c r="E17" s="173"/>
      <c r="F17" s="174"/>
      <c r="G17" s="174"/>
      <c r="H17" s="91">
        <f t="shared" si="0"/>
        <v>0</v>
      </c>
    </row>
    <row r="18" spans="1:9" ht="30" customHeight="1">
      <c r="A18" s="174"/>
      <c r="B18" s="409"/>
      <c r="C18" s="410"/>
      <c r="D18" s="411"/>
      <c r="E18" s="173"/>
      <c r="F18" s="174"/>
      <c r="G18" s="174"/>
      <c r="H18" s="91">
        <f t="shared" si="0"/>
        <v>0</v>
      </c>
    </row>
    <row r="19" spans="1:9" ht="30" customHeight="1">
      <c r="A19" s="174"/>
      <c r="B19" s="409"/>
      <c r="C19" s="410"/>
      <c r="D19" s="411"/>
      <c r="E19" s="173"/>
      <c r="F19" s="174"/>
      <c r="G19" s="174"/>
      <c r="H19" s="91">
        <f t="shared" si="0"/>
        <v>0</v>
      </c>
    </row>
    <row r="20" spans="1:9" ht="30" customHeight="1">
      <c r="A20" s="174"/>
      <c r="B20" s="409"/>
      <c r="C20" s="410"/>
      <c r="D20" s="411"/>
      <c r="E20" s="173"/>
      <c r="F20" s="174"/>
      <c r="G20" s="174"/>
      <c r="H20" s="91">
        <f t="shared" si="0"/>
        <v>0</v>
      </c>
    </row>
    <row r="21" spans="1:9" ht="30" customHeight="1">
      <c r="A21" s="91" t="s">
        <v>306</v>
      </c>
      <c r="B21" s="416" t="s">
        <v>307</v>
      </c>
      <c r="C21" s="417"/>
      <c r="D21" s="418"/>
      <c r="E21" s="173"/>
      <c r="F21" s="174"/>
      <c r="G21" s="174"/>
      <c r="H21" s="91">
        <f>SUM(H6:H20)</f>
        <v>0</v>
      </c>
      <c r="I21" s="144" t="str">
        <f>IF(H21=別表３!O14,"","⇒様式３の「⑨設備投資額」と一致しません")</f>
        <v/>
      </c>
    </row>
    <row r="22" spans="1:9" ht="30" customHeight="1"/>
    <row r="23" spans="1:9" ht="21.75" customHeight="1">
      <c r="A23" t="s">
        <v>141</v>
      </c>
    </row>
    <row r="24" spans="1:9" ht="21.75" customHeight="1">
      <c r="D24" s="88"/>
      <c r="E24" s="88" t="s">
        <v>29</v>
      </c>
    </row>
    <row r="25" spans="1:9" ht="30" customHeight="1">
      <c r="A25" s="385" t="s">
        <v>142</v>
      </c>
      <c r="B25" s="386"/>
      <c r="C25" s="385" t="s">
        <v>143</v>
      </c>
      <c r="D25" s="386"/>
      <c r="E25" s="389"/>
    </row>
    <row r="26" spans="1:9" ht="30" customHeight="1">
      <c r="A26" s="419" t="s">
        <v>387</v>
      </c>
      <c r="B26" s="420"/>
      <c r="C26" s="413"/>
      <c r="D26" s="414"/>
      <c r="E26" s="415"/>
    </row>
    <row r="27" spans="1:9" ht="30" customHeight="1">
      <c r="A27" s="419"/>
      <c r="B27" s="420"/>
      <c r="C27" s="413"/>
      <c r="D27" s="414"/>
      <c r="E27" s="415"/>
    </row>
    <row r="28" spans="1:9" ht="30" customHeight="1">
      <c r="A28" s="419"/>
      <c r="B28" s="420"/>
      <c r="C28" s="413"/>
      <c r="D28" s="414"/>
      <c r="E28" s="415"/>
    </row>
    <row r="29" spans="1:9" ht="30" customHeight="1">
      <c r="A29" s="419"/>
      <c r="B29" s="420"/>
      <c r="C29" s="413"/>
      <c r="D29" s="414"/>
      <c r="E29" s="415"/>
    </row>
    <row r="30" spans="1:9" ht="30" customHeight="1">
      <c r="A30" s="419"/>
      <c r="B30" s="420"/>
      <c r="C30" s="413"/>
      <c r="D30" s="414"/>
      <c r="E30" s="415"/>
    </row>
    <row r="31" spans="1:9" ht="30" customHeight="1">
      <c r="A31" s="419" t="s">
        <v>307</v>
      </c>
      <c r="B31" s="420"/>
      <c r="C31" s="413">
        <f>SUM(C26:E30)</f>
        <v>0</v>
      </c>
      <c r="D31" s="414"/>
      <c r="E31" s="415"/>
      <c r="F31" s="144" t="str">
        <f>IF(C31=別表３!O15,"","⇒様式３の「⑩運転資金」と一致しません")</f>
        <v/>
      </c>
    </row>
    <row r="32" spans="1:9" ht="30" customHeight="1"/>
    <row r="33" ht="30" customHeight="1"/>
    <row r="34" ht="30" customHeight="1"/>
  </sheetData>
  <mergeCells count="32">
    <mergeCell ref="C31:E31"/>
    <mergeCell ref="A26:B26"/>
    <mergeCell ref="A27:B27"/>
    <mergeCell ref="A28:B28"/>
    <mergeCell ref="A29:B29"/>
    <mergeCell ref="A30:B30"/>
    <mergeCell ref="A31:B31"/>
    <mergeCell ref="C28:E28"/>
    <mergeCell ref="C29:E29"/>
    <mergeCell ref="C30:E30"/>
    <mergeCell ref="C2:F2"/>
    <mergeCell ref="A25:B25"/>
    <mergeCell ref="C25:E25"/>
    <mergeCell ref="C26:E26"/>
    <mergeCell ref="C27:E27"/>
    <mergeCell ref="B21:D21"/>
    <mergeCell ref="B10:D10"/>
    <mergeCell ref="B11:D11"/>
    <mergeCell ref="B12:D12"/>
    <mergeCell ref="B15:D15"/>
    <mergeCell ref="B20:D20"/>
    <mergeCell ref="B6:D6"/>
    <mergeCell ref="B7:D7"/>
    <mergeCell ref="B8:D8"/>
    <mergeCell ref="B9:D9"/>
    <mergeCell ref="B5:D5"/>
    <mergeCell ref="B19:D19"/>
    <mergeCell ref="B13:D13"/>
    <mergeCell ref="B14:D14"/>
    <mergeCell ref="B16:D16"/>
    <mergeCell ref="B17:D17"/>
    <mergeCell ref="B18:D18"/>
  </mergeCells>
  <phoneticPr fontId="6"/>
  <printOptions horizontalCentered="1"/>
  <pageMargins left="0.70866141732283472" right="0.70866141732283472" top="0.35433070866141736" bottom="0.35433070866141736" header="0.31496062992125984" footer="0.31496062992125984"/>
  <pageSetup paperSize="9" scale="9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D7CB5-7E9F-4063-B525-1CD96670A23C}">
  <sheetPr>
    <tabColor rgb="FF002060"/>
    <pageSetUpPr fitToPage="1"/>
  </sheetPr>
  <dimension ref="A1:G10"/>
  <sheetViews>
    <sheetView view="pageBreakPreview" zoomScaleNormal="100" zoomScaleSheetLayoutView="100" workbookViewId="0">
      <selection activeCell="F5" sqref="F5"/>
    </sheetView>
  </sheetViews>
  <sheetFormatPr defaultRowHeight="13"/>
  <cols>
    <col min="1" max="1" width="3.6328125" customWidth="1"/>
    <col min="2" max="2" width="21.08984375" customWidth="1"/>
    <col min="3" max="3" width="7.7265625" customWidth="1"/>
    <col min="4" max="4" width="13.08984375" customWidth="1"/>
    <col min="5" max="6" width="26.453125" customWidth="1"/>
  </cols>
  <sheetData>
    <row r="1" spans="1:7" ht="30" customHeight="1">
      <c r="F1" s="88" t="s">
        <v>147</v>
      </c>
    </row>
    <row r="2" spans="1:7" ht="30" customHeight="1">
      <c r="A2" s="408" t="s">
        <v>169</v>
      </c>
      <c r="B2" s="408"/>
      <c r="C2" s="408"/>
      <c r="D2" s="408"/>
      <c r="E2" s="408"/>
      <c r="F2" s="408"/>
    </row>
    <row r="3" spans="1:7" ht="30" customHeight="1">
      <c r="F3" s="88" t="s">
        <v>29</v>
      </c>
    </row>
    <row r="4" spans="1:7" ht="30" customHeight="1">
      <c r="A4" s="407" t="s">
        <v>148</v>
      </c>
      <c r="B4" s="407"/>
      <c r="C4" s="84" t="s">
        <v>149</v>
      </c>
      <c r="D4" s="84" t="s">
        <v>150</v>
      </c>
      <c r="E4" s="85" t="s">
        <v>152</v>
      </c>
      <c r="F4" s="85" t="s">
        <v>151</v>
      </c>
      <c r="G4" s="7"/>
    </row>
    <row r="5" spans="1:7" ht="30" customHeight="1">
      <c r="A5" s="91">
        <v>1</v>
      </c>
      <c r="B5" s="172"/>
      <c r="C5" s="172"/>
      <c r="D5" s="172"/>
      <c r="E5" s="172"/>
      <c r="F5" s="172"/>
    </row>
    <row r="6" spans="1:7" ht="30" customHeight="1">
      <c r="A6" s="91">
        <v>2</v>
      </c>
      <c r="B6" s="172"/>
      <c r="C6" s="172"/>
      <c r="D6" s="172"/>
      <c r="E6" s="172"/>
      <c r="F6" s="172"/>
    </row>
    <row r="7" spans="1:7" ht="30" customHeight="1">
      <c r="A7" s="91">
        <v>3</v>
      </c>
      <c r="B7" s="172"/>
      <c r="C7" s="172"/>
      <c r="D7" s="172"/>
      <c r="E7" s="172"/>
      <c r="F7" s="172"/>
    </row>
    <row r="8" spans="1:7" ht="30" customHeight="1">
      <c r="A8" s="91">
        <v>4</v>
      </c>
      <c r="B8" s="172"/>
      <c r="C8" s="172"/>
      <c r="D8" s="172"/>
      <c r="E8" s="172"/>
      <c r="F8" s="172"/>
    </row>
    <row r="9" spans="1:7" ht="30" customHeight="1">
      <c r="A9" s="91">
        <v>5</v>
      </c>
      <c r="B9" s="172"/>
      <c r="C9" s="172"/>
      <c r="D9" s="172"/>
      <c r="E9" s="172"/>
      <c r="F9" s="172"/>
    </row>
    <row r="10" spans="1:7" ht="30" customHeight="1">
      <c r="A10" s="92"/>
      <c r="B10" s="144"/>
    </row>
  </sheetData>
  <mergeCells count="2">
    <mergeCell ref="A4:B4"/>
    <mergeCell ref="A2:F2"/>
  </mergeCells>
  <phoneticPr fontId="6"/>
  <pageMargins left="0.70866141732283472" right="0.70866141732283472" top="0.74803149606299213" bottom="0.74803149606299213"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D10E-204B-4913-B8F6-A741DCD9DF9F}">
  <sheetPr>
    <tabColor rgb="FF002060"/>
    <pageSetUpPr fitToPage="1"/>
  </sheetPr>
  <dimension ref="A1:G31"/>
  <sheetViews>
    <sheetView showGridLines="0" view="pageBreakPreview" zoomScale="112" zoomScaleNormal="100" zoomScaleSheetLayoutView="112" workbookViewId="0">
      <selection activeCell="C5" sqref="C5"/>
    </sheetView>
  </sheetViews>
  <sheetFormatPr defaultRowHeight="13"/>
  <cols>
    <col min="1" max="1" width="4.6328125" customWidth="1"/>
    <col min="2" max="2" width="78.7265625" customWidth="1"/>
    <col min="3" max="5" width="5.6328125" customWidth="1"/>
    <col min="6" max="6" width="5.6328125" style="7" customWidth="1"/>
    <col min="7" max="7" width="15.6328125" customWidth="1"/>
  </cols>
  <sheetData>
    <row r="1" spans="1:7" ht="30" customHeight="1">
      <c r="F1" s="88" t="s">
        <v>153</v>
      </c>
    </row>
    <row r="2" spans="1:7" ht="30" customHeight="1">
      <c r="A2" s="98" t="s">
        <v>154</v>
      </c>
    </row>
    <row r="3" spans="1:7" ht="22.5" customHeight="1">
      <c r="A3" s="407" t="s">
        <v>155</v>
      </c>
      <c r="B3" s="407"/>
      <c r="C3" s="385" t="s">
        <v>156</v>
      </c>
      <c r="D3" s="386"/>
      <c r="E3" s="386"/>
      <c r="F3" s="389"/>
    </row>
    <row r="4" spans="1:7" ht="30" customHeight="1">
      <c r="A4" s="80" t="s">
        <v>170</v>
      </c>
      <c r="B4" s="80"/>
      <c r="C4" s="421"/>
      <c r="D4" s="422"/>
      <c r="E4" s="422"/>
      <c r="F4" s="423"/>
      <c r="G4" s="171"/>
    </row>
    <row r="5" spans="1:7" ht="30" customHeight="1">
      <c r="A5" s="81"/>
      <c r="B5" s="94" t="s">
        <v>157</v>
      </c>
      <c r="C5" s="316"/>
      <c r="D5" s="272" t="s">
        <v>315</v>
      </c>
      <c r="E5" s="316"/>
      <c r="F5" s="272" t="s">
        <v>316</v>
      </c>
      <c r="G5" s="171"/>
    </row>
    <row r="6" spans="1:7" ht="30" customHeight="1">
      <c r="A6" s="81"/>
      <c r="B6" s="94" t="s">
        <v>397</v>
      </c>
      <c r="C6" s="316"/>
      <c r="D6" s="272" t="s">
        <v>315</v>
      </c>
      <c r="E6" s="316"/>
      <c r="F6" s="272" t="s">
        <v>316</v>
      </c>
      <c r="G6" s="171"/>
    </row>
    <row r="7" spans="1:7" ht="30" customHeight="1">
      <c r="A7" s="82"/>
      <c r="B7" s="96" t="s">
        <v>158</v>
      </c>
      <c r="C7" s="430"/>
      <c r="D7" s="431"/>
      <c r="E7" s="431"/>
      <c r="F7" s="432"/>
      <c r="G7" s="171"/>
    </row>
    <row r="8" spans="1:7" ht="30" customHeight="1">
      <c r="A8" s="83" t="s">
        <v>171</v>
      </c>
      <c r="B8" s="83"/>
      <c r="C8" s="316"/>
      <c r="D8" s="272" t="s">
        <v>315</v>
      </c>
      <c r="E8" s="316"/>
      <c r="F8" s="272" t="s">
        <v>316</v>
      </c>
      <c r="G8" s="171"/>
    </row>
    <row r="9" spans="1:7" ht="30" customHeight="1">
      <c r="A9" s="172" t="s">
        <v>172</v>
      </c>
      <c r="B9" s="83"/>
      <c r="C9" s="316"/>
      <c r="D9" s="272" t="s">
        <v>315</v>
      </c>
      <c r="E9" s="316"/>
      <c r="F9" s="272" t="s">
        <v>316</v>
      </c>
      <c r="G9" s="171"/>
    </row>
    <row r="10" spans="1:7" ht="30" customHeight="1">
      <c r="A10" s="80" t="s">
        <v>173</v>
      </c>
      <c r="B10" s="80"/>
      <c r="C10" s="421"/>
      <c r="D10" s="422"/>
      <c r="E10" s="422"/>
      <c r="F10" s="423"/>
      <c r="G10" s="171"/>
    </row>
    <row r="11" spans="1:7" ht="30" customHeight="1">
      <c r="A11" s="81"/>
      <c r="B11" s="94" t="s">
        <v>393</v>
      </c>
      <c r="C11" s="316"/>
      <c r="D11" s="272" t="s">
        <v>315</v>
      </c>
      <c r="E11" s="316"/>
      <c r="F11" s="272" t="s">
        <v>316</v>
      </c>
      <c r="G11" s="171"/>
    </row>
    <row r="12" spans="1:7" ht="30" customHeight="1">
      <c r="A12" s="82"/>
      <c r="B12" s="95" t="s">
        <v>159</v>
      </c>
      <c r="C12" s="317"/>
      <c r="D12" s="273" t="s">
        <v>315</v>
      </c>
      <c r="E12" s="317"/>
      <c r="F12" s="273" t="s">
        <v>316</v>
      </c>
      <c r="G12" s="171"/>
    </row>
    <row r="13" spans="1:7" ht="45.75" customHeight="1">
      <c r="G13" s="171"/>
    </row>
    <row r="14" spans="1:7" ht="30" customHeight="1">
      <c r="A14" s="98" t="s">
        <v>160</v>
      </c>
      <c r="G14" s="171"/>
    </row>
    <row r="15" spans="1:7" ht="30" customHeight="1">
      <c r="A15" s="424" t="s">
        <v>213</v>
      </c>
      <c r="B15" s="424"/>
      <c r="C15" s="424"/>
      <c r="D15" s="424"/>
      <c r="E15" s="424"/>
      <c r="F15" s="424"/>
      <c r="G15" s="171"/>
    </row>
    <row r="16" spans="1:7" ht="21.75" customHeight="1">
      <c r="A16" s="315" t="s">
        <v>161</v>
      </c>
      <c r="B16" s="81"/>
      <c r="C16" s="433"/>
      <c r="D16" s="433"/>
      <c r="E16" s="433"/>
      <c r="F16" s="433"/>
      <c r="G16" s="171"/>
    </row>
    <row r="17" spans="1:7" ht="30" customHeight="1">
      <c r="A17" t="s">
        <v>319</v>
      </c>
      <c r="C17" s="433" t="s">
        <v>162</v>
      </c>
      <c r="D17" s="433"/>
      <c r="E17" s="433"/>
      <c r="F17" s="433"/>
      <c r="G17" s="171"/>
    </row>
    <row r="18" spans="1:7" ht="30" customHeight="1">
      <c r="A18" s="83" t="s">
        <v>395</v>
      </c>
      <c r="B18" s="83"/>
      <c r="C18" s="318"/>
      <c r="D18" s="274" t="s">
        <v>315</v>
      </c>
      <c r="E18" s="318"/>
      <c r="F18" s="274" t="s">
        <v>316</v>
      </c>
      <c r="G18" s="171"/>
    </row>
    <row r="19" spans="1:7" ht="30" customHeight="1">
      <c r="A19" s="83" t="s">
        <v>163</v>
      </c>
      <c r="B19" s="83"/>
      <c r="C19" s="318"/>
      <c r="D19" s="274" t="s">
        <v>315</v>
      </c>
      <c r="E19" s="318"/>
      <c r="F19" s="274" t="s">
        <v>316</v>
      </c>
      <c r="G19" s="171"/>
    </row>
    <row r="20" spans="1:7" ht="30" customHeight="1">
      <c r="A20" s="83" t="s">
        <v>164</v>
      </c>
      <c r="B20" s="83"/>
      <c r="C20" s="318"/>
      <c r="D20" s="274" t="s">
        <v>315</v>
      </c>
      <c r="E20" s="318"/>
      <c r="F20" s="274" t="s">
        <v>316</v>
      </c>
      <c r="G20" s="171"/>
    </row>
    <row r="21" spans="1:7" ht="30" customHeight="1">
      <c r="A21" s="80" t="s">
        <v>165</v>
      </c>
      <c r="B21" s="80"/>
      <c r="C21" s="421"/>
      <c r="D21" s="422"/>
      <c r="E21" s="422"/>
      <c r="F21" s="423"/>
      <c r="G21" s="171"/>
    </row>
    <row r="22" spans="1:7" ht="30" customHeight="1">
      <c r="A22" s="81"/>
      <c r="B22" s="94" t="s">
        <v>166</v>
      </c>
      <c r="C22" s="316"/>
      <c r="D22" s="272" t="s">
        <v>315</v>
      </c>
      <c r="E22" s="316"/>
      <c r="F22" s="272" t="s">
        <v>316</v>
      </c>
      <c r="G22" s="171"/>
    </row>
    <row r="23" spans="1:7" ht="30" customHeight="1">
      <c r="A23" s="81"/>
      <c r="B23" s="94" t="s">
        <v>167</v>
      </c>
      <c r="C23" s="316"/>
      <c r="D23" s="272" t="s">
        <v>315</v>
      </c>
      <c r="E23" s="316"/>
      <c r="F23" s="272" t="s">
        <v>316</v>
      </c>
      <c r="G23" s="171"/>
    </row>
    <row r="24" spans="1:7" ht="30" customHeight="1">
      <c r="A24" s="82"/>
      <c r="B24" s="95" t="s">
        <v>158</v>
      </c>
      <c r="C24" s="275"/>
      <c r="D24" s="276"/>
      <c r="E24" s="275"/>
      <c r="F24" s="276"/>
      <c r="G24" s="171"/>
    </row>
    <row r="25" spans="1:7" ht="30" customHeight="1">
      <c r="A25" s="80" t="s">
        <v>168</v>
      </c>
      <c r="B25" s="80"/>
      <c r="C25" s="421"/>
      <c r="D25" s="422"/>
      <c r="E25" s="422"/>
      <c r="F25" s="423"/>
      <c r="G25" s="171"/>
    </row>
    <row r="26" spans="1:7" ht="30" customHeight="1">
      <c r="A26" s="81"/>
      <c r="B26" s="319" t="s">
        <v>394</v>
      </c>
      <c r="C26" s="316"/>
      <c r="D26" s="272" t="s">
        <v>315</v>
      </c>
      <c r="E26" s="316"/>
      <c r="F26" s="272" t="s">
        <v>316</v>
      </c>
      <c r="G26" s="171"/>
    </row>
    <row r="27" spans="1:7" ht="30" customHeight="1">
      <c r="A27" s="81"/>
      <c r="B27" s="319" t="s">
        <v>398</v>
      </c>
      <c r="C27" s="316"/>
      <c r="D27" s="272" t="s">
        <v>315</v>
      </c>
      <c r="E27" s="316"/>
      <c r="F27" s="272" t="s">
        <v>316</v>
      </c>
      <c r="G27" s="171"/>
    </row>
    <row r="28" spans="1:7" ht="30" customHeight="1">
      <c r="A28" s="82"/>
      <c r="B28" s="95" t="s">
        <v>176</v>
      </c>
      <c r="C28" s="316"/>
      <c r="D28" s="272" t="s">
        <v>315</v>
      </c>
      <c r="E28" s="316"/>
      <c r="F28" s="272" t="s">
        <v>316</v>
      </c>
      <c r="G28" s="171"/>
    </row>
    <row r="29" spans="1:7" ht="21" customHeight="1">
      <c r="A29" s="426" t="s">
        <v>174</v>
      </c>
      <c r="B29" s="427"/>
      <c r="C29" s="434"/>
      <c r="D29" s="427" t="s">
        <v>317</v>
      </c>
      <c r="E29" s="434"/>
      <c r="F29" s="428" t="s">
        <v>318</v>
      </c>
      <c r="G29" s="171"/>
    </row>
    <row r="30" spans="1:7" ht="46.5" customHeight="1">
      <c r="A30" s="99"/>
      <c r="B30" s="97" t="s">
        <v>175</v>
      </c>
      <c r="C30" s="435"/>
      <c r="D30" s="436"/>
      <c r="E30" s="437"/>
      <c r="F30" s="429"/>
      <c r="G30" s="171"/>
    </row>
    <row r="31" spans="1:7" ht="30" customHeight="1">
      <c r="A31" s="425" t="s">
        <v>177</v>
      </c>
      <c r="B31" s="425"/>
      <c r="C31" s="425"/>
      <c r="D31" s="425"/>
      <c r="E31" s="425"/>
      <c r="F31" s="425"/>
      <c r="G31" s="171"/>
    </row>
  </sheetData>
  <sheetProtection algorithmName="SHA-512" hashValue="emIIIEr5IJ6JeeBEjR7Guxj3UJlTxH1QhavFVv+u1RRhjUqkdNm5Q8Q+2lB3o6ommx8q86PBcb+Q7IEs1ovQbA==" saltValue="am62c0nuKAs1uIPjQAyvuQ==" spinCount="100000" sheet="1" objects="1" scenarios="1"/>
  <mergeCells count="16">
    <mergeCell ref="C25:F25"/>
    <mergeCell ref="A3:B3"/>
    <mergeCell ref="A15:F15"/>
    <mergeCell ref="A31:F31"/>
    <mergeCell ref="A29:B29"/>
    <mergeCell ref="F29:F30"/>
    <mergeCell ref="C3:F3"/>
    <mergeCell ref="C4:F4"/>
    <mergeCell ref="C7:F7"/>
    <mergeCell ref="C10:F10"/>
    <mergeCell ref="C16:F16"/>
    <mergeCell ref="C17:F17"/>
    <mergeCell ref="C21:F21"/>
    <mergeCell ref="C29:C30"/>
    <mergeCell ref="D29:D30"/>
    <mergeCell ref="E29:E30"/>
  </mergeCells>
  <phoneticPr fontId="6"/>
  <printOptions horizontalCentered="1"/>
  <pageMargins left="0.70866141732283472" right="0.70866141732283472" top="0.74803149606299213" bottom="0.74803149606299213" header="0.31496062992125984" footer="0.31496062992125984"/>
  <pageSetup paperSize="9" scale="8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C1E49A-EDCF-4622-B120-C8E464674424}">
          <x14:formula1>
            <xm:f>リスト!$A$1:$A$2</xm:f>
          </x14:formula1>
          <xm:sqref>C5:C6 E5:E6 C8:C9 E8:E9 C11:C12 E11:E12 C18:C20 E18:E20 C22:C23 E22:E23 C26:C28 E26:E28 C29:C30 E29:E30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はじめにお読みください</vt:lpstr>
      <vt:lpstr>計画書作成手順（スタート）</vt:lpstr>
      <vt:lpstr>申請書</vt:lpstr>
      <vt:lpstr>目標値（指標）</vt:lpstr>
      <vt:lpstr>別表２</vt:lpstr>
      <vt:lpstr>別表３</vt:lpstr>
      <vt:lpstr>別表４</vt:lpstr>
      <vt:lpstr>別表５</vt:lpstr>
      <vt:lpstr>別表６</vt:lpstr>
      <vt:lpstr>別表７</vt:lpstr>
      <vt:lpstr>補助様式１  </vt:lpstr>
      <vt:lpstr>補助様式２</vt:lpstr>
      <vt:lpstr>補助様式３</vt:lpstr>
      <vt:lpstr>リスト</vt:lpstr>
      <vt:lpstr>はじめにお読みください!_Hlk185853546</vt:lpstr>
      <vt:lpstr>はじめにお読みください!_Hlk185860429</vt:lpstr>
      <vt:lpstr>はじめにお読みください!_Hlk185933177</vt:lpstr>
      <vt:lpstr>はじめにお読みください!_Hlk185944213</vt:lpstr>
      <vt:lpstr>はじめにお読みください!OLE_LINK1</vt:lpstr>
      <vt:lpstr>はじめにお読みください!OLE_LINK2</vt:lpstr>
      <vt:lpstr>はじめにお読みください!OLE_LINK20</vt:lpstr>
      <vt:lpstr>はじめにお読みください!OLE_LINK22</vt:lpstr>
      <vt:lpstr>はじめにお読みください!OLE_LINK24</vt:lpstr>
      <vt:lpstr>はじめにお読みください!OLE_LINK25</vt:lpstr>
      <vt:lpstr>はじめにお読みください!OLE_LINK26</vt:lpstr>
      <vt:lpstr>はじめにお読みください!OLE_LINK3</vt:lpstr>
      <vt:lpstr>はじめにお読みください!OLE_LINK4</vt:lpstr>
      <vt:lpstr>はじめにお読みください!OLE_LINK5</vt:lpstr>
      <vt:lpstr>'計画書作成手順（スタート）'!Print_Area</vt:lpstr>
      <vt:lpstr>申請書!Print_Area</vt:lpstr>
      <vt:lpstr>別表２!Print_Area</vt:lpstr>
      <vt:lpstr>別表３!Print_Area</vt:lpstr>
      <vt:lpstr>別表４!Print_Area</vt:lpstr>
      <vt:lpstr>別表５!Print_Area</vt:lpstr>
      <vt:lpstr>別表６!Print_Area</vt:lpstr>
      <vt:lpstr>別表７!Print_Area</vt:lpstr>
      <vt:lpstr>'補助様式１  '!Print_Area</vt:lpstr>
      <vt:lpstr>補助様式２!Print_Area</vt:lpstr>
      <vt:lpstr>補助様式３!Print_Area</vt:lpstr>
      <vt:lpstr>'目標値（指標）'!Print_Area</vt:lpstr>
      <vt:lpstr>別表２!Print_Titles</vt:lpstr>
      <vt:lpstr>補助様式２!Print_Titles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経営支援課</dc:creator>
  <cp:lastModifiedBy>姫木 泰二郎</cp:lastModifiedBy>
  <cp:lastPrinted>2025-12-24T05:53:52Z</cp:lastPrinted>
  <dcterms:created xsi:type="dcterms:W3CDTF">2024-04-17T06:01:21Z</dcterms:created>
  <dcterms:modified xsi:type="dcterms:W3CDTF">2026-04-10T03:10:00Z</dcterms:modified>
</cp:coreProperties>
</file>