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\\kgflsv-svm1\本庁所属\102065_高齢者生き生き推進課\08　事業者指導係\■地域医療介護総合確保基金事業\11　ICT導入支援事業\R７\★★★ＩＣＴ導入・定着支援事業★★★\04_様式\様式（申請・実績）\02_様式（実績）\"/>
    </mc:Choice>
  </mc:AlternateContent>
  <xr:revisionPtr revIDLastSave="0" documentId="13_ncr:1_{EB300B7F-772D-457F-95E9-9C0254835C3D}" xr6:coauthVersionLast="36" xr6:coauthVersionMax="36" xr10:uidLastSave="{00000000-0000-0000-0000-000000000000}"/>
  <bookViews>
    <workbookView xWindow="0" yWindow="0" windowWidth="20490" windowHeight="6900" firstSheet="1" activeTab="1" xr2:uid="{0561DDA5-0863-4A89-8E71-9D371BBD5ED4}"/>
  </bookViews>
  <sheets>
    <sheet name="第13号様式" sheetId="8" state="hidden" r:id="rId1"/>
    <sheet name="様式15号様式" sheetId="5" r:id="rId2"/>
  </sheets>
  <definedNames>
    <definedName name="_xlnm.Print_Area" localSheetId="0">第13号様式!$A$1:$P$63</definedName>
    <definedName name="_xlnm.Print_Area" localSheetId="1">様式15号様式!$A$1:$F$46</definedName>
    <definedName name="_xlnm.Print_Titles" localSheetId="0">第13号様式!$8:$11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8" l="1"/>
  <c r="K6" i="8" s="1"/>
  <c r="N58" i="8"/>
  <c r="G62" i="8"/>
  <c r="M6" i="8"/>
  <c r="J62" i="8"/>
  <c r="O6" i="8"/>
  <c r="E11" i="5" s="1"/>
  <c r="N6" i="8"/>
  <c r="F62" i="8"/>
  <c r="K58" i="8" l="1"/>
  <c r="M58" i="8" s="1"/>
  <c r="L51" i="8"/>
  <c r="H51" i="8"/>
  <c r="P49" i="8"/>
  <c r="N49" i="8"/>
  <c r="J49" i="8"/>
  <c r="M49" i="8" s="1"/>
  <c r="O49" i="8" s="1"/>
  <c r="P47" i="8"/>
  <c r="N47" i="8"/>
  <c r="J47" i="8"/>
  <c r="P45" i="8"/>
  <c r="N45" i="8"/>
  <c r="J45" i="8"/>
  <c r="P43" i="8"/>
  <c r="N43" i="8"/>
  <c r="J43" i="8"/>
  <c r="P41" i="8"/>
  <c r="N41" i="8"/>
  <c r="J41" i="8"/>
  <c r="M41" i="8" s="1"/>
  <c r="O41" i="8" s="1"/>
  <c r="P39" i="8"/>
  <c r="N39" i="8"/>
  <c r="J39" i="8"/>
  <c r="P37" i="8"/>
  <c r="N37" i="8"/>
  <c r="J37" i="8"/>
  <c r="P35" i="8"/>
  <c r="N35" i="8"/>
  <c r="J35" i="8"/>
  <c r="P33" i="8"/>
  <c r="N33" i="8"/>
  <c r="J33" i="8"/>
  <c r="M33" i="8" s="1"/>
  <c r="P31" i="8"/>
  <c r="N31" i="8"/>
  <c r="J31" i="8"/>
  <c r="P29" i="8"/>
  <c r="N29" i="8"/>
  <c r="J29" i="8"/>
  <c r="P25" i="8"/>
  <c r="K25" i="8"/>
  <c r="N25" i="8" s="1"/>
  <c r="J25" i="8"/>
  <c r="P22" i="8"/>
  <c r="N22" i="8"/>
  <c r="J22" i="8"/>
  <c r="M22" i="8" s="1"/>
  <c r="O22" i="8" s="1"/>
  <c r="P20" i="8"/>
  <c r="N20" i="8"/>
  <c r="J20" i="8"/>
  <c r="P18" i="8"/>
  <c r="N18" i="8"/>
  <c r="J18" i="8"/>
  <c r="P16" i="8"/>
  <c r="N16" i="8"/>
  <c r="J16" i="8"/>
  <c r="M16" i="8" s="1"/>
  <c r="O16" i="8" s="1"/>
  <c r="P14" i="8"/>
  <c r="N14" i="8"/>
  <c r="J14" i="8"/>
  <c r="O33" i="8" l="1"/>
  <c r="P51" i="8"/>
  <c r="J51" i="8"/>
  <c r="M20" i="8"/>
  <c r="O20" i="8" s="1"/>
  <c r="M14" i="8"/>
  <c r="O14" i="8" s="1"/>
  <c r="M18" i="8"/>
  <c r="O18" i="8" s="1"/>
  <c r="N51" i="8"/>
  <c r="L6" i="8" s="1"/>
  <c r="M31" i="8"/>
  <c r="O31" i="8" s="1"/>
  <c r="M39" i="8"/>
  <c r="O39" i="8" s="1"/>
  <c r="M47" i="8"/>
  <c r="O47" i="8" s="1"/>
  <c r="M29" i="8"/>
  <c r="O29" i="8" s="1"/>
  <c r="M37" i="8"/>
  <c r="O37" i="8" s="1"/>
  <c r="M45" i="8"/>
  <c r="O45" i="8" s="1"/>
  <c r="M25" i="8"/>
  <c r="O25" i="8" s="1"/>
  <c r="M35" i="8"/>
  <c r="O35" i="8" s="1"/>
  <c r="M43" i="8"/>
  <c r="O43" i="8" s="1"/>
  <c r="O51" i="8" l="1"/>
  <c r="D46" i="5" l="1"/>
  <c r="D25" i="5"/>
  <c r="C25" i="5"/>
  <c r="E17" i="5"/>
  <c r="E25" i="5" s="1"/>
  <c r="D13" i="5"/>
  <c r="E12" i="5"/>
  <c r="E10" i="5"/>
  <c r="E13" i="5" l="1"/>
</calcChain>
</file>

<file path=xl/sharedStrings.xml><?xml version="1.0" encoding="utf-8"?>
<sst xmlns="http://schemas.openxmlformats.org/spreadsheetml/2006/main" count="267" uniqueCount="124">
  <si>
    <t>(E)</t>
  </si>
  <si>
    <t>（単位：円）</t>
    <rPh sb="1" eb="3">
      <t>タンイ</t>
    </rPh>
    <rPh sb="4" eb="5">
      <t>エン</t>
    </rPh>
    <phoneticPr fontId="2"/>
  </si>
  <si>
    <t>）</t>
    <phoneticPr fontId="2"/>
  </si>
  <si>
    <t>１　収入</t>
    <rPh sb="2" eb="4">
      <t>シュウニュウ</t>
    </rPh>
    <phoneticPr fontId="2"/>
  </si>
  <si>
    <t>事業者名（施設名等)（</t>
    <phoneticPr fontId="2"/>
  </si>
  <si>
    <t>県事業名　　　　　 （</t>
    <phoneticPr fontId="2"/>
  </si>
  <si>
    <t>予　算　額</t>
    <rPh sb="0" eb="1">
      <t>ヨ</t>
    </rPh>
    <rPh sb="2" eb="3">
      <t>サン</t>
    </rPh>
    <rPh sb="4" eb="5">
      <t>ガク</t>
    </rPh>
    <phoneticPr fontId="2"/>
  </si>
  <si>
    <t>増　減　額</t>
    <rPh sb="0" eb="1">
      <t>ゾウ</t>
    </rPh>
    <rPh sb="2" eb="3">
      <t>ゲン</t>
    </rPh>
    <rPh sb="4" eb="5">
      <t>ガク</t>
    </rPh>
    <phoneticPr fontId="2"/>
  </si>
  <si>
    <t>備　　考</t>
    <rPh sb="0" eb="1">
      <t>ビ</t>
    </rPh>
    <rPh sb="3" eb="4">
      <t>コウ</t>
    </rPh>
    <phoneticPr fontId="2"/>
  </si>
  <si>
    <t>県補助金</t>
    <rPh sb="0" eb="1">
      <t>ケン</t>
    </rPh>
    <rPh sb="1" eb="4">
      <t>ホジョキン</t>
    </rPh>
    <phoneticPr fontId="2"/>
  </si>
  <si>
    <t>自己負担金</t>
    <rPh sb="0" eb="2">
      <t>ジコ</t>
    </rPh>
    <rPh sb="2" eb="5">
      <t>フタンキン</t>
    </rPh>
    <phoneticPr fontId="2"/>
  </si>
  <si>
    <t>計</t>
    <rPh sb="0" eb="1">
      <t>ケイ</t>
    </rPh>
    <phoneticPr fontId="2"/>
  </si>
  <si>
    <t>区　　　分</t>
    <rPh sb="0" eb="1">
      <t>ク</t>
    </rPh>
    <rPh sb="4" eb="5">
      <t>ブン</t>
    </rPh>
    <phoneticPr fontId="2"/>
  </si>
  <si>
    <t>導入経費</t>
    <rPh sb="0" eb="2">
      <t>ドウニュウ</t>
    </rPh>
    <rPh sb="2" eb="4">
      <t>ケイヒ</t>
    </rPh>
    <phoneticPr fontId="2"/>
  </si>
  <si>
    <t>２　支出</t>
    <rPh sb="2" eb="4">
      <t>シシュツ</t>
    </rPh>
    <phoneticPr fontId="2"/>
  </si>
  <si>
    <t>積　算　内　訳</t>
    <rPh sb="0" eb="1">
      <t>セキ</t>
    </rPh>
    <rPh sb="2" eb="3">
      <t>サン</t>
    </rPh>
    <rPh sb="4" eb="5">
      <t>ウチ</t>
    </rPh>
    <rPh sb="6" eb="7">
      <t>ヤク</t>
    </rPh>
    <phoneticPr fontId="2"/>
  </si>
  <si>
    <t>備品購入費</t>
    <rPh sb="0" eb="2">
      <t>ビヒン</t>
    </rPh>
    <rPh sb="2" eb="5">
      <t>コウニュウヒ</t>
    </rPh>
    <phoneticPr fontId="2"/>
  </si>
  <si>
    <t>第15号様式（第10条関係）</t>
    <phoneticPr fontId="2"/>
  </si>
  <si>
    <t>収　支　精　算　書</t>
    <rPh sb="4" eb="5">
      <t>セイ</t>
    </rPh>
    <phoneticPr fontId="2"/>
  </si>
  <si>
    <t>決　算　額</t>
    <rPh sb="0" eb="1">
      <t>ケツ</t>
    </rPh>
    <rPh sb="2" eb="3">
      <t>サン</t>
    </rPh>
    <rPh sb="4" eb="5">
      <t>ガク</t>
    </rPh>
    <phoneticPr fontId="2"/>
  </si>
  <si>
    <t>そ の 他</t>
    <rPh sb="4" eb="5">
      <t>タ</t>
    </rPh>
    <phoneticPr fontId="2"/>
  </si>
  <si>
    <t>経 費 区 分</t>
    <rPh sb="0" eb="1">
      <t>キョウ</t>
    </rPh>
    <rPh sb="2" eb="3">
      <t>ヒ</t>
    </rPh>
    <rPh sb="4" eb="5">
      <t>ク</t>
    </rPh>
    <rPh sb="6" eb="7">
      <t>ブン</t>
    </rPh>
    <phoneticPr fontId="2"/>
  </si>
  <si>
    <t>３　経費支出済額明細</t>
    <rPh sb="2" eb="4">
      <t>ケイヒ</t>
    </rPh>
    <rPh sb="4" eb="6">
      <t>シシュツ</t>
    </rPh>
    <rPh sb="6" eb="7">
      <t>スミ</t>
    </rPh>
    <rPh sb="7" eb="8">
      <t>ガク</t>
    </rPh>
    <rPh sb="8" eb="10">
      <t>メイサイ</t>
    </rPh>
    <phoneticPr fontId="2"/>
  </si>
  <si>
    <t>区分</t>
    <rPh sb="0" eb="2">
      <t>クブン</t>
    </rPh>
    <phoneticPr fontId="8"/>
  </si>
  <si>
    <t>１機器（一式）</t>
    <rPh sb="1" eb="3">
      <t>キキ</t>
    </rPh>
    <rPh sb="4" eb="6">
      <t>イッシキ</t>
    </rPh>
    <phoneticPr fontId="8"/>
  </si>
  <si>
    <t>１機器当たりの</t>
    <rPh sb="1" eb="3">
      <t>キキ</t>
    </rPh>
    <rPh sb="3" eb="4">
      <t>ア</t>
    </rPh>
    <phoneticPr fontId="8"/>
  </si>
  <si>
    <t>主となる機器の</t>
    <rPh sb="0" eb="1">
      <t>シュ</t>
    </rPh>
    <rPh sb="4" eb="6">
      <t>キキ</t>
    </rPh>
    <phoneticPr fontId="8"/>
  </si>
  <si>
    <t>区分別事業費</t>
    <rPh sb="0" eb="2">
      <t>クブン</t>
    </rPh>
    <rPh sb="2" eb="3">
      <t>ベツ</t>
    </rPh>
    <rPh sb="3" eb="6">
      <t>ジギョウヒ</t>
    </rPh>
    <phoneticPr fontId="8"/>
  </si>
  <si>
    <t>あたりの対象</t>
    <rPh sb="4" eb="6">
      <t>タイショウ</t>
    </rPh>
    <phoneticPr fontId="8"/>
  </si>
  <si>
    <t>補助率</t>
    <rPh sb="0" eb="3">
      <t>ホジョリツ</t>
    </rPh>
    <phoneticPr fontId="8"/>
  </si>
  <si>
    <t>q×b</t>
  </si>
  <si>
    <t>補助限度額</t>
    <rPh sb="0" eb="2">
      <t>ホジョ</t>
    </rPh>
    <rPh sb="2" eb="4">
      <t>ゲンド</t>
    </rPh>
    <rPh sb="4" eb="5">
      <t>ガク</t>
    </rPh>
    <phoneticPr fontId="8"/>
  </si>
  <si>
    <t>導入台数</t>
    <rPh sb="0" eb="2">
      <t>ドウニュウ</t>
    </rPh>
    <rPh sb="2" eb="4">
      <t>ダイスウ</t>
    </rPh>
    <phoneticPr fontId="8"/>
  </si>
  <si>
    <t>経費合計額</t>
    <rPh sb="2" eb="4">
      <t>ゴウケイ</t>
    </rPh>
    <rPh sb="4" eb="5">
      <t>ガク</t>
    </rPh>
    <phoneticPr fontId="8"/>
  </si>
  <si>
    <t>(千円未満切捨て)</t>
    <rPh sb="1" eb="3">
      <t>センエン</t>
    </rPh>
    <rPh sb="3" eb="5">
      <t>ミマン</t>
    </rPh>
    <rPh sb="5" eb="7">
      <t>キリス</t>
    </rPh>
    <phoneticPr fontId="8"/>
  </si>
  <si>
    <t>介護テクノロジー種別</t>
    <rPh sb="0" eb="2">
      <t>カイゴ</t>
    </rPh>
    <rPh sb="8" eb="10">
      <t>シュベツ</t>
    </rPh>
    <phoneticPr fontId="8"/>
  </si>
  <si>
    <t>a</t>
    <phoneticPr fontId="8"/>
  </si>
  <si>
    <t>b</t>
    <phoneticPr fontId="8"/>
  </si>
  <si>
    <t>c</t>
    <phoneticPr fontId="8"/>
  </si>
  <si>
    <t>d</t>
    <phoneticPr fontId="8"/>
  </si>
  <si>
    <t>e</t>
    <phoneticPr fontId="2"/>
  </si>
  <si>
    <t>①移乗支援
＜限度額100万円/機器＞</t>
    <rPh sb="1" eb="3">
      <t>イジョウ</t>
    </rPh>
    <rPh sb="3" eb="5">
      <t>シエン</t>
    </rPh>
    <rPh sb="7" eb="9">
      <t>ゲンド</t>
    </rPh>
    <rPh sb="9" eb="10">
      <t>ガク</t>
    </rPh>
    <rPh sb="13" eb="15">
      <t>マンエン</t>
    </rPh>
    <rPh sb="16" eb="18">
      <t>キキ</t>
    </rPh>
    <phoneticPr fontId="8"/>
  </si>
  <si>
    <t>円</t>
    <rPh sb="0" eb="1">
      <t>エン</t>
    </rPh>
    <phoneticPr fontId="8"/>
  </si>
  <si>
    <t>３/４</t>
    <phoneticPr fontId="8"/>
  </si>
  <si>
    <t>台</t>
    <rPh sb="0" eb="1">
      <t>ダイ</t>
    </rPh>
    <phoneticPr fontId="8"/>
  </si>
  <si>
    <t>②移動支援
＜限度額30万円/機器＞</t>
    <phoneticPr fontId="8"/>
  </si>
  <si>
    <t>③排泄支援
＜限度額30万円/機器＞</t>
    <phoneticPr fontId="8"/>
  </si>
  <si>
    <t>④見守り・
コミュニケーション
＜限度額30万円/機器＞</t>
    <phoneticPr fontId="8"/>
  </si>
  <si>
    <t>⑤入浴支援
＜限度額100万円/機器＞</t>
    <phoneticPr fontId="8"/>
  </si>
  <si>
    <t>円</t>
    <phoneticPr fontId="8"/>
  </si>
  <si>
    <t>式</t>
    <rPh sb="0" eb="1">
      <t>シキ</t>
    </rPh>
    <phoneticPr fontId="8"/>
  </si>
  <si>
    <t>円</t>
    <rPh sb="0" eb="1">
      <t>エン</t>
    </rPh>
    <phoneticPr fontId="2"/>
  </si>
  <si>
    <t>⑦機能訓練支援
＜限度額30万円/機器＞</t>
    <phoneticPr fontId="8"/>
  </si>
  <si>
    <t>⑧食事・栄養管理支援
＜限度額30万円/機器＞</t>
    <phoneticPr fontId="8"/>
  </si>
  <si>
    <t>⑨認知症生活支援・認知症ケア支援
＜限度額30万円/機器＞</t>
    <phoneticPr fontId="8"/>
  </si>
  <si>
    <t>1人～１０人</t>
    <rPh sb="1" eb="2">
      <t>ニン</t>
    </rPh>
    <rPh sb="5" eb="6">
      <t>ニン</t>
    </rPh>
    <phoneticPr fontId="8"/>
  </si>
  <si>
    <t>１１人～２０人</t>
    <rPh sb="2" eb="3">
      <t>ニン</t>
    </rPh>
    <rPh sb="6" eb="7">
      <t>ニン</t>
    </rPh>
    <phoneticPr fontId="8"/>
  </si>
  <si>
    <t>２１人～３０人</t>
    <rPh sb="2" eb="3">
      <t>ニン</t>
    </rPh>
    <rPh sb="6" eb="7">
      <t>ニン</t>
    </rPh>
    <phoneticPr fontId="8"/>
  </si>
  <si>
    <t>３１人～</t>
    <rPh sb="2" eb="3">
      <t>ニン</t>
    </rPh>
    <phoneticPr fontId="8"/>
  </si>
  <si>
    <t>円</t>
  </si>
  <si>
    <t>○</t>
    <phoneticPr fontId="8"/>
  </si>
  <si>
    <t>合計</t>
    <rPh sb="0" eb="2">
      <t>ゴウケイ</t>
    </rPh>
    <phoneticPr fontId="8"/>
  </si>
  <si>
    <t>対象機器の合計額</t>
    <rPh sb="0" eb="4">
      <t>タイショウキキ</t>
    </rPh>
    <rPh sb="5" eb="8">
      <t>ゴウケイガク</t>
    </rPh>
    <phoneticPr fontId="8"/>
  </si>
  <si>
    <t>選定額</t>
    <rPh sb="0" eb="3">
      <t>センテイガク</t>
    </rPh>
    <phoneticPr fontId="8"/>
  </si>
  <si>
    <t>＜参考＞</t>
    <rPh sb="1" eb="3">
      <t>サンコウ</t>
    </rPh>
    <phoneticPr fontId="8"/>
  </si>
  <si>
    <t>区分別</t>
    <rPh sb="0" eb="2">
      <t>クブン</t>
    </rPh>
    <rPh sb="2" eb="3">
      <t>ベツ</t>
    </rPh>
    <phoneticPr fontId="8"/>
  </si>
  <si>
    <t>支出額総額</t>
    <rPh sb="0" eb="2">
      <t>シシュツ</t>
    </rPh>
    <rPh sb="2" eb="3">
      <t>ガク</t>
    </rPh>
    <rPh sb="3" eb="5">
      <t>ソウガク</t>
    </rPh>
    <phoneticPr fontId="8"/>
  </si>
  <si>
    <t>３／４</t>
  </si>
  <si>
    <t>経費所要額精算書</t>
    <rPh sb="0" eb="2">
      <t>ケイヒ</t>
    </rPh>
    <rPh sb="2" eb="5">
      <t>ショヨウガク</t>
    </rPh>
    <rPh sb="5" eb="8">
      <t>セイサンショ</t>
    </rPh>
    <phoneticPr fontId="8"/>
  </si>
  <si>
    <t>基準額</t>
    <phoneticPr fontId="2"/>
  </si>
  <si>
    <t>補助金所要額</t>
  </si>
  <si>
    <t>　　×補助率</t>
    <phoneticPr fontId="8"/>
  </si>
  <si>
    <t>i</t>
    <phoneticPr fontId="8"/>
  </si>
  <si>
    <t>f（=c×e）</t>
    <phoneticPr fontId="8"/>
  </si>
  <si>
    <t>g（=d×e）</t>
    <phoneticPr fontId="8"/>
  </si>
  <si>
    <t>h（=fまたはgのいずれか低いほう）</t>
    <phoneticPr fontId="8"/>
  </si>
  <si>
    <t>①</t>
    <phoneticPr fontId="8"/>
  </si>
  <si>
    <t>②</t>
    <phoneticPr fontId="8"/>
  </si>
  <si>
    <t>③</t>
    <phoneticPr fontId="8"/>
  </si>
  <si>
    <t>⑥介護業務支援</t>
    <phoneticPr fontId="8"/>
  </si>
  <si>
    <t>⑥-１：価格が職員数に応じて変動する介護ソフト</t>
    <rPh sb="4" eb="6">
      <t>カカク</t>
    </rPh>
    <rPh sb="7" eb="9">
      <t>ショクイン</t>
    </rPh>
    <rPh sb="9" eb="10">
      <t>カズ</t>
    </rPh>
    <rPh sb="11" eb="12">
      <t>オウ</t>
    </rPh>
    <rPh sb="14" eb="16">
      <t>ヘンドウ</t>
    </rPh>
    <rPh sb="18" eb="20">
      <t>カイゴ</t>
    </rPh>
    <phoneticPr fontId="8"/>
  </si>
  <si>
    <t>ICT活用予定の職員数</t>
  </si>
  <si>
    <t>下記に該当する場合は，「○」を選択</t>
    <rPh sb="0" eb="2">
      <t>カキ</t>
    </rPh>
    <rPh sb="3" eb="5">
      <t>ガイトウ</t>
    </rPh>
    <rPh sb="7" eb="9">
      <t>バアイ</t>
    </rPh>
    <rPh sb="15" eb="17">
      <t>センタク</t>
    </rPh>
    <phoneticPr fontId="2"/>
  </si>
  <si>
    <t>訪問介護事業所等の居宅サービス事業所又は居宅介護支援事業所（介護予防も含む）であって，令和７年度中に「ケアプランデータ連携システム」により５事業所以上とデータ連携を実施する</t>
    <phoneticPr fontId="8"/>
  </si>
  <si>
    <t>A.重点分野に該当する介護テクノロジー</t>
  </si>
  <si>
    <t>B.その他</t>
    <phoneticPr fontId="8"/>
  </si>
  <si>
    <t>⑥-２：⑥-1に該当しない介護ソフトや機器</t>
  </si>
  <si>
    <t>法人名（事業所名）　</t>
    <rPh sb="0" eb="2">
      <t>ホウジン</t>
    </rPh>
    <rPh sb="2" eb="3">
      <t>メイ</t>
    </rPh>
    <rPh sb="4" eb="7">
      <t>ジギョウショ</t>
    </rPh>
    <phoneticPr fontId="8"/>
  </si>
  <si>
    <t>D.（A～Cの導入と一体的に行う）業務改善支援
　　＜限度額45万円＞</t>
    <phoneticPr fontId="8"/>
  </si>
  <si>
    <t>　　　＜限度額100万円/機器＞</t>
    <phoneticPr fontId="8"/>
  </si>
  <si>
    <t>E.介護テクノロジーの利用にともなって導入する
　PC，タブレット端末</t>
    <rPh sb="2" eb="4">
      <t>カイゴ</t>
    </rPh>
    <rPh sb="11" eb="13">
      <t>リヨウ</t>
    </rPh>
    <rPh sb="19" eb="21">
      <t>ドウニュウ</t>
    </rPh>
    <phoneticPr fontId="8"/>
  </si>
  <si>
    <t>　　　＜限度額10万円/台＞</t>
    <rPh sb="4" eb="7">
      <t>ゲンドガク</t>
    </rPh>
    <rPh sb="9" eb="11">
      <t>マンエン</t>
    </rPh>
    <rPh sb="12" eb="13">
      <t>ダイ</t>
    </rPh>
    <phoneticPr fontId="8"/>
  </si>
  <si>
    <t>C.パッケージ型導入支援
　　＜限度額合計400万円＞</t>
    <phoneticPr fontId="8"/>
  </si>
  <si>
    <t>総事業費
（A）</t>
    <rPh sb="0" eb="1">
      <t>ソウ</t>
    </rPh>
    <rPh sb="1" eb="4">
      <t>ジギョウヒ</t>
    </rPh>
    <phoneticPr fontId="8"/>
  </si>
  <si>
    <t>寄付金その他の収入額
（B）</t>
    <rPh sb="0" eb="3">
      <t>キフキン</t>
    </rPh>
    <rPh sb="5" eb="6">
      <t>タ</t>
    </rPh>
    <rPh sb="7" eb="10">
      <t>シュウニュウガク</t>
    </rPh>
    <phoneticPr fontId="8"/>
  </si>
  <si>
    <t>差引額
（A）－（B）
（C）</t>
    <rPh sb="0" eb="1">
      <t>サ</t>
    </rPh>
    <rPh sb="1" eb="2">
      <t>ヒ</t>
    </rPh>
    <rPh sb="2" eb="3">
      <t>ガク</t>
    </rPh>
    <phoneticPr fontId="8"/>
  </si>
  <si>
    <t>事業名</t>
    <rPh sb="0" eb="2">
      <t>ジギョウ</t>
    </rPh>
    <rPh sb="2" eb="3">
      <t>メイ</t>
    </rPh>
    <phoneticPr fontId="8"/>
  </si>
  <si>
    <t>介護ロボット導入支援事業</t>
    <rPh sb="0" eb="2">
      <t>カイゴ</t>
    </rPh>
    <rPh sb="6" eb="8">
      <t>ドウニュウ</t>
    </rPh>
    <rPh sb="8" eb="10">
      <t>シエン</t>
    </rPh>
    <rPh sb="10" eb="12">
      <t>ジギョウ</t>
    </rPh>
    <phoneticPr fontId="8"/>
  </si>
  <si>
    <t>介護サービス事業所ICT導入支援事業</t>
    <rPh sb="0" eb="2">
      <t>カイゴ</t>
    </rPh>
    <rPh sb="6" eb="9">
      <t>ジギョウショ</t>
    </rPh>
    <rPh sb="12" eb="14">
      <t>ドウニュウ</t>
    </rPh>
    <rPh sb="14" eb="16">
      <t>シエン</t>
    </rPh>
    <rPh sb="16" eb="18">
      <t>ジギョウ</t>
    </rPh>
    <phoneticPr fontId="8"/>
  </si>
  <si>
    <t>基準額
（D）</t>
    <rPh sb="0" eb="3">
      <t>キジュンガク</t>
    </rPh>
    <phoneticPr fontId="8"/>
  </si>
  <si>
    <t>事業者負担額
(A)－(B)－(E)
（F)</t>
    <rPh sb="0" eb="3">
      <t>ジギョウシャ</t>
    </rPh>
    <rPh sb="3" eb="6">
      <t>フタンガク</t>
    </rPh>
    <phoneticPr fontId="8"/>
  </si>
  <si>
    <t>　黄色のセルの該当部分に入力または選択してください。なお、⑥介護業務支援については、⑥ー１と⑥ー２のうち当てはまる方どちらか片方を選択して入力してください。⑥ー１の職員数はプルダウンメニューを選ぶと自動で上限額が入力されます。</t>
    <rPh sb="1" eb="3">
      <t>キイロ</t>
    </rPh>
    <rPh sb="7" eb="9">
      <t>ガイトウ</t>
    </rPh>
    <rPh sb="9" eb="11">
      <t>ブブン</t>
    </rPh>
    <rPh sb="12" eb="14">
      <t>ニュウリョク</t>
    </rPh>
    <rPh sb="17" eb="19">
      <t>センタク</t>
    </rPh>
    <rPh sb="82" eb="84">
      <t>ショクイン</t>
    </rPh>
    <rPh sb="84" eb="85">
      <t>カズ</t>
    </rPh>
    <rPh sb="96" eb="97">
      <t>エラ</t>
    </rPh>
    <rPh sb="99" eb="101">
      <t>ジドウ</t>
    </rPh>
    <rPh sb="102" eb="105">
      <t>ジョウゲンガク</t>
    </rPh>
    <rPh sb="106" eb="108">
      <t>ニュウリョク</t>
    </rPh>
    <phoneticPr fontId="8"/>
  </si>
  <si>
    <t>第13号様式（第10条関係）</t>
    <rPh sb="4" eb="6">
      <t>ヨウシキ</t>
    </rPh>
    <phoneticPr fontId="8"/>
  </si>
  <si>
    <t>（j）           円</t>
    <rPh sb="14" eb="15">
      <t>エン</t>
    </rPh>
    <phoneticPr fontId="8"/>
  </si>
  <si>
    <t>k</t>
    <phoneticPr fontId="2"/>
  </si>
  <si>
    <t>l</t>
    <phoneticPr fontId="8"/>
  </si>
  <si>
    <t>m（=k×l）</t>
    <phoneticPr fontId="8"/>
  </si>
  <si>
    <t>n</t>
    <phoneticPr fontId="8"/>
  </si>
  <si>
    <t>o</t>
    <phoneticPr fontId="8"/>
  </si>
  <si>
    <t>対象経費の</t>
    <rPh sb="0" eb="2">
      <t>タイショウ</t>
    </rPh>
    <rPh sb="2" eb="4">
      <t>ケイヒ</t>
    </rPh>
    <phoneticPr fontId="8"/>
  </si>
  <si>
    <t>(D)</t>
    <phoneticPr fontId="2"/>
  </si>
  <si>
    <t>選定額</t>
    <rPh sb="0" eb="2">
      <t>センテイ</t>
    </rPh>
    <rPh sb="2" eb="3">
      <t>ガク</t>
    </rPh>
    <phoneticPr fontId="2"/>
  </si>
  <si>
    <t>×補助率</t>
    <rPh sb="1" eb="4">
      <t>ホジョリツ</t>
    </rPh>
    <phoneticPr fontId="8"/>
  </si>
  <si>
    <t>支出額</t>
    <phoneticPr fontId="2"/>
  </si>
  <si>
    <t>補助限度額
（基準額）</t>
    <rPh sb="0" eb="2">
      <t>ホジョ</t>
    </rPh>
    <rPh sb="2" eb="4">
      <t>ゲンド</t>
    </rPh>
    <rPh sb="4" eb="5">
      <t>ガク</t>
    </rPh>
    <phoneticPr fontId="8"/>
  </si>
  <si>
    <t>'３/４</t>
  </si>
  <si>
    <t>介護サービス事業所ＩＣＴ導入支援事業</t>
    <rPh sb="0" eb="2">
      <t>カイゴ</t>
    </rPh>
    <rPh sb="6" eb="9">
      <t>ジギョウショ</t>
    </rPh>
    <rPh sb="12" eb="18">
      <t>ドウニュウシエンジギョウ</t>
    </rPh>
    <phoneticPr fontId="2"/>
  </si>
  <si>
    <t xml:space="preserve">選定額
</t>
    <phoneticPr fontId="8"/>
  </si>
  <si>
    <t>前回までの交付額　円</t>
    <rPh sb="0" eb="2">
      <t>ゼンカイ</t>
    </rPh>
    <rPh sb="5" eb="7">
      <t>コウフ</t>
    </rPh>
    <rPh sb="7" eb="8">
      <t>ガク</t>
    </rPh>
    <rPh sb="9" eb="10">
      <t>エン</t>
    </rPh>
    <phoneticPr fontId="2"/>
  </si>
  <si>
    <t>未交付額　　円</t>
    <rPh sb="0" eb="3">
      <t>ミコウフ</t>
    </rPh>
    <rPh sb="3" eb="4">
      <t>ガク</t>
    </rPh>
    <rPh sb="6" eb="7">
      <t>エン</t>
    </rPh>
    <phoneticPr fontId="2"/>
  </si>
  <si>
    <t>補助金交付決定額　　円</t>
    <rPh sb="0" eb="3">
      <t>ホジョキン</t>
    </rPh>
    <rPh sb="3" eb="5">
      <t>コウフ</t>
    </rPh>
    <rPh sb="5" eb="8">
      <t>ケッテイガク</t>
    </rPh>
    <rPh sb="10" eb="11">
      <t>エン</t>
    </rPh>
    <phoneticPr fontId="2"/>
  </si>
  <si>
    <t>補助金交付
  決定額（E）</t>
    <rPh sb="0" eb="3">
      <t>ホジョキン</t>
    </rPh>
    <rPh sb="3" eb="5">
      <t>コウフ</t>
    </rPh>
    <rPh sb="8" eb="10">
      <t>ケッテイ</t>
    </rPh>
    <phoneticPr fontId="8"/>
  </si>
  <si>
    <t>選定額　(j+n)　p　　円</t>
    <phoneticPr fontId="8"/>
  </si>
  <si>
    <t>対象経費の実支出額　　円</t>
    <rPh sb="0" eb="2">
      <t>タイショウ</t>
    </rPh>
    <rPh sb="2" eb="4">
      <t>ケイヒ</t>
    </rPh>
    <rPh sb="5" eb="6">
      <t>ジツ</t>
    </rPh>
    <rPh sb="6" eb="9">
      <t>シシュツガク</t>
    </rPh>
    <rPh sb="11" eb="12">
      <t>エン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</si>
</sst>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2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rgb="FFFF0000"/>
      <name val="ＭＳ 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4"/>
      <color rgb="FFFF0000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4"/>
      <color theme="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4"/>
      <color theme="0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6"/>
      <color theme="1"/>
      <name val="ＭＳ ゴシック"/>
      <family val="2"/>
      <charset val="128"/>
    </font>
    <font>
      <sz val="16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1"/>
      <name val="ＭＳ ゴシック"/>
      <family val="2"/>
      <charset val="128"/>
    </font>
    <font>
      <sz val="20"/>
      <name val="HG丸ｺﾞｼｯｸM-PRO"/>
      <family val="3"/>
      <charset val="128"/>
    </font>
    <font>
      <sz val="16"/>
      <name val="ＭＳ ゴシック"/>
      <family val="2"/>
      <charset val="128"/>
    </font>
    <font>
      <sz val="18"/>
      <name val="HG丸ｺﾞｼｯｸM-PRO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287">
    <xf numFmtId="0" fontId="0" fillId="0" borderId="0" xfId="0">
      <alignment vertical="center"/>
    </xf>
    <xf numFmtId="38" fontId="3" fillId="0" borderId="0" xfId="1" applyFont="1">
      <alignment vertical="center"/>
    </xf>
    <xf numFmtId="38" fontId="3" fillId="0" borderId="0" xfId="1" applyFont="1" applyAlignment="1">
      <alignment horizontal="right" vertical="center"/>
    </xf>
    <xf numFmtId="38" fontId="3" fillId="0" borderId="3" xfId="1" applyFont="1" applyBorder="1">
      <alignment vertical="center"/>
    </xf>
    <xf numFmtId="38" fontId="3" fillId="0" borderId="1" xfId="1" applyFont="1" applyBorder="1">
      <alignment vertical="center"/>
    </xf>
    <xf numFmtId="38" fontId="3" fillId="0" borderId="0" xfId="1" applyFont="1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38" fontId="3" fillId="0" borderId="3" xfId="1" applyFont="1" applyBorder="1" applyAlignment="1">
      <alignment horizontal="center" vertical="center"/>
    </xf>
    <xf numFmtId="38" fontId="3" fillId="0" borderId="3" xfId="1" applyFont="1" applyBorder="1" applyAlignment="1">
      <alignment vertical="center"/>
    </xf>
    <xf numFmtId="38" fontId="3" fillId="0" borderId="12" xfId="1" applyFont="1" applyBorder="1" applyAlignment="1">
      <alignment horizontal="left" vertical="center"/>
    </xf>
    <xf numFmtId="38" fontId="3" fillId="0" borderId="10" xfId="1" applyFont="1" applyBorder="1" applyAlignment="1">
      <alignment vertical="center"/>
    </xf>
    <xf numFmtId="38" fontId="3" fillId="0" borderId="4" xfId="1" applyFont="1" applyBorder="1" applyAlignment="1">
      <alignment vertical="center"/>
    </xf>
    <xf numFmtId="38" fontId="3" fillId="0" borderId="10" xfId="1" applyFont="1" applyBorder="1">
      <alignment vertical="center"/>
    </xf>
    <xf numFmtId="38" fontId="3" fillId="0" borderId="11" xfId="1" applyFont="1" applyBorder="1">
      <alignment vertical="center"/>
    </xf>
    <xf numFmtId="38" fontId="3" fillId="0" borderId="5" xfId="1" applyFont="1" applyBorder="1">
      <alignment vertical="center"/>
    </xf>
    <xf numFmtId="38" fontId="3" fillId="0" borderId="13" xfId="1" applyFont="1" applyBorder="1" applyAlignment="1">
      <alignment vertical="center"/>
    </xf>
    <xf numFmtId="38" fontId="3" fillId="0" borderId="0" xfId="1" applyFont="1" applyBorder="1" applyAlignment="1">
      <alignment vertical="center"/>
    </xf>
    <xf numFmtId="38" fontId="3" fillId="0" borderId="13" xfId="1" applyFont="1" applyBorder="1" applyAlignment="1">
      <alignment horizontal="center" vertical="center"/>
    </xf>
    <xf numFmtId="38" fontId="3" fillId="0" borderId="6" xfId="1" applyFont="1" applyBorder="1">
      <alignment vertical="center"/>
    </xf>
    <xf numFmtId="38" fontId="3" fillId="0" borderId="7" xfId="1" applyFont="1" applyBorder="1">
      <alignment vertical="center"/>
    </xf>
    <xf numFmtId="38" fontId="3" fillId="0" borderId="14" xfId="1" applyFont="1" applyBorder="1" applyAlignment="1">
      <alignment vertical="center"/>
    </xf>
    <xf numFmtId="38" fontId="3" fillId="0" borderId="8" xfId="1" applyFont="1" applyBorder="1" applyAlignment="1">
      <alignment vertical="center"/>
    </xf>
    <xf numFmtId="38" fontId="3" fillId="0" borderId="14" xfId="1" applyFont="1" applyBorder="1" applyAlignment="1">
      <alignment horizontal="center" vertical="center"/>
    </xf>
    <xf numFmtId="38" fontId="3" fillId="0" borderId="9" xfId="1" applyFont="1" applyBorder="1">
      <alignment vertical="center"/>
    </xf>
    <xf numFmtId="38" fontId="3" fillId="0" borderId="2" xfId="1" applyFont="1" applyBorder="1" applyAlignment="1">
      <alignment horizontal="center" vertical="center"/>
    </xf>
    <xf numFmtId="38" fontId="3" fillId="0" borderId="1" xfId="1" applyFont="1" applyBorder="1" applyAlignment="1">
      <alignment vertical="center"/>
    </xf>
    <xf numFmtId="38" fontId="3" fillId="0" borderId="12" xfId="1" applyFont="1" applyBorder="1">
      <alignment vertical="center"/>
    </xf>
    <xf numFmtId="38" fontId="3" fillId="0" borderId="13" xfId="1" applyFont="1" applyBorder="1">
      <alignment vertical="center"/>
    </xf>
    <xf numFmtId="38" fontId="3" fillId="0" borderId="14" xfId="1" applyFont="1" applyBorder="1">
      <alignment vertical="center"/>
    </xf>
    <xf numFmtId="38" fontId="3" fillId="0" borderId="2" xfId="1" applyFont="1" applyBorder="1" applyAlignment="1">
      <alignment vertical="center"/>
    </xf>
    <xf numFmtId="0" fontId="9" fillId="0" borderId="0" xfId="2" applyFont="1">
      <alignment vertical="center"/>
    </xf>
    <xf numFmtId="0" fontId="10" fillId="0" borderId="11" xfId="2" applyFont="1" applyBorder="1" applyAlignment="1">
      <alignment horizontal="center" vertical="center" shrinkToFit="1"/>
    </xf>
    <xf numFmtId="0" fontId="10" fillId="0" borderId="13" xfId="2" applyFont="1" applyBorder="1" applyAlignment="1">
      <alignment horizontal="center" vertical="center" shrinkToFit="1"/>
    </xf>
    <xf numFmtId="0" fontId="10" fillId="0" borderId="13" xfId="2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 shrinkToFit="1"/>
    </xf>
    <xf numFmtId="0" fontId="10" fillId="0" borderId="14" xfId="2" applyFont="1" applyBorder="1" applyAlignment="1">
      <alignment horizontal="right" vertical="center" shrinkToFit="1"/>
    </xf>
    <xf numFmtId="0" fontId="10" fillId="0" borderId="9" xfId="2" applyFont="1" applyBorder="1" applyAlignment="1">
      <alignment horizontal="right" vertical="center" shrinkToFit="1"/>
    </xf>
    <xf numFmtId="0" fontId="9" fillId="0" borderId="13" xfId="2" applyFont="1" applyBorder="1" applyAlignment="1">
      <alignment horizontal="right" vertical="center"/>
    </xf>
    <xf numFmtId="0" fontId="10" fillId="0" borderId="13" xfId="2" applyFont="1" applyBorder="1" applyAlignment="1">
      <alignment horizontal="right" vertical="center"/>
    </xf>
    <xf numFmtId="0" fontId="10" fillId="0" borderId="6" xfId="2" applyFont="1" applyBorder="1" applyAlignment="1">
      <alignment horizontal="right" vertical="center"/>
    </xf>
    <xf numFmtId="0" fontId="9" fillId="0" borderId="10" xfId="2" applyFont="1" applyBorder="1" applyAlignment="1">
      <alignment horizontal="right" vertical="center"/>
    </xf>
    <xf numFmtId="38" fontId="10" fillId="0" borderId="14" xfId="3" applyFont="1" applyFill="1" applyBorder="1">
      <alignment vertical="center"/>
    </xf>
    <xf numFmtId="38" fontId="10" fillId="3" borderId="9" xfId="3" applyFont="1" applyFill="1" applyBorder="1">
      <alignment vertical="center"/>
    </xf>
    <xf numFmtId="38" fontId="10" fillId="3" borderId="14" xfId="3" applyFont="1" applyFill="1" applyBorder="1" applyAlignment="1">
      <alignment horizontal="right" vertical="center"/>
    </xf>
    <xf numFmtId="38" fontId="9" fillId="3" borderId="14" xfId="3" applyFont="1" applyFill="1" applyBorder="1" applyAlignment="1">
      <alignment horizontal="right" vertical="center"/>
    </xf>
    <xf numFmtId="38" fontId="9" fillId="3" borderId="13" xfId="3" applyFont="1" applyFill="1" applyBorder="1" applyAlignment="1">
      <alignment horizontal="right" vertical="center"/>
    </xf>
    <xf numFmtId="38" fontId="10" fillId="3" borderId="13" xfId="3" applyFont="1" applyFill="1" applyBorder="1" applyAlignment="1">
      <alignment horizontal="right" vertical="center"/>
    </xf>
    <xf numFmtId="0" fontId="10" fillId="0" borderId="10" xfId="2" applyFont="1" applyBorder="1" applyAlignment="1">
      <alignment horizontal="right" vertical="center"/>
    </xf>
    <xf numFmtId="0" fontId="10" fillId="0" borderId="11" xfId="2" applyFont="1" applyBorder="1" applyAlignment="1">
      <alignment horizontal="right" vertical="center"/>
    </xf>
    <xf numFmtId="0" fontId="12" fillId="0" borderId="0" xfId="2" applyFont="1">
      <alignment vertical="center"/>
    </xf>
    <xf numFmtId="38" fontId="9" fillId="0" borderId="0" xfId="3" applyFont="1">
      <alignment vertical="center"/>
    </xf>
    <xf numFmtId="0" fontId="12" fillId="0" borderId="0" xfId="2" applyFont="1" applyFill="1">
      <alignment vertical="center"/>
    </xf>
    <xf numFmtId="38" fontId="10" fillId="0" borderId="13" xfId="3" applyFont="1" applyFill="1" applyBorder="1">
      <alignment vertical="center"/>
    </xf>
    <xf numFmtId="0" fontId="9" fillId="0" borderId="10" xfId="2" applyFont="1" applyBorder="1" applyAlignment="1">
      <alignment horizontal="left" vertical="center"/>
    </xf>
    <xf numFmtId="38" fontId="10" fillId="0" borderId="14" xfId="3" applyFont="1" applyFill="1" applyBorder="1" applyAlignment="1">
      <alignment vertical="center"/>
    </xf>
    <xf numFmtId="38" fontId="10" fillId="0" borderId="16" xfId="3" applyFont="1" applyFill="1" applyBorder="1" applyAlignment="1">
      <alignment vertical="center"/>
    </xf>
    <xf numFmtId="38" fontId="10" fillId="0" borderId="16" xfId="3" applyFont="1" applyFill="1" applyBorder="1">
      <alignment vertical="center"/>
    </xf>
    <xf numFmtId="38" fontId="10" fillId="0" borderId="14" xfId="3" applyFont="1" applyFill="1" applyBorder="1" applyAlignment="1">
      <alignment horizontal="right" vertical="center"/>
    </xf>
    <xf numFmtId="38" fontId="9" fillId="0" borderId="14" xfId="3" applyFont="1" applyFill="1" applyBorder="1" applyAlignment="1">
      <alignment horizontal="right" vertical="center"/>
    </xf>
    <xf numFmtId="176" fontId="9" fillId="0" borderId="10" xfId="2" applyNumberFormat="1" applyFont="1" applyBorder="1" applyAlignment="1">
      <alignment horizontal="right" vertical="center"/>
    </xf>
    <xf numFmtId="176" fontId="9" fillId="0" borderId="14" xfId="4" applyNumberFormat="1" applyFont="1" applyBorder="1" applyAlignment="1">
      <alignment vertical="center"/>
    </xf>
    <xf numFmtId="176" fontId="9" fillId="0" borderId="14" xfId="4" applyNumberFormat="1" applyFont="1" applyBorder="1" applyAlignment="1">
      <alignment vertical="center" shrinkToFit="1"/>
    </xf>
    <xf numFmtId="176" fontId="9" fillId="0" borderId="14" xfId="3" applyNumberFormat="1" applyFont="1" applyFill="1" applyBorder="1" applyAlignment="1">
      <alignment horizontal="right" vertical="center"/>
    </xf>
    <xf numFmtId="0" fontId="9" fillId="0" borderId="0" xfId="2" applyFont="1" applyAlignment="1">
      <alignment vertical="center"/>
    </xf>
    <xf numFmtId="38" fontId="9" fillId="0" borderId="0" xfId="2" applyNumberFormat="1" applyFont="1" applyBorder="1" applyAlignment="1">
      <alignment horizontal="right" vertical="center" wrapText="1"/>
    </xf>
    <xf numFmtId="38" fontId="10" fillId="0" borderId="0" xfId="3" applyFont="1" applyFill="1" applyBorder="1">
      <alignment vertical="center"/>
    </xf>
    <xf numFmtId="38" fontId="10" fillId="0" borderId="0" xfId="3" applyFont="1" applyFill="1" applyBorder="1" applyAlignment="1">
      <alignment horizontal="right" vertical="center"/>
    </xf>
    <xf numFmtId="38" fontId="10" fillId="0" borderId="0" xfId="3" applyFont="1" applyFill="1" applyBorder="1" applyAlignment="1">
      <alignment horizontal="center" vertical="center"/>
    </xf>
    <xf numFmtId="38" fontId="9" fillId="0" borderId="0" xfId="2" applyNumberFormat="1" applyFont="1" applyBorder="1">
      <alignment vertical="center"/>
    </xf>
    <xf numFmtId="38" fontId="10" fillId="3" borderId="6" xfId="3" applyFont="1" applyFill="1" applyBorder="1">
      <alignment vertical="center"/>
    </xf>
    <xf numFmtId="0" fontId="9" fillId="0" borderId="0" xfId="2" applyFont="1" applyBorder="1">
      <alignment vertical="center"/>
    </xf>
    <xf numFmtId="38" fontId="10" fillId="0" borderId="1" xfId="3" applyFont="1" applyFill="1" applyBorder="1">
      <alignment vertical="center"/>
    </xf>
    <xf numFmtId="0" fontId="9" fillId="0" borderId="0" xfId="2" applyFont="1" applyAlignment="1">
      <alignment horizontal="right" vertical="center"/>
    </xf>
    <xf numFmtId="0" fontId="9" fillId="0" borderId="0" xfId="4" applyFont="1" applyAlignment="1">
      <alignment horizontal="right"/>
    </xf>
    <xf numFmtId="0" fontId="0" fillId="4" borderId="15" xfId="0" applyFill="1" applyBorder="1">
      <alignment vertical="center"/>
    </xf>
    <xf numFmtId="0" fontId="0" fillId="4" borderId="3" xfId="0" applyFill="1" applyBorder="1">
      <alignment vertical="center"/>
    </xf>
    <xf numFmtId="0" fontId="10" fillId="4" borderId="14" xfId="2" applyFont="1" applyFill="1" applyBorder="1" applyAlignment="1">
      <alignment horizontal="right" vertical="center"/>
    </xf>
    <xf numFmtId="0" fontId="9" fillId="4" borderId="14" xfId="2" applyFont="1" applyFill="1" applyBorder="1" applyAlignment="1">
      <alignment horizontal="right" vertical="center"/>
    </xf>
    <xf numFmtId="0" fontId="10" fillId="4" borderId="10" xfId="2" applyFont="1" applyFill="1" applyBorder="1" applyAlignment="1">
      <alignment horizontal="right" vertical="center"/>
    </xf>
    <xf numFmtId="0" fontId="9" fillId="4" borderId="10" xfId="2" applyFont="1" applyFill="1" applyBorder="1" applyAlignment="1">
      <alignment horizontal="right" vertical="center"/>
    </xf>
    <xf numFmtId="0" fontId="10" fillId="0" borderId="6" xfId="2" applyFont="1" applyBorder="1" applyAlignment="1">
      <alignment horizontal="right" vertical="center" shrinkToFit="1"/>
    </xf>
    <xf numFmtId="0" fontId="10" fillId="4" borderId="1" xfId="2" applyFont="1" applyFill="1" applyBorder="1" applyAlignment="1">
      <alignment horizontal="right" vertical="center" shrinkToFit="1"/>
    </xf>
    <xf numFmtId="0" fontId="9" fillId="4" borderId="1" xfId="2" applyFont="1" applyFill="1" applyBorder="1" applyAlignment="1">
      <alignment horizontal="right" vertical="center" shrinkToFit="1"/>
    </xf>
    <xf numFmtId="0" fontId="7" fillId="4" borderId="1" xfId="2" applyFont="1" applyFill="1" applyBorder="1" applyAlignment="1">
      <alignment horizontal="right" vertical="center" shrinkToFit="1"/>
    </xf>
    <xf numFmtId="0" fontId="5" fillId="4" borderId="1" xfId="0" applyFont="1" applyFill="1" applyBorder="1" applyAlignment="1">
      <alignment horizontal="left" vertical="center"/>
    </xf>
    <xf numFmtId="0" fontId="7" fillId="4" borderId="1" xfId="2" applyFont="1" applyFill="1" applyBorder="1" applyAlignment="1">
      <alignment horizontal="right" vertical="center"/>
    </xf>
    <xf numFmtId="0" fontId="9" fillId="0" borderId="0" xfId="2" applyFont="1" applyBorder="1" applyAlignment="1">
      <alignment horizontal="center" vertical="center"/>
    </xf>
    <xf numFmtId="176" fontId="9" fillId="0" borderId="7" xfId="4" applyNumberFormat="1" applyFont="1" applyBorder="1" applyAlignment="1">
      <alignment horizontal="right" vertical="center"/>
    </xf>
    <xf numFmtId="176" fontId="9" fillId="0" borderId="12" xfId="2" applyNumberFormat="1" applyFont="1" applyBorder="1" applyAlignment="1">
      <alignment horizontal="right" vertical="center"/>
    </xf>
    <xf numFmtId="0" fontId="9" fillId="0" borderId="0" xfId="4" applyFont="1" applyAlignment="1">
      <alignment horizontal="left"/>
    </xf>
    <xf numFmtId="3" fontId="9" fillId="4" borderId="10" xfId="2" applyNumberFormat="1" applyFont="1" applyFill="1" applyBorder="1" applyAlignment="1">
      <alignment horizontal="right" vertical="center"/>
    </xf>
    <xf numFmtId="38" fontId="10" fillId="3" borderId="14" xfId="3" applyFont="1" applyFill="1" applyBorder="1">
      <alignment vertical="center"/>
    </xf>
    <xf numFmtId="0" fontId="15" fillId="0" borderId="5" xfId="2" applyFont="1" applyFill="1" applyBorder="1" applyAlignment="1">
      <alignment horizontal="center" vertical="center"/>
    </xf>
    <xf numFmtId="0" fontId="16" fillId="0" borderId="10" xfId="2" applyFont="1" applyBorder="1" applyAlignment="1">
      <alignment horizontal="center" vertical="center" shrinkToFit="1"/>
    </xf>
    <xf numFmtId="0" fontId="15" fillId="0" borderId="13" xfId="2" applyFont="1" applyBorder="1" applyAlignment="1">
      <alignment horizontal="center" vertical="center" shrinkToFit="1"/>
    </xf>
    <xf numFmtId="0" fontId="15" fillId="0" borderId="6" xfId="2" applyFont="1" applyBorder="1" applyAlignment="1">
      <alignment horizontal="center" vertical="center" shrinkToFit="1"/>
    </xf>
    <xf numFmtId="0" fontId="15" fillId="0" borderId="11" xfId="2" applyFont="1" applyBorder="1" applyAlignment="1">
      <alignment horizontal="center" vertical="center" shrinkToFit="1"/>
    </xf>
    <xf numFmtId="0" fontId="15" fillId="0" borderId="10" xfId="2" applyFont="1" applyBorder="1" applyAlignment="1">
      <alignment horizontal="center" vertical="center" shrinkToFit="1"/>
    </xf>
    <xf numFmtId="0" fontId="15" fillId="0" borderId="13" xfId="2" applyFont="1" applyBorder="1" applyAlignment="1">
      <alignment horizontal="center" vertical="center"/>
    </xf>
    <xf numFmtId="0" fontId="9" fillId="0" borderId="20" xfId="2" applyFont="1" applyBorder="1" applyAlignment="1">
      <alignment horizontal="center" vertical="center" wrapText="1"/>
    </xf>
    <xf numFmtId="0" fontId="13" fillId="0" borderId="0" xfId="2" applyFont="1" applyBorder="1" applyAlignment="1">
      <alignment vertical="center"/>
    </xf>
    <xf numFmtId="38" fontId="10" fillId="0" borderId="0" xfId="3" applyFont="1" applyFill="1" applyBorder="1" applyAlignment="1">
      <alignment vertical="center"/>
    </xf>
    <xf numFmtId="0" fontId="15" fillId="0" borderId="0" xfId="2" applyFont="1">
      <alignment vertical="center"/>
    </xf>
    <xf numFmtId="0" fontId="10" fillId="0" borderId="0" xfId="2" applyFont="1">
      <alignment vertical="center"/>
    </xf>
    <xf numFmtId="0" fontId="10" fillId="0" borderId="0" xfId="2" applyFont="1" applyAlignment="1">
      <alignment horizontal="left" vertical="center"/>
    </xf>
    <xf numFmtId="0" fontId="10" fillId="0" borderId="10" xfId="2" applyFont="1" applyBorder="1" applyAlignment="1">
      <alignment horizontal="center" vertical="center" shrinkToFit="1"/>
    </xf>
    <xf numFmtId="0" fontId="10" fillId="0" borderId="10" xfId="2" applyFont="1" applyBorder="1" applyAlignment="1">
      <alignment horizontal="center" vertical="center"/>
    </xf>
    <xf numFmtId="0" fontId="10" fillId="0" borderId="13" xfId="2" applyFont="1" applyBorder="1" applyAlignment="1">
      <alignment horizontal="right" vertical="center" shrinkToFit="1"/>
    </xf>
    <xf numFmtId="0" fontId="10" fillId="0" borderId="5" xfId="2" applyFont="1" applyBorder="1" applyAlignment="1">
      <alignment horizontal="right" vertical="center"/>
    </xf>
    <xf numFmtId="0" fontId="15" fillId="0" borderId="10" xfId="2" applyFont="1" applyBorder="1" applyAlignment="1">
      <alignment horizontal="center" vertical="center"/>
    </xf>
    <xf numFmtId="0" fontId="10" fillId="0" borderId="7" xfId="4" applyFont="1" applyBorder="1" applyAlignment="1">
      <alignment horizontal="right"/>
    </xf>
    <xf numFmtId="0" fontId="10" fillId="0" borderId="14" xfId="2" applyFont="1" applyBorder="1" applyAlignment="1">
      <alignment horizontal="right" vertical="center"/>
    </xf>
    <xf numFmtId="0" fontId="10" fillId="0" borderId="0" xfId="2" applyFont="1" applyAlignment="1">
      <alignment horizontal="right" vertical="center"/>
    </xf>
    <xf numFmtId="0" fontId="10" fillId="0" borderId="20" xfId="2" applyFont="1" applyBorder="1" applyAlignment="1">
      <alignment horizontal="center" vertical="center" wrapText="1"/>
    </xf>
    <xf numFmtId="0" fontId="18" fillId="0" borderId="0" xfId="2" applyFont="1" applyAlignment="1">
      <alignment horizontal="center" vertical="center"/>
    </xf>
    <xf numFmtId="0" fontId="17" fillId="4" borderId="0" xfId="0" applyFont="1" applyFill="1">
      <alignment vertical="center"/>
    </xf>
    <xf numFmtId="0" fontId="17" fillId="4" borderId="2" xfId="0" applyFont="1" applyFill="1" applyBorder="1">
      <alignment vertical="center"/>
    </xf>
    <xf numFmtId="0" fontId="17" fillId="4" borderId="15" xfId="0" applyFont="1" applyFill="1" applyBorder="1">
      <alignment vertical="center"/>
    </xf>
    <xf numFmtId="0" fontId="15" fillId="0" borderId="5" xfId="2" applyFont="1" applyBorder="1" applyAlignment="1">
      <alignment horizontal="center" vertical="center" wrapText="1"/>
    </xf>
    <xf numFmtId="0" fontId="10" fillId="4" borderId="13" xfId="2" applyFont="1" applyFill="1" applyBorder="1">
      <alignment vertical="center"/>
    </xf>
    <xf numFmtId="0" fontId="15" fillId="0" borderId="0" xfId="2" applyFont="1" applyBorder="1" applyAlignment="1">
      <alignment horizontal="center" vertical="center" wrapText="1"/>
    </xf>
    <xf numFmtId="0" fontId="15" fillId="0" borderId="0" xfId="2" applyFont="1" applyBorder="1">
      <alignment vertical="center"/>
    </xf>
    <xf numFmtId="0" fontId="15" fillId="0" borderId="0" xfId="2" applyFont="1" applyBorder="1" applyAlignment="1">
      <alignment horizontal="right" vertical="center" wrapText="1"/>
    </xf>
    <xf numFmtId="0" fontId="15" fillId="0" borderId="5" xfId="2" applyFont="1" applyBorder="1" applyAlignment="1">
      <alignment vertical="center"/>
    </xf>
    <xf numFmtId="0" fontId="15" fillId="0" borderId="0" xfId="2" applyFont="1" applyAlignment="1">
      <alignment vertical="center"/>
    </xf>
    <xf numFmtId="0" fontId="15" fillId="0" borderId="0" xfId="2" applyFont="1" applyBorder="1" applyAlignment="1">
      <alignment vertical="center"/>
    </xf>
    <xf numFmtId="0" fontId="15" fillId="0" borderId="6" xfId="2" applyFont="1" applyBorder="1" applyAlignment="1">
      <alignment vertical="center"/>
    </xf>
    <xf numFmtId="0" fontId="10" fillId="0" borderId="6" xfId="2" applyFont="1" applyBorder="1" applyAlignment="1">
      <alignment horizontal="right" vertical="center" wrapText="1"/>
    </xf>
    <xf numFmtId="0" fontId="10" fillId="0" borderId="10" xfId="2" applyFont="1" applyBorder="1" applyAlignment="1">
      <alignment horizontal="right" vertical="center" wrapText="1"/>
    </xf>
    <xf numFmtId="0" fontId="15" fillId="0" borderId="11" xfId="2" applyFont="1" applyBorder="1" applyAlignment="1">
      <alignment horizontal="right" vertical="center"/>
    </xf>
    <xf numFmtId="0" fontId="15" fillId="0" borderId="9" xfId="2" applyFont="1" applyBorder="1" applyAlignment="1">
      <alignment horizontal="right" vertical="center" wrapText="1"/>
    </xf>
    <xf numFmtId="0" fontId="10" fillId="0" borderId="8" xfId="4" applyFont="1" applyBorder="1" applyAlignment="1">
      <alignment horizontal="right" wrapText="1"/>
    </xf>
    <xf numFmtId="0" fontId="10" fillId="0" borderId="7" xfId="2" applyFont="1" applyBorder="1" applyAlignment="1">
      <alignment horizontal="right" vertical="center"/>
    </xf>
    <xf numFmtId="38" fontId="10" fillId="0" borderId="20" xfId="3" applyFont="1" applyFill="1" applyBorder="1" applyAlignment="1">
      <alignment horizontal="right" vertical="center"/>
    </xf>
    <xf numFmtId="38" fontId="10" fillId="0" borderId="20" xfId="2" applyNumberFormat="1" applyFont="1" applyBorder="1" applyAlignment="1">
      <alignment horizontal="right" vertical="center"/>
    </xf>
    <xf numFmtId="0" fontId="15" fillId="0" borderId="14" xfId="2" applyFont="1" applyBorder="1" applyAlignment="1">
      <alignment horizontal="center" vertical="center" wrapText="1"/>
    </xf>
    <xf numFmtId="0" fontId="10" fillId="4" borderId="14" xfId="2" applyFont="1" applyFill="1" applyBorder="1">
      <alignment vertical="center"/>
    </xf>
    <xf numFmtId="0" fontId="7" fillId="0" borderId="2" xfId="2" applyFont="1" applyBorder="1">
      <alignment vertical="center"/>
    </xf>
    <xf numFmtId="0" fontId="9" fillId="6" borderId="20" xfId="2" applyFont="1" applyFill="1" applyBorder="1" applyAlignment="1">
      <alignment horizontal="center" vertical="center" wrapText="1"/>
    </xf>
    <xf numFmtId="38" fontId="10" fillId="6" borderId="20" xfId="2" applyNumberFormat="1" applyFont="1" applyFill="1" applyBorder="1" applyAlignment="1">
      <alignment horizontal="right" vertical="center"/>
    </xf>
    <xf numFmtId="0" fontId="9" fillId="0" borderId="3" xfId="2" applyFont="1" applyBorder="1">
      <alignment vertical="center"/>
    </xf>
    <xf numFmtId="38" fontId="3" fillId="0" borderId="3" xfId="1" applyFont="1" applyBorder="1" applyAlignment="1">
      <alignment horizontal="right" vertical="center"/>
    </xf>
    <xf numFmtId="38" fontId="3" fillId="0" borderId="1" xfId="1" applyFont="1" applyBorder="1" applyAlignment="1">
      <alignment horizontal="right" vertical="center"/>
    </xf>
    <xf numFmtId="38" fontId="3" fillId="0" borderId="5" xfId="1" applyFont="1" applyBorder="1" applyAlignment="1">
      <alignment horizontal="right" vertical="center"/>
    </xf>
    <xf numFmtId="0" fontId="13" fillId="0" borderId="2" xfId="2" applyFont="1" applyBorder="1" applyAlignment="1">
      <alignment horizontal="left" vertical="center" indent="1"/>
    </xf>
    <xf numFmtId="0" fontId="14" fillId="0" borderId="15" xfId="0" applyFont="1" applyBorder="1" applyAlignment="1">
      <alignment horizontal="left" vertical="center" indent="1"/>
    </xf>
    <xf numFmtId="0" fontId="14" fillId="0" borderId="3" xfId="0" applyFont="1" applyBorder="1" applyAlignment="1">
      <alignment horizontal="left" vertical="center" indent="1"/>
    </xf>
    <xf numFmtId="0" fontId="15" fillId="0" borderId="0" xfId="2" applyFont="1" applyBorder="1" applyAlignment="1">
      <alignment horizontal="right" vertical="center"/>
    </xf>
    <xf numFmtId="0" fontId="10" fillId="0" borderId="8" xfId="2" applyFont="1" applyBorder="1" applyAlignment="1">
      <alignment horizontal="right" vertical="center" shrinkToFit="1"/>
    </xf>
    <xf numFmtId="0" fontId="18" fillId="0" borderId="0" xfId="2" applyFont="1" applyAlignment="1">
      <alignment horizontal="center" vertical="center"/>
    </xf>
    <xf numFmtId="0" fontId="15" fillId="0" borderId="0" xfId="2" applyFont="1" applyAlignment="1">
      <alignment horizontal="left" vertical="center" wrapText="1"/>
    </xf>
    <xf numFmtId="0" fontId="15" fillId="0" borderId="8" xfId="2" applyFont="1" applyBorder="1" applyAlignment="1">
      <alignment horizontal="left" vertical="center" wrapText="1"/>
    </xf>
    <xf numFmtId="0" fontId="18" fillId="0" borderId="17" xfId="2" applyFont="1" applyBorder="1" applyAlignment="1">
      <alignment horizontal="center" vertical="center"/>
    </xf>
    <xf numFmtId="0" fontId="18" fillId="0" borderId="18" xfId="2" applyFont="1" applyBorder="1" applyAlignment="1">
      <alignment horizontal="center" vertical="center"/>
    </xf>
    <xf numFmtId="0" fontId="18" fillId="0" borderId="19" xfId="2" applyFont="1" applyBorder="1" applyAlignment="1">
      <alignment horizontal="center" vertical="center"/>
    </xf>
    <xf numFmtId="0" fontId="10" fillId="0" borderId="17" xfId="2" applyFont="1" applyBorder="1" applyAlignment="1">
      <alignment horizontal="center" vertical="center" wrapText="1"/>
    </xf>
    <xf numFmtId="0" fontId="10" fillId="0" borderId="19" xfId="2" applyFont="1" applyBorder="1" applyAlignment="1">
      <alignment horizontal="center" vertical="center" wrapText="1"/>
    </xf>
    <xf numFmtId="38" fontId="20" fillId="0" borderId="17" xfId="3" applyFont="1" applyFill="1" applyBorder="1" applyAlignment="1">
      <alignment horizontal="center" vertical="center"/>
    </xf>
    <xf numFmtId="38" fontId="20" fillId="0" borderId="18" xfId="3" applyFont="1" applyFill="1" applyBorder="1" applyAlignment="1">
      <alignment horizontal="center" vertical="center"/>
    </xf>
    <xf numFmtId="38" fontId="20" fillId="0" borderId="19" xfId="3" applyFont="1" applyFill="1" applyBorder="1" applyAlignment="1">
      <alignment horizontal="center" vertical="center"/>
    </xf>
    <xf numFmtId="38" fontId="10" fillId="0" borderId="20" xfId="3" applyFont="1" applyFill="1" applyBorder="1" applyAlignment="1">
      <alignment horizontal="right" vertical="center"/>
    </xf>
    <xf numFmtId="0" fontId="15" fillId="0" borderId="12" xfId="2" applyFont="1" applyBorder="1" applyAlignment="1">
      <alignment horizontal="center" vertical="center"/>
    </xf>
    <xf numFmtId="0" fontId="15" fillId="0" borderId="4" xfId="2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5" fillId="0" borderId="5" xfId="2" applyFont="1" applyBorder="1" applyAlignment="1">
      <alignment horizontal="center" vertical="center"/>
    </xf>
    <xf numFmtId="0" fontId="15" fillId="0" borderId="0" xfId="2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5" fillId="0" borderId="7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/>
    </xf>
    <xf numFmtId="0" fontId="15" fillId="0" borderId="0" xfId="2" applyFont="1" applyAlignment="1">
      <alignment vertical="center"/>
    </xf>
    <xf numFmtId="0" fontId="0" fillId="0" borderId="0" xfId="0" applyAlignment="1">
      <alignment vertical="center"/>
    </xf>
    <xf numFmtId="0" fontId="15" fillId="2" borderId="2" xfId="2" applyFont="1" applyFill="1" applyBorder="1" applyAlignment="1">
      <alignment horizontal="left" vertical="center" wrapText="1" indent="2"/>
    </xf>
    <xf numFmtId="0" fontId="19" fillId="0" borderId="15" xfId="0" applyFont="1" applyBorder="1" applyAlignment="1">
      <alignment horizontal="left" vertical="center" wrapText="1" indent="2"/>
    </xf>
    <xf numFmtId="0" fontId="19" fillId="0" borderId="3" xfId="0" applyFont="1" applyBorder="1" applyAlignment="1">
      <alignment horizontal="left" vertical="center" wrapText="1" indent="2"/>
    </xf>
    <xf numFmtId="0" fontId="15" fillId="0" borderId="5" xfId="2" applyFont="1" applyBorder="1" applyAlignment="1">
      <alignment horizontal="left" vertical="center" wrapText="1" indent="2"/>
    </xf>
    <xf numFmtId="0" fontId="19" fillId="0" borderId="0" xfId="0" applyFont="1" applyAlignment="1">
      <alignment horizontal="left" vertical="center" indent="2"/>
    </xf>
    <xf numFmtId="0" fontId="19" fillId="0" borderId="6" xfId="0" applyFont="1" applyBorder="1" applyAlignment="1">
      <alignment horizontal="left" vertical="center" indent="2"/>
    </xf>
    <xf numFmtId="0" fontId="15" fillId="0" borderId="0" xfId="2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left" vertical="center" wrapText="1"/>
    </xf>
    <xf numFmtId="38" fontId="15" fillId="0" borderId="1" xfId="3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5" fillId="2" borderId="12" xfId="2" applyFont="1" applyFill="1" applyBorder="1" applyAlignment="1">
      <alignment horizontal="left" vertical="center" wrapText="1" indent="1"/>
    </xf>
    <xf numFmtId="0" fontId="15" fillId="2" borderId="4" xfId="2" applyFont="1" applyFill="1" applyBorder="1" applyAlignment="1">
      <alignment horizontal="left" vertical="center" wrapText="1" indent="1"/>
    </xf>
    <xf numFmtId="0" fontId="19" fillId="0" borderId="11" xfId="0" applyFont="1" applyBorder="1" applyAlignment="1">
      <alignment horizontal="left" vertical="center" wrapText="1" indent="1"/>
    </xf>
    <xf numFmtId="0" fontId="15" fillId="2" borderId="7" xfId="2" applyFont="1" applyFill="1" applyBorder="1" applyAlignment="1">
      <alignment horizontal="left" vertical="center" wrapText="1" indent="1"/>
    </xf>
    <xf numFmtId="0" fontId="15" fillId="2" borderId="8" xfId="2" applyFont="1" applyFill="1" applyBorder="1" applyAlignment="1">
      <alignment horizontal="left" vertical="center" wrapText="1" indent="1"/>
    </xf>
    <xf numFmtId="0" fontId="19" fillId="0" borderId="9" xfId="0" applyFont="1" applyBorder="1" applyAlignment="1">
      <alignment horizontal="left" vertical="center" wrapText="1" indent="1"/>
    </xf>
    <xf numFmtId="0" fontId="19" fillId="0" borderId="8" xfId="0" applyFont="1" applyBorder="1" applyAlignment="1">
      <alignment horizontal="left" vertical="center" wrapText="1"/>
    </xf>
    <xf numFmtId="0" fontId="19" fillId="0" borderId="9" xfId="0" applyFont="1" applyBorder="1" applyAlignment="1">
      <alignment horizontal="left" vertical="center" wrapText="1"/>
    </xf>
    <xf numFmtId="0" fontId="15" fillId="5" borderId="2" xfId="2" applyFont="1" applyFill="1" applyBorder="1" applyAlignment="1">
      <alignment horizontal="left" vertical="center" wrapText="1"/>
    </xf>
    <xf numFmtId="0" fontId="15" fillId="5" borderId="15" xfId="2" applyFont="1" applyFill="1" applyBorder="1" applyAlignment="1">
      <alignment horizontal="left" vertical="center" wrapText="1"/>
    </xf>
    <xf numFmtId="0" fontId="15" fillId="5" borderId="3" xfId="2" applyFont="1" applyFill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 indent="2"/>
    </xf>
    <xf numFmtId="0" fontId="19" fillId="0" borderId="6" xfId="0" applyFont="1" applyBorder="1" applyAlignment="1">
      <alignment horizontal="left" vertical="center" wrapText="1" indent="2"/>
    </xf>
    <xf numFmtId="0" fontId="19" fillId="0" borderId="5" xfId="0" applyFont="1" applyBorder="1" applyAlignment="1">
      <alignment horizontal="left" vertical="center" wrapText="1" indent="2"/>
    </xf>
    <xf numFmtId="0" fontId="15" fillId="2" borderId="12" xfId="2" applyFont="1" applyFill="1" applyBorder="1" applyAlignment="1">
      <alignment horizontal="left" vertical="center" wrapText="1" indent="2"/>
    </xf>
    <xf numFmtId="0" fontId="19" fillId="0" borderId="4" xfId="0" applyFont="1" applyBorder="1" applyAlignment="1">
      <alignment horizontal="left" vertical="center" wrapText="1" indent="2"/>
    </xf>
    <xf numFmtId="0" fontId="19" fillId="0" borderId="11" xfId="0" applyFont="1" applyBorder="1" applyAlignment="1">
      <alignment horizontal="left" vertical="center" wrapText="1" indent="2"/>
    </xf>
    <xf numFmtId="0" fontId="19" fillId="0" borderId="7" xfId="0" applyFont="1" applyBorder="1" applyAlignment="1">
      <alignment horizontal="left" vertical="center" wrapText="1" indent="2"/>
    </xf>
    <xf numFmtId="0" fontId="19" fillId="0" borderId="8" xfId="0" applyFont="1" applyBorder="1" applyAlignment="1">
      <alignment horizontal="left" vertical="center" wrapText="1" indent="2"/>
    </xf>
    <xf numFmtId="0" fontId="19" fillId="0" borderId="9" xfId="0" applyFont="1" applyBorder="1" applyAlignment="1">
      <alignment horizontal="left" vertical="center" wrapText="1" indent="2"/>
    </xf>
    <xf numFmtId="0" fontId="15" fillId="0" borderId="1" xfId="2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5" fillId="0" borderId="5" xfId="2" applyFont="1" applyBorder="1" applyAlignment="1">
      <alignment horizontal="center" vertical="center" wrapText="1"/>
    </xf>
    <xf numFmtId="0" fontId="15" fillId="0" borderId="0" xfId="2" applyFont="1" applyBorder="1" applyAlignment="1">
      <alignment horizontal="center" vertical="center" wrapText="1"/>
    </xf>
    <xf numFmtId="0" fontId="15" fillId="0" borderId="7" xfId="2" applyFont="1" applyBorder="1" applyAlignment="1">
      <alignment horizontal="center" vertical="center" wrapText="1"/>
    </xf>
    <xf numFmtId="0" fontId="15" fillId="0" borderId="8" xfId="2" applyFont="1" applyBorder="1" applyAlignment="1">
      <alignment horizontal="center" vertical="center" wrapText="1"/>
    </xf>
    <xf numFmtId="38" fontId="10" fillId="0" borderId="8" xfId="3" applyFont="1" applyFill="1" applyBorder="1" applyAlignment="1">
      <alignment horizontal="right" vertical="center"/>
    </xf>
    <xf numFmtId="38" fontId="10" fillId="0" borderId="9" xfId="3" applyFont="1" applyFill="1" applyBorder="1" applyAlignment="1">
      <alignment horizontal="right" vertical="center"/>
    </xf>
    <xf numFmtId="0" fontId="15" fillId="0" borderId="12" xfId="4" applyFont="1" applyBorder="1" applyAlignment="1">
      <alignment horizontal="center" vertical="center"/>
    </xf>
    <xf numFmtId="0" fontId="15" fillId="0" borderId="5" xfId="4" applyFont="1" applyBorder="1" applyAlignment="1">
      <alignment horizontal="center" vertical="center"/>
    </xf>
    <xf numFmtId="38" fontId="10" fillId="0" borderId="17" xfId="3" applyFont="1" applyFill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38" fontId="15" fillId="0" borderId="2" xfId="3" applyFont="1" applyFill="1" applyBorder="1" applyAlignment="1">
      <alignment horizontal="right" vertical="center"/>
    </xf>
    <xf numFmtId="38" fontId="15" fillId="0" borderId="15" xfId="3" applyFont="1" applyFill="1" applyBorder="1" applyAlignment="1">
      <alignment horizontal="right" vertical="center"/>
    </xf>
    <xf numFmtId="38" fontId="15" fillId="0" borderId="3" xfId="3" applyFont="1" applyFill="1" applyBorder="1" applyAlignment="1">
      <alignment horizontal="right" vertical="center"/>
    </xf>
    <xf numFmtId="0" fontId="13" fillId="0" borderId="12" xfId="2" applyFont="1" applyBorder="1" applyAlignment="1">
      <alignment horizontal="right" vertical="center"/>
    </xf>
    <xf numFmtId="0" fontId="13" fillId="0" borderId="11" xfId="2" applyFon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13" fillId="0" borderId="12" xfId="4" applyFont="1" applyBorder="1" applyAlignment="1">
      <alignment horizontal="left" vertical="center" wrapText="1" indent="1"/>
    </xf>
    <xf numFmtId="0" fontId="13" fillId="0" borderId="4" xfId="4" applyFont="1" applyBorder="1" applyAlignment="1">
      <alignment horizontal="left" vertical="center" wrapText="1" indent="1"/>
    </xf>
    <xf numFmtId="0" fontId="13" fillId="0" borderId="11" xfId="4" applyFont="1" applyBorder="1" applyAlignment="1">
      <alignment horizontal="left" vertical="center" wrapText="1" indent="1"/>
    </xf>
    <xf numFmtId="0" fontId="13" fillId="0" borderId="7" xfId="4" applyFont="1" applyBorder="1" applyAlignment="1">
      <alignment horizontal="left" vertical="center" wrapText="1" indent="1"/>
    </xf>
    <xf numFmtId="0" fontId="13" fillId="0" borderId="8" xfId="4" applyFont="1" applyBorder="1" applyAlignment="1">
      <alignment horizontal="left" vertical="center" wrapText="1" indent="1"/>
    </xf>
    <xf numFmtId="176" fontId="9" fillId="0" borderId="12" xfId="2" applyNumberFormat="1" applyFont="1" applyBorder="1" applyAlignment="1">
      <alignment horizontal="right" vertical="center"/>
    </xf>
    <xf numFmtId="176" fontId="9" fillId="0" borderId="11" xfId="2" applyNumberFormat="1" applyFont="1" applyBorder="1" applyAlignment="1">
      <alignment horizontal="right" vertical="center"/>
    </xf>
    <xf numFmtId="176" fontId="9" fillId="0" borderId="10" xfId="4" quotePrefix="1" applyNumberFormat="1" applyFont="1" applyBorder="1" applyAlignment="1">
      <alignment horizontal="center" vertical="center"/>
    </xf>
    <xf numFmtId="176" fontId="9" fillId="0" borderId="9" xfId="4" quotePrefix="1" applyNumberFormat="1" applyFont="1" applyBorder="1" applyAlignment="1">
      <alignment horizontal="center" vertical="center"/>
    </xf>
    <xf numFmtId="38" fontId="10" fillId="0" borderId="1" xfId="3" applyFont="1" applyFill="1" applyBorder="1" applyAlignment="1">
      <alignment horizontal="center" vertical="center"/>
    </xf>
    <xf numFmtId="0" fontId="15" fillId="0" borderId="4" xfId="4" applyFont="1" applyBorder="1" applyAlignment="1">
      <alignment horizontal="center" vertical="center"/>
    </xf>
    <xf numFmtId="0" fontId="15" fillId="0" borderId="11" xfId="4" applyFont="1" applyBorder="1" applyAlignment="1">
      <alignment horizontal="center" vertical="center"/>
    </xf>
    <xf numFmtId="0" fontId="15" fillId="0" borderId="0" xfId="4" applyFont="1" applyBorder="1" applyAlignment="1">
      <alignment horizontal="center" vertical="center"/>
    </xf>
    <xf numFmtId="0" fontId="15" fillId="0" borderId="6" xfId="4" applyFont="1" applyBorder="1" applyAlignment="1">
      <alignment horizontal="center" vertical="center"/>
    </xf>
    <xf numFmtId="0" fontId="15" fillId="0" borderId="7" xfId="4" applyFont="1" applyBorder="1" applyAlignment="1">
      <alignment horizontal="center" vertical="center"/>
    </xf>
    <xf numFmtId="0" fontId="15" fillId="0" borderId="8" xfId="4" applyFont="1" applyBorder="1" applyAlignment="1">
      <alignment horizontal="center" vertical="center"/>
    </xf>
    <xf numFmtId="0" fontId="15" fillId="0" borderId="9" xfId="4" applyFont="1" applyBorder="1" applyAlignment="1">
      <alignment horizontal="center" vertical="center"/>
    </xf>
    <xf numFmtId="0" fontId="15" fillId="0" borderId="12" xfId="4" applyFont="1" applyBorder="1" applyAlignment="1">
      <alignment horizontal="center" vertical="center" wrapText="1"/>
    </xf>
    <xf numFmtId="0" fontId="15" fillId="0" borderId="11" xfId="4" applyFont="1" applyBorder="1" applyAlignment="1">
      <alignment horizontal="center" vertical="center" wrapText="1"/>
    </xf>
    <xf numFmtId="0" fontId="15" fillId="0" borderId="5" xfId="4" applyFont="1" applyBorder="1" applyAlignment="1">
      <alignment horizontal="center" vertical="center" wrapText="1"/>
    </xf>
    <xf numFmtId="0" fontId="15" fillId="0" borderId="6" xfId="4" applyFont="1" applyBorder="1" applyAlignment="1">
      <alignment horizontal="center" vertical="center" wrapText="1"/>
    </xf>
    <xf numFmtId="0" fontId="15" fillId="0" borderId="10" xfId="4" applyFont="1" applyBorder="1" applyAlignment="1">
      <alignment horizontal="center" vertical="center"/>
    </xf>
    <xf numFmtId="0" fontId="15" fillId="0" borderId="13" xfId="4" applyFont="1" applyBorder="1" applyAlignment="1">
      <alignment horizontal="center" vertical="center"/>
    </xf>
    <xf numFmtId="0" fontId="15" fillId="0" borderId="10" xfId="4" applyFont="1" applyBorder="1" applyAlignment="1">
      <alignment horizontal="center" vertical="center" wrapText="1"/>
    </xf>
    <xf numFmtId="0" fontId="15" fillId="0" borderId="13" xfId="4" applyFont="1" applyBorder="1" applyAlignment="1">
      <alignment horizontal="center" vertical="center" wrapText="1"/>
    </xf>
    <xf numFmtId="0" fontId="10" fillId="0" borderId="7" xfId="4" applyFont="1" applyBorder="1" applyAlignment="1">
      <alignment horizontal="right" vertical="center" wrapText="1"/>
    </xf>
    <xf numFmtId="0" fontId="10" fillId="0" borderId="9" xfId="4" applyFont="1" applyBorder="1" applyAlignment="1">
      <alignment horizontal="right" vertical="center" wrapText="1"/>
    </xf>
    <xf numFmtId="38" fontId="10" fillId="0" borderId="10" xfId="3" quotePrefix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3" fillId="0" borderId="17" xfId="2" applyFont="1" applyBorder="1" applyAlignment="1">
      <alignment horizontal="right" vertical="center"/>
    </xf>
    <xf numFmtId="0" fontId="13" fillId="0" borderId="18" xfId="2" applyFont="1" applyBorder="1" applyAlignment="1">
      <alignment horizontal="right" vertical="center"/>
    </xf>
    <xf numFmtId="0" fontId="13" fillId="0" borderId="19" xfId="2" applyFont="1" applyBorder="1" applyAlignment="1">
      <alignment horizontal="right" vertical="center"/>
    </xf>
    <xf numFmtId="0" fontId="14" fillId="0" borderId="17" xfId="0" applyFont="1" applyBorder="1" applyAlignment="1">
      <alignment horizontal="right" vertical="center"/>
    </xf>
    <xf numFmtId="0" fontId="14" fillId="0" borderId="18" xfId="0" applyFont="1" applyBorder="1" applyAlignment="1">
      <alignment horizontal="right" vertical="center"/>
    </xf>
    <xf numFmtId="0" fontId="14" fillId="0" borderId="19" xfId="0" applyFont="1" applyBorder="1" applyAlignment="1">
      <alignment horizontal="right" vertical="center"/>
    </xf>
    <xf numFmtId="0" fontId="9" fillId="0" borderId="11" xfId="2" applyFont="1" applyBorder="1" applyAlignment="1">
      <alignment horizontal="right" vertical="center" shrinkToFit="1"/>
    </xf>
    <xf numFmtId="0" fontId="0" fillId="0" borderId="9" xfId="0" applyBorder="1" applyAlignment="1">
      <alignment horizontal="right" vertical="center" shrinkToFit="1"/>
    </xf>
    <xf numFmtId="0" fontId="9" fillId="0" borderId="12" xfId="2" applyFont="1" applyBorder="1" applyAlignment="1">
      <alignment horizontal="right" vertical="center"/>
    </xf>
    <xf numFmtId="0" fontId="13" fillId="0" borderId="2" xfId="2" applyFont="1" applyBorder="1" applyAlignment="1">
      <alignment horizontal="right" vertical="center"/>
    </xf>
    <xf numFmtId="0" fontId="13" fillId="0" borderId="15" xfId="2" applyFont="1" applyBorder="1" applyAlignment="1">
      <alignment horizontal="right" vertical="center"/>
    </xf>
    <xf numFmtId="0" fontId="13" fillId="0" borderId="3" xfId="2" applyFon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10" fillId="0" borderId="15" xfId="4" applyFont="1" applyBorder="1" applyAlignment="1">
      <alignment horizontal="left"/>
    </xf>
    <xf numFmtId="0" fontId="15" fillId="0" borderId="12" xfId="2" applyFont="1" applyFill="1" applyBorder="1" applyAlignment="1">
      <alignment horizontal="left" vertical="center" wrapText="1" indent="1"/>
    </xf>
    <xf numFmtId="0" fontId="15" fillId="0" borderId="4" xfId="2" applyFont="1" applyFill="1" applyBorder="1" applyAlignment="1">
      <alignment horizontal="left" vertical="center" wrapText="1" indent="1"/>
    </xf>
    <xf numFmtId="0" fontId="15" fillId="0" borderId="5" xfId="2" applyFont="1" applyFill="1" applyBorder="1" applyAlignment="1">
      <alignment horizontal="left" vertical="center" wrapText="1" indent="1"/>
    </xf>
    <xf numFmtId="0" fontId="15" fillId="0" borderId="0" xfId="2" applyFont="1" applyFill="1" applyBorder="1" applyAlignment="1">
      <alignment horizontal="left" vertical="center" wrapText="1" indent="1"/>
    </xf>
    <xf numFmtId="0" fontId="15" fillId="0" borderId="5" xfId="2" applyFont="1" applyFill="1" applyBorder="1" applyAlignment="1">
      <alignment horizontal="left" vertical="top" wrapText="1"/>
    </xf>
    <xf numFmtId="0" fontId="15" fillId="0" borderId="0" xfId="2" applyFont="1" applyFill="1" applyBorder="1" applyAlignment="1">
      <alignment horizontal="left" vertical="top" wrapText="1"/>
    </xf>
    <xf numFmtId="0" fontId="15" fillId="0" borderId="5" xfId="2" applyFont="1" applyFill="1" applyBorder="1" applyAlignment="1">
      <alignment horizontal="center" vertical="center" wrapText="1"/>
    </xf>
    <xf numFmtId="0" fontId="15" fillId="0" borderId="0" xfId="2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center" vertical="center" wrapText="1"/>
    </xf>
    <xf numFmtId="0" fontId="15" fillId="0" borderId="8" xfId="2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 wrapText="1" indent="2"/>
    </xf>
    <xf numFmtId="38" fontId="4" fillId="0" borderId="0" xfId="1" applyFont="1" applyAlignment="1">
      <alignment horizontal="center" vertical="center"/>
    </xf>
    <xf numFmtId="38" fontId="3" fillId="0" borderId="2" xfId="1" applyFont="1" applyBorder="1" applyAlignment="1">
      <alignment horizontal="center" vertical="center"/>
    </xf>
    <xf numFmtId="38" fontId="3" fillId="0" borderId="3" xfId="1" applyFont="1" applyBorder="1" applyAlignment="1">
      <alignment horizontal="center" vertical="center"/>
    </xf>
    <xf numFmtId="38" fontId="3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5">
    <cellStyle name="桁区切り" xfId="1" builtinId="6"/>
    <cellStyle name="桁区切り 2" xfId="3" xr:uid="{7F465F7B-B640-463F-8452-53AA2B412EDA}"/>
    <cellStyle name="標準" xfId="0" builtinId="0"/>
    <cellStyle name="標準 2" xfId="2" xr:uid="{BCA52CC2-5845-4942-B242-6B6F312B9B08}"/>
    <cellStyle name="標準 3" xfId="4" xr:uid="{2F0C02D8-CAAB-4772-AD0F-A5329E9824EC}"/>
  </cellStyles>
  <dxfs count="30">
    <dxf>
      <fill>
        <patternFill patternType="solid">
          <fgColor auto="1"/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fgColor auto="1"/>
          <bgColor rgb="FFFFFF00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558E5-FB70-4C81-9C66-F40DA6BDE29D}">
  <dimension ref="A1:U70"/>
  <sheetViews>
    <sheetView zoomScale="70" zoomScaleNormal="70" zoomScaleSheetLayoutView="70" workbookViewId="0">
      <selection activeCell="I64" sqref="I64"/>
    </sheetView>
  </sheetViews>
  <sheetFormatPr defaultColWidth="8.75" defaultRowHeight="17.25"/>
  <cols>
    <col min="1" max="1" width="3.5" style="30" customWidth="1"/>
    <col min="2" max="2" width="8.875" style="30" customWidth="1"/>
    <col min="3" max="3" width="12.625" style="30" customWidth="1"/>
    <col min="4" max="4" width="13.875" style="30" customWidth="1"/>
    <col min="5" max="5" width="21.375" style="30" customWidth="1"/>
    <col min="6" max="6" width="22.25" style="30" customWidth="1"/>
    <col min="7" max="7" width="6.875" style="72" customWidth="1"/>
    <col min="8" max="8" width="22.375" style="30" customWidth="1"/>
    <col min="9" max="9" width="11.375" style="30" customWidth="1"/>
    <col min="10" max="12" width="19.25" style="30" customWidth="1"/>
    <col min="13" max="13" width="20.375" style="30" customWidth="1"/>
    <col min="14" max="14" width="18.25" style="30" customWidth="1"/>
    <col min="15" max="15" width="20.625" style="30" customWidth="1"/>
    <col min="16" max="16" width="19.25" style="30" customWidth="1"/>
    <col min="17" max="17" width="4.75" style="30" customWidth="1"/>
    <col min="18" max="18" width="8.75" style="30"/>
    <col min="19" max="19" width="11" style="30" bestFit="1" customWidth="1"/>
    <col min="20" max="20" width="8.75" style="30"/>
    <col min="21" max="21" width="16.125" style="30" bestFit="1" customWidth="1"/>
    <col min="22" max="16384" width="8.75" style="30"/>
  </cols>
  <sheetData>
    <row r="1" spans="2:16" ht="38.25" customHeight="1">
      <c r="B1" s="172" t="s">
        <v>102</v>
      </c>
      <c r="C1" s="173"/>
      <c r="D1" s="173"/>
      <c r="E1" s="173"/>
      <c r="F1" s="104"/>
      <c r="G1" s="112"/>
      <c r="H1" s="103"/>
      <c r="I1" s="147" t="s">
        <v>87</v>
      </c>
      <c r="J1" s="147"/>
      <c r="K1" s="148"/>
      <c r="L1" s="148"/>
      <c r="M1" s="148"/>
      <c r="N1" s="148"/>
      <c r="O1" s="148"/>
      <c r="P1" s="148"/>
    </row>
    <row r="2" spans="2:16" ht="48" customHeight="1">
      <c r="B2" s="149" t="s">
        <v>68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</row>
    <row r="3" spans="2:16" ht="24" customHeight="1">
      <c r="B3" s="150" t="s">
        <v>101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</row>
    <row r="4" spans="2:16" ht="24.75" customHeight="1" thickBot="1"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</row>
    <row r="5" spans="2:16" ht="67.5" customHeight="1" thickBot="1">
      <c r="B5" s="152" t="s">
        <v>96</v>
      </c>
      <c r="C5" s="153"/>
      <c r="D5" s="153"/>
      <c r="E5" s="153"/>
      <c r="F5" s="153"/>
      <c r="G5" s="154"/>
      <c r="H5" s="155" t="s">
        <v>93</v>
      </c>
      <c r="I5" s="156"/>
      <c r="J5" s="113" t="s">
        <v>94</v>
      </c>
      <c r="K5" s="113" t="s">
        <v>95</v>
      </c>
      <c r="L5" s="113" t="s">
        <v>99</v>
      </c>
      <c r="M5" s="113" t="s">
        <v>117</v>
      </c>
      <c r="N5" s="138" t="s">
        <v>121</v>
      </c>
      <c r="O5" s="99" t="s">
        <v>100</v>
      </c>
      <c r="P5" s="114"/>
    </row>
    <row r="6" spans="2:16" ht="69" customHeight="1" thickBot="1">
      <c r="B6" s="157" t="s">
        <v>98</v>
      </c>
      <c r="C6" s="158"/>
      <c r="D6" s="158"/>
      <c r="E6" s="158"/>
      <c r="F6" s="158"/>
      <c r="G6" s="159"/>
      <c r="H6" s="160">
        <f>IF(H51+H58=G62,G62,"NG")*H51+H58</f>
        <v>0</v>
      </c>
      <c r="I6" s="160"/>
      <c r="J6" s="133">
        <v>0</v>
      </c>
      <c r="K6" s="134">
        <f>H6-J6</f>
        <v>0</v>
      </c>
      <c r="L6" s="134">
        <f>N51</f>
        <v>0</v>
      </c>
      <c r="M6" s="134">
        <f>O51+M58</f>
        <v>0</v>
      </c>
      <c r="N6" s="139">
        <f>$B$62</f>
        <v>0</v>
      </c>
      <c r="O6" s="134" t="str">
        <f>IF(N6=0,"NG",H6-J6-N6)</f>
        <v>NG</v>
      </c>
      <c r="P6" s="114"/>
    </row>
    <row r="7" spans="2:16" ht="23.25" customHeight="1"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</row>
    <row r="8" spans="2:16" ht="18.75" customHeight="1">
      <c r="B8" s="161" t="s">
        <v>23</v>
      </c>
      <c r="C8" s="162"/>
      <c r="D8" s="162"/>
      <c r="E8" s="162"/>
      <c r="F8" s="162"/>
      <c r="G8" s="163"/>
      <c r="H8" s="93" t="s">
        <v>24</v>
      </c>
      <c r="I8" s="31"/>
      <c r="J8" s="31"/>
      <c r="K8" s="96" t="s">
        <v>25</v>
      </c>
      <c r="L8" s="97" t="s">
        <v>26</v>
      </c>
      <c r="M8" s="97" t="s">
        <v>109</v>
      </c>
      <c r="N8" s="105" t="s">
        <v>110</v>
      </c>
      <c r="O8" s="106"/>
      <c r="P8" s="106"/>
    </row>
    <row r="9" spans="2:16" ht="18.75" customHeight="1">
      <c r="B9" s="164"/>
      <c r="C9" s="165"/>
      <c r="D9" s="165"/>
      <c r="E9" s="165"/>
      <c r="F9" s="165"/>
      <c r="G9" s="166"/>
      <c r="H9" s="94" t="s">
        <v>28</v>
      </c>
      <c r="I9" s="95" t="s">
        <v>29</v>
      </c>
      <c r="J9" s="95" t="s">
        <v>30</v>
      </c>
      <c r="K9" s="95" t="s">
        <v>31</v>
      </c>
      <c r="L9" s="94" t="s">
        <v>32</v>
      </c>
      <c r="M9" s="94" t="s">
        <v>113</v>
      </c>
      <c r="N9" s="98" t="s">
        <v>69</v>
      </c>
      <c r="O9" s="98" t="s">
        <v>111</v>
      </c>
      <c r="P9" s="98" t="s">
        <v>27</v>
      </c>
    </row>
    <row r="10" spans="2:16" ht="18.75" customHeight="1">
      <c r="B10" s="164"/>
      <c r="C10" s="165"/>
      <c r="D10" s="165"/>
      <c r="E10" s="165"/>
      <c r="F10" s="165"/>
      <c r="G10" s="166"/>
      <c r="H10" s="94" t="s">
        <v>33</v>
      </c>
      <c r="I10" s="34"/>
      <c r="J10" s="34" t="s">
        <v>34</v>
      </c>
      <c r="K10" s="95" t="s">
        <v>35</v>
      </c>
      <c r="L10" s="32"/>
      <c r="M10" s="94" t="s">
        <v>112</v>
      </c>
      <c r="N10" s="32"/>
      <c r="O10" s="170" t="s">
        <v>75</v>
      </c>
      <c r="P10" s="33"/>
    </row>
    <row r="11" spans="2:16" ht="18" customHeight="1">
      <c r="B11" s="167"/>
      <c r="C11" s="168"/>
      <c r="D11" s="168"/>
      <c r="E11" s="168"/>
      <c r="F11" s="168"/>
      <c r="G11" s="169"/>
      <c r="H11" s="35" t="s">
        <v>36</v>
      </c>
      <c r="I11" s="36" t="s">
        <v>37</v>
      </c>
      <c r="J11" s="80" t="s">
        <v>38</v>
      </c>
      <c r="K11" s="80" t="s">
        <v>39</v>
      </c>
      <c r="L11" s="107" t="s">
        <v>40</v>
      </c>
      <c r="M11" s="107" t="s">
        <v>73</v>
      </c>
      <c r="N11" s="107" t="s">
        <v>74</v>
      </c>
      <c r="O11" s="171"/>
      <c r="P11" s="38" t="s">
        <v>72</v>
      </c>
    </row>
    <row r="12" spans="2:16" ht="45.75" customHeight="1">
      <c r="B12" s="144" t="s">
        <v>84</v>
      </c>
      <c r="C12" s="145"/>
      <c r="D12" s="145"/>
      <c r="E12" s="145"/>
      <c r="F12" s="145"/>
      <c r="G12" s="146"/>
      <c r="H12" s="81"/>
      <c r="I12" s="80"/>
      <c r="J12" s="81"/>
      <c r="K12" s="81"/>
      <c r="L12" s="82"/>
      <c r="M12" s="83"/>
      <c r="N12" s="83"/>
      <c r="O12" s="84"/>
      <c r="P12" s="85"/>
    </row>
    <row r="13" spans="2:16" ht="23.25" customHeight="1">
      <c r="B13" s="199" t="s">
        <v>41</v>
      </c>
      <c r="C13" s="200"/>
      <c r="D13" s="200"/>
      <c r="E13" s="200"/>
      <c r="F13" s="200"/>
      <c r="G13" s="201"/>
      <c r="H13" s="38" t="s">
        <v>42</v>
      </c>
      <c r="I13" s="252" t="s">
        <v>43</v>
      </c>
      <c r="J13" s="39" t="s">
        <v>42</v>
      </c>
      <c r="K13" s="39" t="s">
        <v>42</v>
      </c>
      <c r="L13" s="108" t="s">
        <v>44</v>
      </c>
      <c r="M13" s="108"/>
      <c r="N13" s="108"/>
      <c r="O13" s="37" t="s">
        <v>42</v>
      </c>
      <c r="P13" s="37" t="s">
        <v>42</v>
      </c>
    </row>
    <row r="14" spans="2:16" ht="45.75" customHeight="1">
      <c r="B14" s="202"/>
      <c r="C14" s="203"/>
      <c r="D14" s="203"/>
      <c r="E14" s="203"/>
      <c r="F14" s="203"/>
      <c r="G14" s="204"/>
      <c r="H14" s="41"/>
      <c r="I14" s="253"/>
      <c r="J14" s="42">
        <f>ROUNDDOWN((H14*3/4)/1000,0)*1000</f>
        <v>0</v>
      </c>
      <c r="K14" s="43">
        <v>1000000</v>
      </c>
      <c r="L14" s="43"/>
      <c r="M14" s="43">
        <f>J14*L14</f>
        <v>0</v>
      </c>
      <c r="N14" s="43">
        <f>K14*L14</f>
        <v>0</v>
      </c>
      <c r="O14" s="46">
        <f>MIN(M14, N14)</f>
        <v>0</v>
      </c>
      <c r="P14" s="44">
        <f>H14*L14</f>
        <v>0</v>
      </c>
    </row>
    <row r="15" spans="2:16" ht="23.25" customHeight="1">
      <c r="B15" s="199" t="s">
        <v>45</v>
      </c>
      <c r="C15" s="200" t="s">
        <v>45</v>
      </c>
      <c r="D15" s="200"/>
      <c r="E15" s="200"/>
      <c r="F15" s="200"/>
      <c r="G15" s="201"/>
      <c r="H15" s="38" t="s">
        <v>42</v>
      </c>
      <c r="I15" s="253"/>
      <c r="J15" s="39" t="s">
        <v>42</v>
      </c>
      <c r="K15" s="39" t="s">
        <v>42</v>
      </c>
      <c r="L15" s="108" t="s">
        <v>44</v>
      </c>
      <c r="M15" s="108"/>
      <c r="N15" s="108"/>
      <c r="O15" s="40" t="s">
        <v>42</v>
      </c>
      <c r="P15" s="40" t="s">
        <v>42</v>
      </c>
    </row>
    <row r="16" spans="2:16" ht="45" customHeight="1">
      <c r="B16" s="202"/>
      <c r="C16" s="203"/>
      <c r="D16" s="203"/>
      <c r="E16" s="203"/>
      <c r="F16" s="203"/>
      <c r="G16" s="204"/>
      <c r="H16" s="41"/>
      <c r="I16" s="253"/>
      <c r="J16" s="42">
        <f>ROUNDDOWN((H16*3/4)/1000,0)*1000</f>
        <v>0</v>
      </c>
      <c r="K16" s="43">
        <v>300000</v>
      </c>
      <c r="L16" s="43"/>
      <c r="M16" s="43">
        <f>J16*L16</f>
        <v>0</v>
      </c>
      <c r="N16" s="43">
        <f>K16*L16</f>
        <v>0</v>
      </c>
      <c r="O16" s="45">
        <f>MIN(M16, N16)</f>
        <v>0</v>
      </c>
      <c r="P16" s="44">
        <f>H16*L16</f>
        <v>0</v>
      </c>
    </row>
    <row r="17" spans="2:16" ht="24" customHeight="1">
      <c r="B17" s="199" t="s">
        <v>46</v>
      </c>
      <c r="C17" s="200" t="s">
        <v>46</v>
      </c>
      <c r="D17" s="200"/>
      <c r="E17" s="200"/>
      <c r="F17" s="200"/>
      <c r="G17" s="201"/>
      <c r="H17" s="38" t="s">
        <v>42</v>
      </c>
      <c r="I17" s="253"/>
      <c r="J17" s="39" t="s">
        <v>42</v>
      </c>
      <c r="K17" s="39" t="s">
        <v>42</v>
      </c>
      <c r="L17" s="108" t="s">
        <v>44</v>
      </c>
      <c r="M17" s="108"/>
      <c r="N17" s="108"/>
      <c r="O17" s="40" t="s">
        <v>42</v>
      </c>
      <c r="P17" s="40" t="s">
        <v>42</v>
      </c>
    </row>
    <row r="18" spans="2:16" ht="45" customHeight="1">
      <c r="B18" s="202"/>
      <c r="C18" s="203"/>
      <c r="D18" s="203"/>
      <c r="E18" s="203"/>
      <c r="F18" s="203"/>
      <c r="G18" s="204"/>
      <c r="H18" s="41"/>
      <c r="I18" s="253"/>
      <c r="J18" s="42">
        <f>ROUNDDOWN((H18*3/4)/1000,0)*1000</f>
        <v>0</v>
      </c>
      <c r="K18" s="43">
        <v>300000</v>
      </c>
      <c r="L18" s="43"/>
      <c r="M18" s="43">
        <f>J18*L18</f>
        <v>0</v>
      </c>
      <c r="N18" s="43">
        <f>K18*L18</f>
        <v>0</v>
      </c>
      <c r="O18" s="45">
        <f>MIN(M18, N18)</f>
        <v>0</v>
      </c>
      <c r="P18" s="44">
        <f>H18*L18</f>
        <v>0</v>
      </c>
    </row>
    <row r="19" spans="2:16" ht="23.25" customHeight="1">
      <c r="B19" s="199" t="s">
        <v>47</v>
      </c>
      <c r="C19" s="200" t="s">
        <v>47</v>
      </c>
      <c r="D19" s="200"/>
      <c r="E19" s="200"/>
      <c r="F19" s="200"/>
      <c r="G19" s="201"/>
      <c r="H19" s="38" t="s">
        <v>42</v>
      </c>
      <c r="I19" s="253"/>
      <c r="J19" s="39" t="s">
        <v>42</v>
      </c>
      <c r="K19" s="39" t="s">
        <v>42</v>
      </c>
      <c r="L19" s="108" t="s">
        <v>44</v>
      </c>
      <c r="M19" s="108"/>
      <c r="N19" s="108"/>
      <c r="O19" s="40" t="s">
        <v>42</v>
      </c>
      <c r="P19" s="40" t="s">
        <v>42</v>
      </c>
    </row>
    <row r="20" spans="2:16" ht="46.5" customHeight="1">
      <c r="B20" s="202"/>
      <c r="C20" s="203"/>
      <c r="D20" s="203"/>
      <c r="E20" s="203"/>
      <c r="F20" s="203"/>
      <c r="G20" s="204"/>
      <c r="H20" s="41"/>
      <c r="I20" s="253"/>
      <c r="J20" s="42">
        <f>ROUNDDOWN((H20*3/4)/1000,0)*1000</f>
        <v>0</v>
      </c>
      <c r="K20" s="43">
        <v>300000</v>
      </c>
      <c r="L20" s="43"/>
      <c r="M20" s="43">
        <f>J20*L20</f>
        <v>0</v>
      </c>
      <c r="N20" s="43">
        <f>K20*L20</f>
        <v>0</v>
      </c>
      <c r="O20" s="45">
        <f>MIN(M20, N20)</f>
        <v>0</v>
      </c>
      <c r="P20" s="44">
        <f>H20*L20</f>
        <v>0</v>
      </c>
    </row>
    <row r="21" spans="2:16" ht="23.25" customHeight="1">
      <c r="B21" s="199" t="s">
        <v>48</v>
      </c>
      <c r="C21" s="200" t="s">
        <v>48</v>
      </c>
      <c r="D21" s="200"/>
      <c r="E21" s="200"/>
      <c r="F21" s="200"/>
      <c r="G21" s="201"/>
      <c r="H21" s="38" t="s">
        <v>42</v>
      </c>
      <c r="I21" s="253"/>
      <c r="J21" s="39" t="s">
        <v>42</v>
      </c>
      <c r="K21" s="39" t="s">
        <v>42</v>
      </c>
      <c r="L21" s="108" t="s">
        <v>44</v>
      </c>
      <c r="M21" s="108"/>
      <c r="N21" s="108"/>
      <c r="O21" s="40" t="s">
        <v>42</v>
      </c>
      <c r="P21" s="40" t="s">
        <v>42</v>
      </c>
    </row>
    <row r="22" spans="2:16" ht="45" customHeight="1">
      <c r="B22" s="202"/>
      <c r="C22" s="203"/>
      <c r="D22" s="203"/>
      <c r="E22" s="203"/>
      <c r="F22" s="203"/>
      <c r="G22" s="204"/>
      <c r="H22" s="41"/>
      <c r="I22" s="253"/>
      <c r="J22" s="69">
        <f>ROUNDDOWN((H22*3/4)/1000,0)*1000</f>
        <v>0</v>
      </c>
      <c r="K22" s="46">
        <v>300000</v>
      </c>
      <c r="L22" s="46"/>
      <c r="M22" s="46">
        <f>J22*L22</f>
        <v>0</v>
      </c>
      <c r="N22" s="46">
        <f>K22*L22</f>
        <v>0</v>
      </c>
      <c r="O22" s="45">
        <f>MIN(M22, N22)</f>
        <v>0</v>
      </c>
      <c r="P22" s="45">
        <f>H22*L22</f>
        <v>0</v>
      </c>
    </row>
    <row r="23" spans="2:16" ht="45" customHeight="1">
      <c r="B23" s="174" t="s">
        <v>79</v>
      </c>
      <c r="C23" s="175" t="s">
        <v>79</v>
      </c>
      <c r="D23" s="175"/>
      <c r="E23" s="175"/>
      <c r="F23" s="175"/>
      <c r="G23" s="176"/>
      <c r="H23" s="115"/>
      <c r="I23" s="253"/>
      <c r="J23" s="116"/>
      <c r="K23" s="117"/>
      <c r="L23" s="117"/>
      <c r="M23" s="117"/>
      <c r="N23" s="117"/>
      <c r="O23" s="74"/>
      <c r="P23" s="75"/>
    </row>
    <row r="24" spans="2:16" ht="24.75" customHeight="1">
      <c r="B24" s="177" t="s">
        <v>80</v>
      </c>
      <c r="C24" s="178"/>
      <c r="D24" s="178"/>
      <c r="E24" s="178"/>
      <c r="F24" s="178"/>
      <c r="G24" s="179"/>
      <c r="H24" s="47" t="s">
        <v>42</v>
      </c>
      <c r="I24" s="253"/>
      <c r="J24" s="47" t="s">
        <v>42</v>
      </c>
      <c r="K24" s="48" t="s">
        <v>49</v>
      </c>
      <c r="L24" s="47" t="s">
        <v>50</v>
      </c>
      <c r="M24" s="47"/>
      <c r="N24" s="47" t="s">
        <v>51</v>
      </c>
      <c r="O24" s="40" t="s">
        <v>42</v>
      </c>
      <c r="P24" s="40" t="s">
        <v>42</v>
      </c>
    </row>
    <row r="25" spans="2:16" ht="30" customHeight="1">
      <c r="B25" s="118"/>
      <c r="C25" s="180" t="s">
        <v>81</v>
      </c>
      <c r="D25" s="181"/>
      <c r="E25" s="182"/>
      <c r="F25" s="183"/>
      <c r="G25" s="184"/>
      <c r="H25" s="71"/>
      <c r="I25" s="253"/>
      <c r="J25" s="42">
        <f>ROUNDDOWN((H25*3/4)/1000,0)*1000</f>
        <v>0</v>
      </c>
      <c r="K25" s="46">
        <f>_xlfn.IFS(
  _xlfn.IFNA(F25, "")=S40, 1000000 + IF(G26="○", 50000, 0),
  _xlfn.IFNA(F25, "")=S41, 1500000 + IF(G26="○", 50000, 0),
  _xlfn.IFNA(F25, "")=S42, 2000000 + IF(G26="○", 50000, 0),
  _xlfn.IFNA(F25, "")=S43, 2500000 + IF(G26="○", 50000, 0),
  TRUE, 0)</f>
        <v>0</v>
      </c>
      <c r="L25" s="43"/>
      <c r="M25" s="43">
        <f>J25*L25</f>
        <v>0</v>
      </c>
      <c r="N25" s="43">
        <f>K25*L25</f>
        <v>0</v>
      </c>
      <c r="O25" s="45">
        <f>MIN(M25, N25)</f>
        <v>0</v>
      </c>
      <c r="P25" s="44">
        <f>H25*L25</f>
        <v>0</v>
      </c>
    </row>
    <row r="26" spans="2:16" ht="34.5" customHeight="1">
      <c r="B26" s="118"/>
      <c r="C26" s="151" t="s">
        <v>82</v>
      </c>
      <c r="D26" s="191"/>
      <c r="E26" s="191"/>
      <c r="F26" s="192"/>
      <c r="G26" s="92"/>
      <c r="H26" s="119"/>
      <c r="I26" s="253"/>
      <c r="J26" s="78"/>
      <c r="K26" s="78"/>
      <c r="L26" s="78"/>
      <c r="M26" s="78"/>
      <c r="N26" s="78"/>
      <c r="O26" s="90"/>
      <c r="P26" s="79"/>
    </row>
    <row r="27" spans="2:16" ht="87.75" customHeight="1">
      <c r="B27" s="135"/>
      <c r="C27" s="193" t="s">
        <v>83</v>
      </c>
      <c r="D27" s="194"/>
      <c r="E27" s="194"/>
      <c r="F27" s="194"/>
      <c r="G27" s="195"/>
      <c r="H27" s="136"/>
      <c r="I27" s="253"/>
      <c r="J27" s="76"/>
      <c r="K27" s="76"/>
      <c r="L27" s="76"/>
      <c r="M27" s="76"/>
      <c r="N27" s="76"/>
      <c r="O27" s="77"/>
      <c r="P27" s="77"/>
    </row>
    <row r="28" spans="2:16" ht="24" customHeight="1">
      <c r="B28" s="177" t="s">
        <v>86</v>
      </c>
      <c r="C28" s="196"/>
      <c r="D28" s="196"/>
      <c r="E28" s="196"/>
      <c r="F28" s="196"/>
      <c r="G28" s="197"/>
      <c r="H28" s="38" t="s">
        <v>42</v>
      </c>
      <c r="I28" s="252" t="s">
        <v>115</v>
      </c>
      <c r="J28" s="47" t="s">
        <v>42</v>
      </c>
      <c r="K28" s="48" t="s">
        <v>49</v>
      </c>
      <c r="L28" s="47" t="s">
        <v>50</v>
      </c>
      <c r="M28" s="47"/>
      <c r="N28" s="47" t="s">
        <v>51</v>
      </c>
      <c r="O28" s="40" t="s">
        <v>42</v>
      </c>
      <c r="P28" s="40" t="s">
        <v>42</v>
      </c>
    </row>
    <row r="29" spans="2:16" ht="47.25" customHeight="1">
      <c r="B29" s="118"/>
      <c r="C29" s="120"/>
      <c r="D29" s="121"/>
      <c r="E29" s="120"/>
      <c r="F29" s="120"/>
      <c r="G29" s="122"/>
      <c r="H29" s="41"/>
      <c r="I29" s="253"/>
      <c r="J29" s="42">
        <f>ROUNDDOWN((H29*3/4)/1000,0)*1000</f>
        <v>0</v>
      </c>
      <c r="K29" s="43">
        <v>2500000</v>
      </c>
      <c r="L29" s="43"/>
      <c r="M29" s="43">
        <f>J29*L29</f>
        <v>0</v>
      </c>
      <c r="N29" s="43">
        <f>K29*L29</f>
        <v>0</v>
      </c>
      <c r="O29" s="45">
        <f>MIN(M29, N29)</f>
        <v>0</v>
      </c>
      <c r="P29" s="44">
        <f>H29*L29</f>
        <v>0</v>
      </c>
    </row>
    <row r="30" spans="2:16" ht="24" customHeight="1">
      <c r="B30" s="177" t="s">
        <v>52</v>
      </c>
      <c r="C30" s="196"/>
      <c r="D30" s="196"/>
      <c r="E30" s="196"/>
      <c r="F30" s="196"/>
      <c r="G30" s="197"/>
      <c r="H30" s="38" t="s">
        <v>42</v>
      </c>
      <c r="I30" s="253"/>
      <c r="J30" s="39" t="s">
        <v>42</v>
      </c>
      <c r="K30" s="39" t="s">
        <v>42</v>
      </c>
      <c r="L30" s="108" t="s">
        <v>44</v>
      </c>
      <c r="M30" s="108"/>
      <c r="N30" s="108" t="s">
        <v>51</v>
      </c>
      <c r="O30" s="40" t="s">
        <v>42</v>
      </c>
      <c r="P30" s="40" t="s">
        <v>42</v>
      </c>
    </row>
    <row r="31" spans="2:16" ht="44.25" customHeight="1">
      <c r="B31" s="198"/>
      <c r="C31" s="196"/>
      <c r="D31" s="196"/>
      <c r="E31" s="196"/>
      <c r="F31" s="196"/>
      <c r="G31" s="197"/>
      <c r="H31" s="41"/>
      <c r="I31" s="253"/>
      <c r="J31" s="42">
        <f>ROUNDDOWN((H31*3/4)/1000,0)*1000</f>
        <v>0</v>
      </c>
      <c r="K31" s="43">
        <v>300000</v>
      </c>
      <c r="L31" s="43"/>
      <c r="M31" s="43">
        <f>J31*L31</f>
        <v>0</v>
      </c>
      <c r="N31" s="43">
        <f>K31*L31</f>
        <v>0</v>
      </c>
      <c r="O31" s="45">
        <f>MIN(M31, N31)</f>
        <v>0</v>
      </c>
      <c r="P31" s="44">
        <f>H31*L31</f>
        <v>0</v>
      </c>
    </row>
    <row r="32" spans="2:16" ht="24" customHeight="1">
      <c r="B32" s="177" t="s">
        <v>53</v>
      </c>
      <c r="C32" s="196"/>
      <c r="D32" s="196"/>
      <c r="E32" s="196"/>
      <c r="F32" s="196"/>
      <c r="G32" s="197"/>
      <c r="H32" s="38" t="s">
        <v>42</v>
      </c>
      <c r="I32" s="253"/>
      <c r="J32" s="39" t="s">
        <v>42</v>
      </c>
      <c r="K32" s="39" t="s">
        <v>42</v>
      </c>
      <c r="L32" s="108" t="s">
        <v>44</v>
      </c>
      <c r="M32" s="108"/>
      <c r="N32" s="108" t="s">
        <v>51</v>
      </c>
      <c r="O32" s="40" t="s">
        <v>42</v>
      </c>
      <c r="P32" s="40" t="s">
        <v>42</v>
      </c>
    </row>
    <row r="33" spans="1:21" ht="44.25" customHeight="1">
      <c r="B33" s="198"/>
      <c r="C33" s="196"/>
      <c r="D33" s="196"/>
      <c r="E33" s="196"/>
      <c r="F33" s="196"/>
      <c r="G33" s="197"/>
      <c r="H33" s="41"/>
      <c r="I33" s="253"/>
      <c r="J33" s="42">
        <f>ROUNDDOWN((H33*3/4)/1000,0)*1000</f>
        <v>0</v>
      </c>
      <c r="K33" s="43">
        <v>300000</v>
      </c>
      <c r="L33" s="43"/>
      <c r="M33" s="43">
        <f>J33*L33</f>
        <v>0</v>
      </c>
      <c r="N33" s="43">
        <f>K33*L33</f>
        <v>0</v>
      </c>
      <c r="O33" s="45">
        <f>MIN(M33, N33)</f>
        <v>0</v>
      </c>
      <c r="P33" s="44">
        <f>H33*L33</f>
        <v>0</v>
      </c>
    </row>
    <row r="34" spans="1:21" ht="24" customHeight="1">
      <c r="B34" s="177" t="s">
        <v>54</v>
      </c>
      <c r="C34" s="281"/>
      <c r="D34" s="281"/>
      <c r="E34" s="281"/>
      <c r="F34" s="281"/>
      <c r="G34" s="197"/>
      <c r="H34" s="38" t="s">
        <v>42</v>
      </c>
      <c r="I34" s="253"/>
      <c r="J34" s="39" t="s">
        <v>42</v>
      </c>
      <c r="K34" s="39" t="s">
        <v>42</v>
      </c>
      <c r="L34" s="108" t="s">
        <v>44</v>
      </c>
      <c r="M34" s="108"/>
      <c r="N34" s="108" t="s">
        <v>51</v>
      </c>
      <c r="O34" s="40" t="s">
        <v>42</v>
      </c>
      <c r="P34" s="40" t="s">
        <v>42</v>
      </c>
    </row>
    <row r="35" spans="1:21" ht="45" customHeight="1">
      <c r="B35" s="202"/>
      <c r="C35" s="203"/>
      <c r="D35" s="203"/>
      <c r="E35" s="203"/>
      <c r="F35" s="203"/>
      <c r="G35" s="204"/>
      <c r="H35" s="41"/>
      <c r="I35" s="253"/>
      <c r="J35" s="91">
        <f>ROUNDDOWN((H35*3/4)/1000,0)*1000</f>
        <v>0</v>
      </c>
      <c r="K35" s="43">
        <v>300000</v>
      </c>
      <c r="L35" s="43"/>
      <c r="M35" s="43">
        <f>J35*L35</f>
        <v>0</v>
      </c>
      <c r="N35" s="43">
        <f>K35*L35</f>
        <v>0</v>
      </c>
      <c r="O35" s="44">
        <f>MIN(M35, N35)</f>
        <v>0</v>
      </c>
      <c r="P35" s="44">
        <f>H35*L35</f>
        <v>0</v>
      </c>
    </row>
    <row r="36" spans="1:21" ht="34.5" customHeight="1">
      <c r="B36" s="123" t="s">
        <v>85</v>
      </c>
      <c r="C36" s="124"/>
      <c r="D36" s="124"/>
      <c r="E36" s="124"/>
      <c r="F36" s="102"/>
      <c r="G36" s="205" t="s">
        <v>76</v>
      </c>
      <c r="H36" s="47" t="s">
        <v>42</v>
      </c>
      <c r="I36" s="253"/>
      <c r="J36" s="39" t="s">
        <v>42</v>
      </c>
      <c r="K36" s="39" t="s">
        <v>49</v>
      </c>
      <c r="L36" s="38" t="s">
        <v>44</v>
      </c>
      <c r="M36" s="38"/>
      <c r="N36" s="38" t="s">
        <v>51</v>
      </c>
      <c r="O36" s="37" t="s">
        <v>42</v>
      </c>
      <c r="P36" s="37" t="s">
        <v>42</v>
      </c>
    </row>
    <row r="37" spans="1:21" ht="37.5" customHeight="1">
      <c r="B37" s="123" t="s">
        <v>89</v>
      </c>
      <c r="C37" s="125"/>
      <c r="D37" s="125"/>
      <c r="E37" s="125"/>
      <c r="F37" s="126"/>
      <c r="G37" s="206"/>
      <c r="H37" s="41"/>
      <c r="I37" s="253"/>
      <c r="J37" s="42">
        <f>ROUNDDOWN((H37*3/4)/1000,0)*1000</f>
        <v>0</v>
      </c>
      <c r="K37" s="43">
        <v>1000000</v>
      </c>
      <c r="L37" s="43"/>
      <c r="M37" s="43">
        <f>J37*L37</f>
        <v>0</v>
      </c>
      <c r="N37" s="43">
        <f>K37*L37</f>
        <v>0</v>
      </c>
      <c r="O37" s="45">
        <f>MIN(M37, N37)</f>
        <v>0</v>
      </c>
      <c r="P37" s="44">
        <f>H37*L37</f>
        <v>0</v>
      </c>
    </row>
    <row r="38" spans="1:21" ht="20.100000000000001" customHeight="1">
      <c r="B38" s="207"/>
      <c r="C38" s="208"/>
      <c r="D38" s="208"/>
      <c r="E38" s="208"/>
      <c r="F38" s="208"/>
      <c r="G38" s="205" t="s">
        <v>77</v>
      </c>
      <c r="H38" s="47" t="s">
        <v>42</v>
      </c>
      <c r="I38" s="253"/>
      <c r="J38" s="48" t="s">
        <v>42</v>
      </c>
      <c r="K38" s="48" t="s">
        <v>49</v>
      </c>
      <c r="L38" s="38" t="s">
        <v>44</v>
      </c>
      <c r="M38" s="38"/>
      <c r="N38" s="38" t="s">
        <v>51</v>
      </c>
      <c r="O38" s="40" t="s">
        <v>42</v>
      </c>
      <c r="P38" s="40" t="s">
        <v>42</v>
      </c>
    </row>
    <row r="39" spans="1:21" ht="37.5" customHeight="1">
      <c r="B39" s="207"/>
      <c r="C39" s="208"/>
      <c r="D39" s="208"/>
      <c r="E39" s="208"/>
      <c r="F39" s="208"/>
      <c r="G39" s="205"/>
      <c r="H39" s="41"/>
      <c r="I39" s="253"/>
      <c r="J39" s="42">
        <f>ROUNDDOWN((H39*3/4)/1000,0)*1000</f>
        <v>0</v>
      </c>
      <c r="K39" s="43">
        <v>1000000</v>
      </c>
      <c r="L39" s="43"/>
      <c r="M39" s="43">
        <f>J39*L39</f>
        <v>0</v>
      </c>
      <c r="N39" s="43">
        <f>K39*L39</f>
        <v>0</v>
      </c>
      <c r="O39" s="45">
        <f>MIN(M39, N39)</f>
        <v>0</v>
      </c>
      <c r="P39" s="44">
        <f>H39*L39</f>
        <v>0</v>
      </c>
    </row>
    <row r="40" spans="1:21" ht="20.100000000000001" customHeight="1">
      <c r="B40" s="207"/>
      <c r="C40" s="208"/>
      <c r="D40" s="208"/>
      <c r="E40" s="208"/>
      <c r="F40" s="208"/>
      <c r="G40" s="205" t="s">
        <v>78</v>
      </c>
      <c r="H40" s="47" t="s">
        <v>42</v>
      </c>
      <c r="I40" s="253"/>
      <c r="J40" s="48" t="s">
        <v>42</v>
      </c>
      <c r="K40" s="48" t="s">
        <v>49</v>
      </c>
      <c r="L40" s="38" t="s">
        <v>44</v>
      </c>
      <c r="M40" s="38"/>
      <c r="N40" s="38" t="s">
        <v>51</v>
      </c>
      <c r="O40" s="40" t="s">
        <v>42</v>
      </c>
      <c r="P40" s="40" t="s">
        <v>42</v>
      </c>
      <c r="S40" s="49" t="s">
        <v>55</v>
      </c>
      <c r="U40" s="50"/>
    </row>
    <row r="41" spans="1:21" ht="37.5" customHeight="1">
      <c r="B41" s="209"/>
      <c r="C41" s="210"/>
      <c r="D41" s="210"/>
      <c r="E41" s="210"/>
      <c r="F41" s="210"/>
      <c r="G41" s="205"/>
      <c r="H41" s="41"/>
      <c r="I41" s="253"/>
      <c r="J41" s="42">
        <f>ROUNDDOWN((H41*3/4)/1000,0)*1000</f>
        <v>0</v>
      </c>
      <c r="K41" s="43">
        <v>1000000</v>
      </c>
      <c r="L41" s="43"/>
      <c r="M41" s="43">
        <f>J41*L41</f>
        <v>0</v>
      </c>
      <c r="N41" s="43">
        <f>K41*L41</f>
        <v>0</v>
      </c>
      <c r="O41" s="45">
        <f>MIN(M41, N41)</f>
        <v>0</v>
      </c>
      <c r="P41" s="44">
        <f>H41*L41</f>
        <v>0</v>
      </c>
      <c r="S41" s="49" t="s">
        <v>56</v>
      </c>
      <c r="U41" s="50"/>
    </row>
    <row r="42" spans="1:21" ht="20.100000000000001" customHeight="1">
      <c r="B42" s="185" t="s">
        <v>88</v>
      </c>
      <c r="C42" s="186"/>
      <c r="D42" s="186"/>
      <c r="E42" s="186"/>
      <c r="F42" s="186"/>
      <c r="G42" s="187"/>
      <c r="H42" s="47" t="s">
        <v>42</v>
      </c>
      <c r="I42" s="253"/>
      <c r="J42" s="48" t="s">
        <v>42</v>
      </c>
      <c r="K42" s="48" t="s">
        <v>49</v>
      </c>
      <c r="L42" s="38" t="s">
        <v>50</v>
      </c>
      <c r="M42" s="38"/>
      <c r="N42" s="38" t="s">
        <v>51</v>
      </c>
      <c r="O42" s="40" t="s">
        <v>42</v>
      </c>
      <c r="P42" s="40" t="s">
        <v>42</v>
      </c>
      <c r="S42" s="49" t="s">
        <v>57</v>
      </c>
      <c r="U42" s="50"/>
    </row>
    <row r="43" spans="1:21" ht="37.5" customHeight="1">
      <c r="B43" s="188"/>
      <c r="C43" s="189"/>
      <c r="D43" s="189"/>
      <c r="E43" s="189"/>
      <c r="F43" s="189"/>
      <c r="G43" s="190"/>
      <c r="H43" s="41"/>
      <c r="I43" s="253"/>
      <c r="J43" s="42">
        <f>ROUNDDOWN((H43*3/4)/1000,0)*1000</f>
        <v>0</v>
      </c>
      <c r="K43" s="43">
        <v>450000</v>
      </c>
      <c r="L43" s="43"/>
      <c r="M43" s="43">
        <f>J43*L43</f>
        <v>0</v>
      </c>
      <c r="N43" s="43">
        <f>K43*L43</f>
        <v>0</v>
      </c>
      <c r="O43" s="45">
        <f>MIN(M43, N43)</f>
        <v>0</v>
      </c>
      <c r="P43" s="44">
        <f>H43*L43</f>
        <v>0</v>
      </c>
      <c r="S43" s="49" t="s">
        <v>58</v>
      </c>
      <c r="U43" s="50"/>
    </row>
    <row r="44" spans="1:21" ht="20.100000000000001" customHeight="1">
      <c r="B44" s="271" t="s">
        <v>90</v>
      </c>
      <c r="C44" s="272"/>
      <c r="D44" s="272"/>
      <c r="E44" s="272"/>
      <c r="F44" s="272"/>
      <c r="G44" s="205" t="s">
        <v>76</v>
      </c>
      <c r="H44" s="127" t="s">
        <v>42</v>
      </c>
      <c r="I44" s="253"/>
      <c r="J44" s="48" t="s">
        <v>42</v>
      </c>
      <c r="K44" s="48" t="s">
        <v>59</v>
      </c>
      <c r="L44" s="38" t="s">
        <v>50</v>
      </c>
      <c r="M44" s="38"/>
      <c r="N44" s="38" t="s">
        <v>51</v>
      </c>
      <c r="O44" s="40" t="s">
        <v>42</v>
      </c>
      <c r="P44" s="40" t="s">
        <v>42</v>
      </c>
      <c r="S44" s="49"/>
      <c r="U44" s="50"/>
    </row>
    <row r="45" spans="1:21" ht="37.5" customHeight="1">
      <c r="B45" s="273"/>
      <c r="C45" s="274"/>
      <c r="D45" s="274"/>
      <c r="E45" s="274"/>
      <c r="F45" s="274"/>
      <c r="G45" s="206"/>
      <c r="H45" s="52"/>
      <c r="I45" s="253"/>
      <c r="J45" s="42">
        <f>ROUNDDOWN((H45*3/4)/1000,0)*1000</f>
        <v>0</v>
      </c>
      <c r="K45" s="43">
        <v>100000</v>
      </c>
      <c r="L45" s="43"/>
      <c r="M45" s="43">
        <f>J45*L45</f>
        <v>0</v>
      </c>
      <c r="N45" s="43">
        <f>K45*L45</f>
        <v>0</v>
      </c>
      <c r="O45" s="45">
        <f>MIN(M45, N45)</f>
        <v>0</v>
      </c>
      <c r="P45" s="44">
        <f>H45*L45</f>
        <v>0</v>
      </c>
      <c r="S45" s="49"/>
      <c r="U45" s="50"/>
    </row>
    <row r="46" spans="1:21" ht="20.100000000000001" customHeight="1">
      <c r="A46" s="70"/>
      <c r="B46" s="275" t="s">
        <v>91</v>
      </c>
      <c r="C46" s="276"/>
      <c r="D46" s="276"/>
      <c r="E46" s="276"/>
      <c r="F46" s="276"/>
      <c r="G46" s="205" t="s">
        <v>77</v>
      </c>
      <c r="H46" s="128" t="s">
        <v>42</v>
      </c>
      <c r="I46" s="253"/>
      <c r="J46" s="48" t="s">
        <v>42</v>
      </c>
      <c r="K46" s="48" t="s">
        <v>59</v>
      </c>
      <c r="L46" s="38" t="s">
        <v>50</v>
      </c>
      <c r="M46" s="38"/>
      <c r="N46" s="38" t="s">
        <v>51</v>
      </c>
      <c r="O46" s="40" t="s">
        <v>42</v>
      </c>
      <c r="P46" s="40" t="s">
        <v>42</v>
      </c>
      <c r="S46" s="49"/>
      <c r="U46" s="50"/>
    </row>
    <row r="47" spans="1:21" ht="37.5" customHeight="1">
      <c r="A47" s="70"/>
      <c r="B47" s="275"/>
      <c r="C47" s="276"/>
      <c r="D47" s="276"/>
      <c r="E47" s="276"/>
      <c r="F47" s="276"/>
      <c r="G47" s="206"/>
      <c r="H47" s="41"/>
      <c r="I47" s="253"/>
      <c r="J47" s="42">
        <f>ROUNDDOWN((H47*3/4)/1000,0)*1000</f>
        <v>0</v>
      </c>
      <c r="K47" s="43">
        <v>100000</v>
      </c>
      <c r="L47" s="43"/>
      <c r="M47" s="43">
        <f>J47*L47</f>
        <v>0</v>
      </c>
      <c r="N47" s="43">
        <f>K47*L47</f>
        <v>0</v>
      </c>
      <c r="O47" s="45">
        <f>MIN(M47, N47)</f>
        <v>0</v>
      </c>
      <c r="P47" s="44">
        <f>H47*L47</f>
        <v>0</v>
      </c>
      <c r="S47" s="49"/>
      <c r="U47" s="50"/>
    </row>
    <row r="48" spans="1:21" ht="20.100000000000001" customHeight="1">
      <c r="B48" s="277"/>
      <c r="C48" s="278"/>
      <c r="D48" s="278"/>
      <c r="E48" s="278"/>
      <c r="F48" s="278"/>
      <c r="G48" s="205" t="s">
        <v>78</v>
      </c>
      <c r="H48" s="127" t="s">
        <v>42</v>
      </c>
      <c r="I48" s="253"/>
      <c r="J48" s="48" t="s">
        <v>42</v>
      </c>
      <c r="K48" s="48" t="s">
        <v>59</v>
      </c>
      <c r="L48" s="38" t="s">
        <v>50</v>
      </c>
      <c r="M48" s="38"/>
      <c r="N48" s="38" t="s">
        <v>51</v>
      </c>
      <c r="O48" s="40" t="s">
        <v>42</v>
      </c>
      <c r="P48" s="40" t="s">
        <v>42</v>
      </c>
      <c r="S48" s="51" t="s">
        <v>60</v>
      </c>
    </row>
    <row r="49" spans="2:19" ht="37.5" customHeight="1">
      <c r="B49" s="279"/>
      <c r="C49" s="280"/>
      <c r="D49" s="280"/>
      <c r="E49" s="280"/>
      <c r="F49" s="280"/>
      <c r="G49" s="206"/>
      <c r="H49" s="52"/>
      <c r="I49" s="254"/>
      <c r="J49" s="42">
        <f>ROUNDDOWN((H49*3/4)/1000,0)*1000</f>
        <v>0</v>
      </c>
      <c r="K49" s="43">
        <v>100000</v>
      </c>
      <c r="L49" s="43"/>
      <c r="M49" s="43">
        <f>J49*L49</f>
        <v>0</v>
      </c>
      <c r="N49" s="43">
        <f>K49*L49</f>
        <v>0</v>
      </c>
      <c r="O49" s="45">
        <f>MIN(M49, N49)</f>
        <v>0</v>
      </c>
      <c r="P49" s="44">
        <f>H49*L49</f>
        <v>0</v>
      </c>
      <c r="S49" s="49"/>
    </row>
    <row r="50" spans="2:19" ht="20.100000000000001" customHeight="1">
      <c r="B50" s="161"/>
      <c r="C50" s="162"/>
      <c r="D50" s="162"/>
      <c r="E50" s="162"/>
      <c r="F50" s="162"/>
      <c r="G50" s="129"/>
      <c r="H50" s="47" t="s">
        <v>42</v>
      </c>
      <c r="I50" s="48"/>
      <c r="J50" s="48" t="s">
        <v>42</v>
      </c>
      <c r="K50" s="48" t="s">
        <v>49</v>
      </c>
      <c r="L50" s="47" t="s">
        <v>44</v>
      </c>
      <c r="M50" s="47"/>
      <c r="N50" s="47" t="s">
        <v>51</v>
      </c>
      <c r="O50" s="53" t="s">
        <v>103</v>
      </c>
      <c r="P50" s="40" t="s">
        <v>42</v>
      </c>
    </row>
    <row r="51" spans="2:19" ht="37.5" customHeight="1">
      <c r="B51" s="209" t="s">
        <v>61</v>
      </c>
      <c r="C51" s="210"/>
      <c r="D51" s="210"/>
      <c r="E51" s="210"/>
      <c r="F51" s="210"/>
      <c r="G51" s="130"/>
      <c r="H51" s="54">
        <f>SUM(H14:H49)</f>
        <v>0</v>
      </c>
      <c r="I51" s="55"/>
      <c r="J51" s="54">
        <f>SUM(J14:J49)</f>
        <v>0</v>
      </c>
      <c r="K51" s="56"/>
      <c r="L51" s="57">
        <f>SUM(L14:L49)</f>
        <v>0</v>
      </c>
      <c r="M51" s="57"/>
      <c r="N51" s="57">
        <f>SUM(N14:N49)</f>
        <v>0</v>
      </c>
      <c r="O51" s="54">
        <f>SUM(O14:O49)</f>
        <v>0</v>
      </c>
      <c r="P51" s="58">
        <f>SUM(P14:P49)</f>
        <v>0</v>
      </c>
      <c r="S51" s="49" t="s">
        <v>97</v>
      </c>
    </row>
    <row r="52" spans="2:19" ht="13.5" customHeight="1">
      <c r="B52" s="270"/>
      <c r="C52" s="270"/>
      <c r="D52" s="270"/>
      <c r="E52" s="270"/>
      <c r="F52" s="270"/>
      <c r="G52" s="270"/>
      <c r="H52" s="270"/>
      <c r="I52" s="270"/>
      <c r="J52" s="270"/>
      <c r="K52" s="270"/>
      <c r="L52" s="270"/>
      <c r="M52" s="270"/>
      <c r="N52" s="270"/>
      <c r="O52" s="89"/>
      <c r="P52" s="89"/>
      <c r="S52" s="49" t="s">
        <v>98</v>
      </c>
    </row>
    <row r="53" spans="2:19" ht="18" customHeight="1">
      <c r="B53" s="213" t="s">
        <v>23</v>
      </c>
      <c r="C53" s="235"/>
      <c r="D53" s="235"/>
      <c r="E53" s="235"/>
      <c r="F53" s="235"/>
      <c r="G53" s="236"/>
      <c r="H53" s="242" t="s">
        <v>62</v>
      </c>
      <c r="I53" s="243"/>
      <c r="J53" s="246" t="s">
        <v>29</v>
      </c>
      <c r="K53" s="97" t="s">
        <v>0</v>
      </c>
      <c r="L53" s="248" t="s">
        <v>114</v>
      </c>
      <c r="M53" s="213" t="s">
        <v>63</v>
      </c>
      <c r="N53" s="109" t="s">
        <v>64</v>
      </c>
    </row>
    <row r="54" spans="2:19" ht="18" customHeight="1">
      <c r="B54" s="214"/>
      <c r="C54" s="237"/>
      <c r="D54" s="237"/>
      <c r="E54" s="237"/>
      <c r="F54" s="237"/>
      <c r="G54" s="238"/>
      <c r="H54" s="244"/>
      <c r="I54" s="245"/>
      <c r="J54" s="247"/>
      <c r="K54" s="94" t="s">
        <v>70</v>
      </c>
      <c r="L54" s="249"/>
      <c r="M54" s="214"/>
      <c r="N54" s="98" t="s">
        <v>65</v>
      </c>
    </row>
    <row r="55" spans="2:19" ht="18" customHeight="1">
      <c r="B55" s="214"/>
      <c r="C55" s="237"/>
      <c r="D55" s="237"/>
      <c r="E55" s="237"/>
      <c r="F55" s="237"/>
      <c r="G55" s="238"/>
      <c r="H55" s="244"/>
      <c r="I55" s="245"/>
      <c r="J55" s="247"/>
      <c r="K55" s="94" t="s">
        <v>71</v>
      </c>
      <c r="L55" s="249"/>
      <c r="M55" s="214"/>
      <c r="N55" s="98" t="s">
        <v>66</v>
      </c>
    </row>
    <row r="56" spans="2:19" ht="22.5" customHeight="1">
      <c r="B56" s="239"/>
      <c r="C56" s="240"/>
      <c r="D56" s="240"/>
      <c r="E56" s="240"/>
      <c r="F56" s="240"/>
      <c r="G56" s="241"/>
      <c r="H56" s="250" t="s">
        <v>104</v>
      </c>
      <c r="I56" s="251"/>
      <c r="J56" s="131" t="s">
        <v>105</v>
      </c>
      <c r="K56" s="107" t="s">
        <v>106</v>
      </c>
      <c r="L56" s="110" t="s">
        <v>107</v>
      </c>
      <c r="M56" s="132" t="s">
        <v>108</v>
      </c>
      <c r="N56" s="111"/>
      <c r="P56" s="86"/>
    </row>
    <row r="57" spans="2:19" ht="21" customHeight="1">
      <c r="B57" s="225" t="s">
        <v>92</v>
      </c>
      <c r="C57" s="226"/>
      <c r="D57" s="226"/>
      <c r="E57" s="226"/>
      <c r="F57" s="226"/>
      <c r="G57" s="227"/>
      <c r="H57" s="230" t="s">
        <v>42</v>
      </c>
      <c r="I57" s="231"/>
      <c r="J57" s="232" t="s">
        <v>67</v>
      </c>
      <c r="K57" s="59" t="s">
        <v>42</v>
      </c>
      <c r="L57" s="59" t="s">
        <v>42</v>
      </c>
      <c r="M57" s="88" t="s">
        <v>42</v>
      </c>
      <c r="N57" s="59" t="s">
        <v>42</v>
      </c>
    </row>
    <row r="58" spans="2:19" ht="39" customHeight="1">
      <c r="B58" s="228"/>
      <c r="C58" s="229"/>
      <c r="D58" s="229"/>
      <c r="E58" s="229"/>
      <c r="F58" s="229"/>
      <c r="G58" s="229"/>
      <c r="H58" s="234"/>
      <c r="I58" s="234"/>
      <c r="J58" s="233"/>
      <c r="K58" s="60">
        <f>ROUNDDOWN((H58*3/4)/1000,0)*1000</f>
        <v>0</v>
      </c>
      <c r="L58" s="61">
        <v>4000000</v>
      </c>
      <c r="M58" s="87">
        <f>IF(K58&gt;L58,L58,K58)</f>
        <v>0</v>
      </c>
      <c r="N58" s="62">
        <f>H58</f>
        <v>0</v>
      </c>
    </row>
    <row r="59" spans="2:19" ht="13.5" customHeight="1" thickBot="1">
      <c r="B59" s="89"/>
      <c r="C59" s="89"/>
      <c r="D59" s="89"/>
      <c r="E59" s="89"/>
      <c r="F59" s="89"/>
      <c r="G59" s="73"/>
      <c r="H59" s="89"/>
      <c r="I59" s="89"/>
      <c r="J59" s="89"/>
      <c r="K59" s="89"/>
      <c r="L59" s="89"/>
      <c r="M59" s="89"/>
      <c r="N59"/>
    </row>
    <row r="60" spans="2:19" ht="18.75" customHeight="1" thickBot="1">
      <c r="B60" s="255" t="s">
        <v>120</v>
      </c>
      <c r="C60" s="256"/>
      <c r="D60" s="257"/>
      <c r="E60" s="261" t="s">
        <v>118</v>
      </c>
      <c r="F60" s="263" t="s">
        <v>119</v>
      </c>
      <c r="G60" s="264" t="s">
        <v>123</v>
      </c>
      <c r="H60" s="265"/>
      <c r="I60" s="266"/>
      <c r="J60" s="221" t="s">
        <v>122</v>
      </c>
      <c r="K60" s="222"/>
      <c r="L60" s="100"/>
      <c r="M60" s="100"/>
      <c r="N60"/>
    </row>
    <row r="61" spans="2:19" ht="18.75" customHeight="1" thickBot="1">
      <c r="B61" s="258"/>
      <c r="C61" s="259"/>
      <c r="D61" s="260"/>
      <c r="E61" s="262"/>
      <c r="F61" s="223"/>
      <c r="G61" s="267"/>
      <c r="H61" s="268"/>
      <c r="I61" s="269"/>
      <c r="J61" s="223"/>
      <c r="K61" s="224"/>
      <c r="L61" s="100"/>
      <c r="M61" s="100"/>
      <c r="N61"/>
    </row>
    <row r="62" spans="2:19" ht="37.5" customHeight="1" thickBot="1">
      <c r="B62" s="215"/>
      <c r="C62" s="216"/>
      <c r="D62" s="217"/>
      <c r="E62" s="140">
        <v>0</v>
      </c>
      <c r="F62" s="137">
        <f>B62-E62</f>
        <v>0</v>
      </c>
      <c r="G62" s="218">
        <f>P51+N58</f>
        <v>0</v>
      </c>
      <c r="H62" s="219"/>
      <c r="I62" s="220"/>
      <c r="J62" s="211">
        <f>O51+M58</f>
        <v>0</v>
      </c>
      <c r="K62" s="212"/>
      <c r="L62" s="101"/>
      <c r="M62" s="101"/>
      <c r="N62"/>
    </row>
    <row r="63" spans="2:19" ht="17.25" customHeight="1">
      <c r="B63" s="64"/>
      <c r="C63" s="64"/>
      <c r="D63" s="64"/>
      <c r="E63" s="64"/>
      <c r="F63" s="65"/>
      <c r="G63" s="66"/>
      <c r="H63" s="66"/>
      <c r="I63" s="66"/>
      <c r="J63" s="67"/>
      <c r="K63" s="67"/>
      <c r="P63" s="68"/>
    </row>
    <row r="70" spans="6:6">
      <c r="F70" s="63"/>
    </row>
  </sheetData>
  <mergeCells count="62">
    <mergeCell ref="I13:I27"/>
    <mergeCell ref="I28:I49"/>
    <mergeCell ref="B60:D61"/>
    <mergeCell ref="E60:E61"/>
    <mergeCell ref="F60:F61"/>
    <mergeCell ref="G60:I61"/>
    <mergeCell ref="B50:F50"/>
    <mergeCell ref="B51:F51"/>
    <mergeCell ref="B52:N52"/>
    <mergeCell ref="B44:F45"/>
    <mergeCell ref="G44:G45"/>
    <mergeCell ref="B46:F47"/>
    <mergeCell ref="G46:G47"/>
    <mergeCell ref="B48:F49"/>
    <mergeCell ref="G48:G49"/>
    <mergeCell ref="B34:G35"/>
    <mergeCell ref="J62:K62"/>
    <mergeCell ref="M53:M55"/>
    <mergeCell ref="B62:D62"/>
    <mergeCell ref="G62:I62"/>
    <mergeCell ref="J60:K61"/>
    <mergeCell ref="B57:G58"/>
    <mergeCell ref="H57:I57"/>
    <mergeCell ref="J57:J58"/>
    <mergeCell ref="H58:I58"/>
    <mergeCell ref="B53:G56"/>
    <mergeCell ref="H53:I55"/>
    <mergeCell ref="J53:J55"/>
    <mergeCell ref="L53:L55"/>
    <mergeCell ref="H56:I56"/>
    <mergeCell ref="B13:G14"/>
    <mergeCell ref="B15:G16"/>
    <mergeCell ref="B17:G18"/>
    <mergeCell ref="B19:G20"/>
    <mergeCell ref="B21:G22"/>
    <mergeCell ref="B23:G23"/>
    <mergeCell ref="B24:G24"/>
    <mergeCell ref="C25:E25"/>
    <mergeCell ref="F25:G25"/>
    <mergeCell ref="B42:G43"/>
    <mergeCell ref="C26:F26"/>
    <mergeCell ref="C27:G27"/>
    <mergeCell ref="B28:G28"/>
    <mergeCell ref="B30:G31"/>
    <mergeCell ref="B32:G33"/>
    <mergeCell ref="G36:G37"/>
    <mergeCell ref="B38:F39"/>
    <mergeCell ref="G38:G39"/>
    <mergeCell ref="B40:F41"/>
    <mergeCell ref="G40:G41"/>
    <mergeCell ref="B12:G12"/>
    <mergeCell ref="I1:J1"/>
    <mergeCell ref="K1:P1"/>
    <mergeCell ref="B2:P2"/>
    <mergeCell ref="B3:P4"/>
    <mergeCell ref="B5:G5"/>
    <mergeCell ref="H5:I5"/>
    <mergeCell ref="B6:G6"/>
    <mergeCell ref="H6:I6"/>
    <mergeCell ref="B8:G11"/>
    <mergeCell ref="O10:O11"/>
    <mergeCell ref="B1:E1"/>
  </mergeCells>
  <phoneticPr fontId="2"/>
  <conditionalFormatting sqref="H25 H43 H29 H14 H16 H18 H20 H22 H31 H33 H35 H41 L25:N25 L29:N29 L31:N31 L33:N33 L35:N35 L16:N16 L20:N20 L22:N22 H49 L14:N14">
    <cfRule type="containsBlanks" dxfId="29" priority="30">
      <formula>LEN(TRIM(H14))=0</formula>
    </cfRule>
  </conditionalFormatting>
  <conditionalFormatting sqref="N58">
    <cfRule type="containsBlanks" dxfId="28" priority="28">
      <formula>LEN(TRIM(N58))=0</formula>
    </cfRule>
  </conditionalFormatting>
  <conditionalFormatting sqref="P16 P20 P22 P25 P29 P31 P33 P35 P14">
    <cfRule type="containsBlanks" dxfId="27" priority="29">
      <formula>LEN(TRIM(P14))=0</formula>
    </cfRule>
  </conditionalFormatting>
  <conditionalFormatting sqref="L41:N41">
    <cfRule type="containsBlanks" dxfId="26" priority="27">
      <formula>LEN(TRIM(L41))=0</formula>
    </cfRule>
  </conditionalFormatting>
  <conditionalFormatting sqref="P41">
    <cfRule type="containsBlanks" dxfId="25" priority="26">
      <formula>LEN(TRIM(P41))=0</formula>
    </cfRule>
  </conditionalFormatting>
  <conditionalFormatting sqref="L43:N43">
    <cfRule type="containsBlanks" dxfId="24" priority="25">
      <formula>LEN(TRIM(L43))=0</formula>
    </cfRule>
  </conditionalFormatting>
  <conditionalFormatting sqref="P43">
    <cfRule type="containsBlanks" dxfId="23" priority="24">
      <formula>LEN(TRIM(P43))=0</formula>
    </cfRule>
  </conditionalFormatting>
  <conditionalFormatting sqref="L49:N49">
    <cfRule type="containsBlanks" dxfId="22" priority="23">
      <formula>LEN(TRIM(L49))=0</formula>
    </cfRule>
  </conditionalFormatting>
  <conditionalFormatting sqref="P49">
    <cfRule type="containsBlanks" dxfId="21" priority="22">
      <formula>LEN(TRIM(P49))=0</formula>
    </cfRule>
  </conditionalFormatting>
  <conditionalFormatting sqref="P18">
    <cfRule type="containsBlanks" dxfId="20" priority="20">
      <formula>LEN(TRIM(P18))=0</formula>
    </cfRule>
  </conditionalFormatting>
  <conditionalFormatting sqref="L18:N18">
    <cfRule type="containsBlanks" dxfId="19" priority="21">
      <formula>LEN(TRIM(L18))=0</formula>
    </cfRule>
  </conditionalFormatting>
  <conditionalFormatting sqref="G26">
    <cfRule type="containsBlanks" dxfId="18" priority="19">
      <formula>LEN(TRIM(G26))=0</formula>
    </cfRule>
  </conditionalFormatting>
  <conditionalFormatting sqref="H45">
    <cfRule type="containsBlanks" dxfId="17" priority="18">
      <formula>LEN(TRIM(H45))=0</formula>
    </cfRule>
  </conditionalFormatting>
  <conditionalFormatting sqref="L45:N45">
    <cfRule type="containsBlanks" dxfId="16" priority="17">
      <formula>LEN(TRIM(L45))=0</formula>
    </cfRule>
  </conditionalFormatting>
  <conditionalFormatting sqref="P45">
    <cfRule type="containsBlanks" dxfId="15" priority="16">
      <formula>LEN(TRIM(P45))=0</formula>
    </cfRule>
  </conditionalFormatting>
  <conditionalFormatting sqref="H47">
    <cfRule type="containsBlanks" dxfId="14" priority="15">
      <formula>LEN(TRIM(H47))=0</formula>
    </cfRule>
  </conditionalFormatting>
  <conditionalFormatting sqref="L47:N47">
    <cfRule type="containsBlanks" dxfId="13" priority="14">
      <formula>LEN(TRIM(L47))=0</formula>
    </cfRule>
  </conditionalFormatting>
  <conditionalFormatting sqref="P47">
    <cfRule type="containsBlanks" dxfId="12" priority="13">
      <formula>LEN(TRIM(P47))=0</formula>
    </cfRule>
  </conditionalFormatting>
  <conditionalFormatting sqref="H37">
    <cfRule type="containsBlanks" dxfId="11" priority="12">
      <formula>LEN(TRIM(H37))=0</formula>
    </cfRule>
  </conditionalFormatting>
  <conditionalFormatting sqref="L37:N37">
    <cfRule type="containsBlanks" dxfId="10" priority="11">
      <formula>LEN(TRIM(L37))=0</formula>
    </cfRule>
  </conditionalFormatting>
  <conditionalFormatting sqref="P37">
    <cfRule type="containsBlanks" dxfId="9" priority="10">
      <formula>LEN(TRIM(P37))=0</formula>
    </cfRule>
  </conditionalFormatting>
  <conditionalFormatting sqref="H39">
    <cfRule type="containsBlanks" dxfId="8" priority="9">
      <formula>LEN(TRIM(H39))=0</formula>
    </cfRule>
  </conditionalFormatting>
  <conditionalFormatting sqref="L39:N39">
    <cfRule type="containsBlanks" dxfId="7" priority="8">
      <formula>LEN(TRIM(L39))=0</formula>
    </cfRule>
  </conditionalFormatting>
  <conditionalFormatting sqref="P39">
    <cfRule type="containsBlanks" dxfId="6" priority="7">
      <formula>LEN(TRIM(P39))=0</formula>
    </cfRule>
  </conditionalFormatting>
  <conditionalFormatting sqref="F25">
    <cfRule type="containsBlanks" dxfId="5" priority="6">
      <formula>LEN(TRIM(F25))=0</formula>
    </cfRule>
  </conditionalFormatting>
  <conditionalFormatting sqref="H6">
    <cfRule type="containsBlanks" dxfId="4" priority="5">
      <formula>LEN(TRIM(H6))=0</formula>
    </cfRule>
  </conditionalFormatting>
  <conditionalFormatting sqref="J6">
    <cfRule type="containsBlanks" dxfId="3" priority="4">
      <formula>LEN(TRIM(J6))=0</formula>
    </cfRule>
  </conditionalFormatting>
  <conditionalFormatting sqref="B6">
    <cfRule type="containsBlanks" dxfId="2" priority="3">
      <formula>LEN(TRIM(B6))=0</formula>
    </cfRule>
  </conditionalFormatting>
  <conditionalFormatting sqref="H58">
    <cfRule type="containsBlanks" dxfId="1" priority="2">
      <formula>LEN(TRIM(H58))=0</formula>
    </cfRule>
  </conditionalFormatting>
  <conditionalFormatting sqref="B62">
    <cfRule type="containsBlanks" dxfId="0" priority="1">
      <formula>LEN(TRIM(B62))=0</formula>
    </cfRule>
  </conditionalFormatting>
  <dataValidations count="5">
    <dataValidation type="list" allowBlank="1" showInputMessage="1" showErrorMessage="1" sqref="B6" xr:uid="{5F98BC8E-301E-480B-BE9E-605ADC295815}">
      <formula1>$S$51:$S$54</formula1>
    </dataValidation>
    <dataValidation type="list" allowBlank="1" showInputMessage="1" showErrorMessage="1" sqref="F25:G25" xr:uid="{06221D5A-5ACC-4B4E-85C4-E047454FE97E}">
      <formula1>$S$39:$S$43</formula1>
    </dataValidation>
    <dataValidation imeMode="halfAlpha" allowBlank="1" showInputMessage="1" showErrorMessage="1" sqref="N58 P16 P18 P20 P22:P23 P25 P29 P31 P33 P43:P49 P14 P41 P35 P37 P39" xr:uid="{FBDB6F1E-FF85-49F6-8871-E8E43FE1A72D}"/>
    <dataValidation imeMode="disabled" allowBlank="1" showInputMessage="1" showErrorMessage="1" sqref="L41:N41 L22:N23 H43:H49 L14:N14 H29 H41 H39 H14 L33:N33 H16 L16:N16 H18 L18:N18 H20 L20:N20 H22:H23 H25 L25:N25 H31 L29:N29 H33 L31:N31 L43:N49 H35 L35:N35 H37 L37:N37 L39:N39" xr:uid="{F859A7B1-91D3-449B-970D-BD4E34C94ADA}"/>
    <dataValidation type="list" allowBlank="1" showInputMessage="1" showErrorMessage="1" sqref="G26" xr:uid="{5CB630C5-060E-41C7-8791-1612DAA5D799}">
      <formula1>$S$48:$S$49</formula1>
    </dataValidation>
  </dataValidations>
  <pageMargins left="0.70866141732283472" right="0.70866141732283472" top="0.74803149606299213" bottom="0.74803149606299213" header="0.31496062992125984" footer="0.31496062992125984"/>
  <pageSetup paperSize="9" scale="48" fitToHeight="0" orientation="landscape" r:id="rId1"/>
  <rowBreaks count="1" manualBreakCount="1">
    <brk id="27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BCD41-3655-4ADA-935A-68CD78A57ECE}">
  <dimension ref="A1:G47"/>
  <sheetViews>
    <sheetView tabSelected="1" view="pageBreakPreview" zoomScale="110" zoomScaleNormal="100" zoomScaleSheetLayoutView="110" workbookViewId="0">
      <selection activeCell="K9" sqref="K9"/>
    </sheetView>
  </sheetViews>
  <sheetFormatPr defaultRowHeight="14.25"/>
  <cols>
    <col min="1" max="1" width="5" style="1" customWidth="1"/>
    <col min="2" max="2" width="18.125" style="1" customWidth="1"/>
    <col min="3" max="4" width="17.5" style="1" customWidth="1"/>
    <col min="5" max="5" width="15" style="1" customWidth="1"/>
    <col min="6" max="6" width="13.875" style="1" bestFit="1" customWidth="1"/>
    <col min="7" max="16384" width="9" style="1"/>
  </cols>
  <sheetData>
    <row r="1" spans="1:7" ht="23.25" customHeight="1">
      <c r="A1" s="1" t="s">
        <v>17</v>
      </c>
    </row>
    <row r="2" spans="1:7" ht="23.25" customHeight="1"/>
    <row r="3" spans="1:7" ht="23.25" customHeight="1">
      <c r="A3" s="282" t="s">
        <v>18</v>
      </c>
      <c r="B3" s="282"/>
      <c r="C3" s="282"/>
      <c r="D3" s="282"/>
      <c r="E3" s="282"/>
      <c r="F3" s="282"/>
    </row>
    <row r="4" spans="1:7" ht="23.25" customHeight="1">
      <c r="A4" s="5"/>
      <c r="B4" s="5"/>
      <c r="C4" s="5"/>
      <c r="D4" s="5"/>
      <c r="E4" s="5"/>
      <c r="F4" s="5"/>
    </row>
    <row r="5" spans="1:7" ht="23.25" customHeight="1">
      <c r="A5" s="1" t="s">
        <v>5</v>
      </c>
      <c r="C5" s="285" t="s">
        <v>116</v>
      </c>
      <c r="D5" s="286"/>
      <c r="E5" s="286"/>
      <c r="F5" s="1" t="s">
        <v>2</v>
      </c>
    </row>
    <row r="6" spans="1:7" ht="23.25" customHeight="1">
      <c r="A6" s="1" t="s">
        <v>4</v>
      </c>
      <c r="C6" s="285"/>
      <c r="D6" s="286"/>
      <c r="E6" s="286"/>
      <c r="F6" s="1" t="s">
        <v>2</v>
      </c>
    </row>
    <row r="7" spans="1:7" ht="22.5" customHeight="1"/>
    <row r="8" spans="1:7" ht="22.5" customHeight="1">
      <c r="B8" s="1" t="s">
        <v>3</v>
      </c>
      <c r="F8" s="2" t="s">
        <v>1</v>
      </c>
    </row>
    <row r="9" spans="1:7" ht="38.25" customHeight="1">
      <c r="B9" s="6" t="s">
        <v>12</v>
      </c>
      <c r="C9" s="7" t="s">
        <v>6</v>
      </c>
      <c r="D9" s="7" t="s">
        <v>19</v>
      </c>
      <c r="E9" s="6" t="s">
        <v>7</v>
      </c>
      <c r="F9" s="6" t="s">
        <v>8</v>
      </c>
    </row>
    <row r="10" spans="1:7" ht="38.25" customHeight="1">
      <c r="B10" s="6" t="s">
        <v>9</v>
      </c>
      <c r="C10" s="8">
        <v>0</v>
      </c>
      <c r="D10" s="8">
        <v>0</v>
      </c>
      <c r="E10" s="4">
        <f>C10-D10</f>
        <v>0</v>
      </c>
      <c r="F10" s="4"/>
    </row>
    <row r="11" spans="1:7" ht="38.25" customHeight="1">
      <c r="B11" s="6" t="s">
        <v>10</v>
      </c>
      <c r="C11" s="141">
        <v>0</v>
      </c>
      <c r="D11" s="8">
        <v>0</v>
      </c>
      <c r="E11" s="142" t="str">
        <f>IF(C11=G11,"NG",C11-D11)</f>
        <v>NG</v>
      </c>
      <c r="F11" s="4"/>
      <c r="G11" s="143"/>
    </row>
    <row r="12" spans="1:7" ht="38.25" customHeight="1">
      <c r="B12" s="6" t="s">
        <v>20</v>
      </c>
      <c r="C12" s="8">
        <v>0</v>
      </c>
      <c r="D12" s="8">
        <v>0</v>
      </c>
      <c r="E12" s="4">
        <f t="shared" ref="E12" si="0">C12-D12</f>
        <v>0</v>
      </c>
      <c r="F12" s="4"/>
    </row>
    <row r="13" spans="1:7" ht="38.25" customHeight="1">
      <c r="B13" s="6" t="s">
        <v>11</v>
      </c>
      <c r="C13" s="8">
        <v>0</v>
      </c>
      <c r="D13" s="8">
        <f>SUM(D10:D12)</f>
        <v>0</v>
      </c>
      <c r="E13" s="8">
        <f>SUM(E10:E12)</f>
        <v>0</v>
      </c>
      <c r="F13" s="4"/>
    </row>
    <row r="14" spans="1:7" ht="22.5" customHeight="1"/>
    <row r="15" spans="1:7" ht="22.5" customHeight="1">
      <c r="B15" s="1" t="s">
        <v>14</v>
      </c>
      <c r="F15" s="2" t="s">
        <v>1</v>
      </c>
    </row>
    <row r="16" spans="1:7" ht="38.25" customHeight="1">
      <c r="B16" s="6" t="s">
        <v>12</v>
      </c>
      <c r="C16" s="7" t="s">
        <v>6</v>
      </c>
      <c r="D16" s="7" t="s">
        <v>19</v>
      </c>
      <c r="E16" s="6" t="s">
        <v>7</v>
      </c>
      <c r="F16" s="6" t="s">
        <v>8</v>
      </c>
    </row>
    <row r="17" spans="2:6" ht="38.25" customHeight="1">
      <c r="B17" s="9" t="s">
        <v>13</v>
      </c>
      <c r="C17" s="10"/>
      <c r="D17" s="11"/>
      <c r="E17" s="12">
        <f>C17-D17</f>
        <v>0</v>
      </c>
      <c r="F17" s="13"/>
    </row>
    <row r="18" spans="2:6" ht="38.25" customHeight="1">
      <c r="B18" s="14"/>
      <c r="C18" s="15"/>
      <c r="D18" s="16"/>
      <c r="E18" s="17"/>
      <c r="F18" s="18"/>
    </row>
    <row r="19" spans="2:6" ht="38.25" customHeight="1">
      <c r="B19" s="14"/>
      <c r="C19" s="15"/>
      <c r="D19" s="16"/>
      <c r="E19" s="17"/>
      <c r="F19" s="18"/>
    </row>
    <row r="20" spans="2:6" ht="38.25" customHeight="1">
      <c r="B20" s="14"/>
      <c r="C20" s="15"/>
      <c r="D20" s="16"/>
      <c r="E20" s="17"/>
      <c r="F20" s="18"/>
    </row>
    <row r="21" spans="2:6" ht="38.25" customHeight="1">
      <c r="B21" s="14"/>
      <c r="C21" s="15"/>
      <c r="D21" s="16"/>
      <c r="E21" s="17"/>
      <c r="F21" s="18"/>
    </row>
    <row r="22" spans="2:6" ht="38.25" customHeight="1">
      <c r="B22" s="14"/>
      <c r="C22" s="15"/>
      <c r="D22" s="16"/>
      <c r="E22" s="17"/>
      <c r="F22" s="18"/>
    </row>
    <row r="23" spans="2:6" ht="38.25" customHeight="1">
      <c r="B23" s="14"/>
      <c r="C23" s="15"/>
      <c r="D23" s="16"/>
      <c r="E23" s="17"/>
      <c r="F23" s="18"/>
    </row>
    <row r="24" spans="2:6" ht="38.25" customHeight="1">
      <c r="B24" s="19"/>
      <c r="C24" s="20"/>
      <c r="D24" s="21"/>
      <c r="E24" s="22"/>
      <c r="F24" s="23"/>
    </row>
    <row r="25" spans="2:6" ht="38.25" customHeight="1">
      <c r="B25" s="24" t="s">
        <v>11</v>
      </c>
      <c r="C25" s="25">
        <f>SUM(C17:C24)</f>
        <v>0</v>
      </c>
      <c r="D25" s="25">
        <f t="shared" ref="D25:E25" si="1">SUM(D17:D24)</f>
        <v>0</v>
      </c>
      <c r="E25" s="25">
        <f t="shared" si="1"/>
        <v>0</v>
      </c>
      <c r="F25" s="3"/>
    </row>
    <row r="26" spans="2:6" ht="23.25" customHeight="1">
      <c r="B26" s="1" t="s">
        <v>22</v>
      </c>
      <c r="F26" s="2" t="s">
        <v>1</v>
      </c>
    </row>
    <row r="27" spans="2:6" ht="37.5" customHeight="1">
      <c r="B27" s="6" t="s">
        <v>12</v>
      </c>
      <c r="C27" s="6" t="s">
        <v>21</v>
      </c>
      <c r="D27" s="7" t="s">
        <v>19</v>
      </c>
      <c r="E27" s="283" t="s">
        <v>15</v>
      </c>
      <c r="F27" s="284"/>
    </row>
    <row r="28" spans="2:6" ht="37.5" customHeight="1">
      <c r="B28" s="12" t="s">
        <v>13</v>
      </c>
      <c r="C28" s="1" t="s">
        <v>16</v>
      </c>
      <c r="D28" s="12"/>
      <c r="E28" s="26"/>
      <c r="F28" s="13"/>
    </row>
    <row r="29" spans="2:6" ht="37.5" customHeight="1">
      <c r="B29" s="27"/>
      <c r="D29" s="27"/>
      <c r="E29" s="14"/>
      <c r="F29" s="18"/>
    </row>
    <row r="30" spans="2:6" ht="37.5" customHeight="1">
      <c r="B30" s="27"/>
      <c r="D30" s="27"/>
      <c r="E30" s="14"/>
      <c r="F30" s="18"/>
    </row>
    <row r="31" spans="2:6" ht="37.5" customHeight="1">
      <c r="B31" s="27"/>
      <c r="D31" s="27"/>
      <c r="E31" s="14"/>
      <c r="F31" s="18"/>
    </row>
    <row r="32" spans="2:6" ht="37.5" customHeight="1">
      <c r="B32" s="27"/>
      <c r="D32" s="27"/>
      <c r="E32" s="14"/>
      <c r="F32" s="18"/>
    </row>
    <row r="33" spans="2:6" ht="37.5" customHeight="1">
      <c r="B33" s="27"/>
      <c r="D33" s="27"/>
      <c r="E33" s="14"/>
      <c r="F33" s="18"/>
    </row>
    <row r="34" spans="2:6" ht="37.5" customHeight="1">
      <c r="B34" s="27"/>
      <c r="D34" s="27"/>
      <c r="E34" s="14"/>
      <c r="F34" s="18"/>
    </row>
    <row r="35" spans="2:6" ht="37.5" customHeight="1">
      <c r="B35" s="27"/>
      <c r="D35" s="27"/>
      <c r="E35" s="14"/>
      <c r="F35" s="18"/>
    </row>
    <row r="36" spans="2:6" ht="37.5" customHeight="1">
      <c r="B36" s="27"/>
      <c r="D36" s="27"/>
      <c r="E36" s="14"/>
      <c r="F36" s="18"/>
    </row>
    <row r="37" spans="2:6" ht="37.5" customHeight="1">
      <c r="B37" s="27"/>
      <c r="D37" s="27"/>
      <c r="E37" s="14"/>
      <c r="F37" s="18"/>
    </row>
    <row r="38" spans="2:6" ht="37.5" customHeight="1">
      <c r="B38" s="27"/>
      <c r="D38" s="27"/>
      <c r="E38" s="14"/>
      <c r="F38" s="18"/>
    </row>
    <row r="39" spans="2:6" ht="37.5" customHeight="1">
      <c r="B39" s="27"/>
      <c r="D39" s="27"/>
      <c r="E39" s="14"/>
      <c r="F39" s="18"/>
    </row>
    <row r="40" spans="2:6" ht="37.5" customHeight="1">
      <c r="B40" s="27"/>
      <c r="D40" s="27"/>
      <c r="E40" s="14"/>
      <c r="F40" s="18"/>
    </row>
    <row r="41" spans="2:6" ht="37.5" customHeight="1">
      <c r="B41" s="27"/>
      <c r="D41" s="27"/>
      <c r="E41" s="14"/>
      <c r="F41" s="18"/>
    </row>
    <row r="42" spans="2:6" ht="37.5" customHeight="1">
      <c r="B42" s="27"/>
      <c r="D42" s="27"/>
      <c r="E42" s="14"/>
      <c r="F42" s="18"/>
    </row>
    <row r="43" spans="2:6" ht="37.5" customHeight="1">
      <c r="B43" s="27"/>
      <c r="D43" s="27"/>
      <c r="E43" s="14"/>
      <c r="F43" s="18"/>
    </row>
    <row r="44" spans="2:6" ht="37.5" customHeight="1">
      <c r="B44" s="27"/>
      <c r="D44" s="27"/>
      <c r="E44" s="14"/>
      <c r="F44" s="18"/>
    </row>
    <row r="45" spans="2:6" ht="37.5" customHeight="1">
      <c r="B45" s="28"/>
      <c r="D45" s="28"/>
      <c r="E45" s="19"/>
      <c r="F45" s="23"/>
    </row>
    <row r="46" spans="2:6" ht="37.5" customHeight="1">
      <c r="B46" s="24" t="s">
        <v>11</v>
      </c>
      <c r="C46" s="25"/>
      <c r="D46" s="25">
        <f t="shared" ref="D46" si="2">SUM(D38:D45)</f>
        <v>0</v>
      </c>
      <c r="E46" s="29"/>
      <c r="F46" s="3"/>
    </row>
    <row r="47" spans="2:6" ht="23.25" customHeight="1"/>
  </sheetData>
  <mergeCells count="4">
    <mergeCell ref="A3:F3"/>
    <mergeCell ref="E27:F27"/>
    <mergeCell ref="C5:E5"/>
    <mergeCell ref="C6:E6"/>
  </mergeCells>
  <phoneticPr fontId="2"/>
  <pageMargins left="0.7" right="0.7" top="0.75" bottom="0.75" header="0.3" footer="0.3"/>
  <pageSetup paperSize="9" orientation="portrait" r:id="rId1"/>
  <rowBreaks count="1" manualBreakCount="1">
    <brk id="25" max="16383" man="1"/>
  </rowBreaks>
  <ignoredErrors>
    <ignoredError sqref="E1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第13号様式</vt:lpstr>
      <vt:lpstr>様式15号様式</vt:lpstr>
      <vt:lpstr>第13号様式!Print_Area</vt:lpstr>
      <vt:lpstr>様式15号様式!Print_Area</vt:lpstr>
      <vt:lpstr>第13号様式!Print_Titles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向原 美穂</dc:creator>
  <cp:lastModifiedBy>鹿児島県</cp:lastModifiedBy>
  <cp:lastPrinted>2025-07-30T10:32:12Z</cp:lastPrinted>
  <dcterms:created xsi:type="dcterms:W3CDTF">2025-05-21T23:28:17Z</dcterms:created>
  <dcterms:modified xsi:type="dcterms:W3CDTF">2025-08-19T02:56:48Z</dcterms:modified>
</cp:coreProperties>
</file>