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100 NASより移行(R4.9)\医務係\R6\個別業務\09 医療施設防災対策事業（スプリンクラー）\06 ３次募集\02_周知\01_起案\"/>
    </mc:Choice>
  </mc:AlternateContent>
  <xr:revisionPtr revIDLastSave="0" documentId="13_ncr:1_{1A3F7AAB-57D4-44C6-A8AD-D30DECF0437B}" xr6:coauthVersionLast="36" xr6:coauthVersionMax="47" xr10:uidLastSave="{00000000-0000-0000-0000-000000000000}"/>
  <bookViews>
    <workbookView xWindow="28680" yWindow="-120" windowWidth="29040" windowHeight="15840" tabRatio="809" activeTab="1" xr2:uid="{00000000-000D-0000-FFFF-FFFF00000000}"/>
  </bookViews>
  <sheets>
    <sheet name="(様式1) 総括表" sheetId="48" r:id="rId1"/>
    <sheet name="(様式2(個表)) 事業計画書" sheetId="45" r:id="rId2"/>
    <sheet name="(様式2) 事業費内訳書" sheetId="55" r:id="rId3"/>
    <sheet name="施設面積内訳(1)" sheetId="49" r:id="rId4"/>
    <sheet name="施設面積内訳(2)" sheetId="52" r:id="rId5"/>
    <sheet name="施設面積内訳(3)" sheetId="53" r:id="rId6"/>
    <sheet name="Q＆A集" sheetId="54" r:id="rId7"/>
  </sheets>
  <definedNames>
    <definedName name="_xlnm.Print_Area" localSheetId="0">'(様式1) 総括表'!$A$1:$AB$23</definedName>
    <definedName name="_xlnm.Print_Area" localSheetId="1">'(様式2(個表)) 事業計画書'!$A$1:$L$62</definedName>
    <definedName name="_xlnm.Print_Area" localSheetId="2">'(様式2) 事業費内訳書'!$A$1:$U$56</definedName>
    <definedName name="_xlnm.Print_Area" localSheetId="3">'施設面積内訳(1)'!$A$1:$H$40</definedName>
    <definedName name="_xlnm.Print_Area" localSheetId="4">'施設面積内訳(2)'!$A$1:$H$40</definedName>
    <definedName name="_xlnm.Print_Area" localSheetId="5">'施設面積内訳(3)'!$A$1:$H$40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28" i="45" l="1"/>
  <c r="X22" i="48" l="1"/>
  <c r="W22" i="48"/>
  <c r="V22" i="48"/>
  <c r="U22" i="48"/>
  <c r="T22" i="48"/>
  <c r="P22" i="48"/>
  <c r="N22" i="48"/>
  <c r="M22" i="48"/>
  <c r="O22" i="48"/>
  <c r="F55" i="45"/>
  <c r="F56" i="45"/>
  <c r="F54" i="45"/>
  <c r="E55" i="45"/>
  <c r="E56" i="45"/>
  <c r="E54" i="45"/>
  <c r="R8" i="48"/>
  <c r="S8" i="48"/>
  <c r="T8" i="48"/>
  <c r="R9" i="48"/>
  <c r="S9" i="48"/>
  <c r="T9" i="48"/>
  <c r="R10" i="48"/>
  <c r="S10" i="48"/>
  <c r="T10" i="48"/>
  <c r="R11" i="48"/>
  <c r="S11" i="48"/>
  <c r="T11" i="48"/>
  <c r="R12" i="48"/>
  <c r="S12" i="48"/>
  <c r="T12" i="48"/>
  <c r="R13" i="48"/>
  <c r="S13" i="48"/>
  <c r="T13" i="48"/>
  <c r="R14" i="48"/>
  <c r="S14" i="48"/>
  <c r="T14" i="48"/>
  <c r="R15" i="48"/>
  <c r="S15" i="48"/>
  <c r="T15" i="48"/>
  <c r="R16" i="48"/>
  <c r="S16" i="48"/>
  <c r="T16" i="48"/>
  <c r="R17" i="48"/>
  <c r="S17" i="48"/>
  <c r="T17" i="48"/>
  <c r="R18" i="48"/>
  <c r="S18" i="48"/>
  <c r="T18" i="48"/>
  <c r="R19" i="48"/>
  <c r="S19" i="48"/>
  <c r="T19" i="48"/>
  <c r="R20" i="48"/>
  <c r="S20" i="48"/>
  <c r="T20" i="48"/>
  <c r="R21" i="48"/>
  <c r="S21" i="48"/>
  <c r="T21" i="48"/>
  <c r="T7" i="48"/>
  <c r="S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W11" i="48" l="1"/>
  <c r="W12" i="48"/>
  <c r="W13" i="48"/>
  <c r="W14" i="48"/>
  <c r="W15" i="48"/>
  <c r="W16" i="48"/>
  <c r="W17" i="48"/>
  <c r="W18" i="48"/>
  <c r="W19" i="48"/>
  <c r="W20" i="48"/>
  <c r="W21" i="48"/>
  <c r="O11" i="48" l="1"/>
  <c r="O12" i="48"/>
  <c r="O13" i="48"/>
  <c r="O14" i="48"/>
  <c r="O15" i="48"/>
  <c r="O16" i="48"/>
  <c r="O17" i="48"/>
  <c r="O18" i="48"/>
  <c r="O19" i="48"/>
  <c r="O20" i="48"/>
  <c r="O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O8" i="48" l="1"/>
  <c r="O9" i="48"/>
  <c r="O10" i="48"/>
  <c r="O7" i="48"/>
  <c r="U9" i="48"/>
  <c r="W9" i="48" s="1"/>
  <c r="X9" i="48" l="1"/>
  <c r="D31" i="53"/>
  <c r="D38" i="53" s="1"/>
  <c r="F30" i="45" s="1"/>
  <c r="E31" i="53"/>
  <c r="E38" i="53" s="1"/>
  <c r="G30" i="45" s="1"/>
  <c r="F31" i="53"/>
  <c r="D31" i="52"/>
  <c r="D38" i="52" s="1"/>
  <c r="F29" i="45" s="1"/>
  <c r="E31" i="52"/>
  <c r="E38" i="52" s="1"/>
  <c r="G29" i="45" s="1"/>
  <c r="F31" i="52"/>
  <c r="D31" i="49"/>
  <c r="D38" i="49"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C60" i="45" l="1"/>
  <c r="G60" i="45" s="1"/>
  <c r="U8" i="48"/>
  <c r="W8" i="48" s="1"/>
  <c r="U7" i="48"/>
  <c r="W7" i="48" s="1"/>
  <c r="U16" i="48"/>
  <c r="U17" i="48"/>
  <c r="U18" i="48"/>
  <c r="U19" i="48"/>
  <c r="U20" i="48"/>
  <c r="U21" i="48"/>
  <c r="U10" i="48"/>
  <c r="W10" i="48" s="1"/>
  <c r="U11" i="48"/>
  <c r="U13" i="48"/>
  <c r="U12" i="48"/>
  <c r="X12" i="48" l="1"/>
  <c r="X13" i="48"/>
  <c r="X11" i="48"/>
  <c r="X8" i="48"/>
  <c r="X10" i="48"/>
  <c r="X7" i="48"/>
  <c r="X21" i="48"/>
  <c r="X20" i="48"/>
  <c r="X19" i="48"/>
  <c r="X18" i="48"/>
  <c r="X17" i="48"/>
  <c r="X16" i="48"/>
  <c r="U15" i="48"/>
  <c r="U14" i="48"/>
  <c r="X14" i="48" l="1"/>
  <c r="X15" i="48"/>
  <c r="D56" i="45" l="1"/>
  <c r="G56" i="45" s="1"/>
  <c r="A56" i="45"/>
  <c r="D55" i="45"/>
  <c r="G55" i="45" s="1"/>
  <c r="A55" i="45"/>
  <c r="A54" i="45"/>
  <c r="J55" i="45" l="1"/>
  <c r="J56" i="45"/>
  <c r="G31" i="49" l="1"/>
  <c r="G38" i="49"/>
  <c r="E28" i="45" l="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text>
    </comment>
    <comment ref="AB3" authorId="0" shapeId="0" xr:uid="{00000000-0006-0000-0E00-000002000000}">
      <text>
        <r>
          <rPr>
            <sz val="11"/>
            <color indexed="81"/>
            <rFont val="ＭＳ Ｐゴシック"/>
            <family val="3"/>
            <charset val="128"/>
          </rPr>
          <t>個別計画書と一致するよう行の幅を広げるなどして記載すること</t>
        </r>
      </text>
    </comment>
    <comment ref="M4" authorId="0" shapeId="0" xr:uid="{00000000-0006-0000-0E00-000003000000}">
      <text>
        <r>
          <rPr>
            <sz val="11"/>
            <color indexed="81"/>
            <rFont val="ＭＳ Ｐゴシック"/>
            <family val="3"/>
            <charset val="128"/>
          </rPr>
          <t>消費税込みの額を記載すること</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1"/>
            <color indexed="81"/>
            <rFont val="ＭＳ Ｐゴシック"/>
            <family val="3"/>
            <charset val="128"/>
          </rPr>
          <t>自動火災報知設備の場合は「-」（半角ハイフン）　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sharedStrings.xml><?xml version="1.0" encoding="utf-8"?>
<sst xmlns="http://schemas.openxmlformats.org/spreadsheetml/2006/main" count="370" uniqueCount="273">
  <si>
    <t>Ａ</t>
  </si>
  <si>
    <t>Ｂ</t>
  </si>
  <si>
    <t>Ａ－Ｂ＝Ｃ</t>
  </si>
  <si>
    <t>Ｄ</t>
  </si>
  <si>
    <t>Ｅ</t>
  </si>
  <si>
    <t>Ｆ</t>
  </si>
  <si>
    <t>Ｇ</t>
  </si>
  <si>
    <t>Ｈ</t>
  </si>
  <si>
    <t>Ｉ</t>
  </si>
  <si>
    <t>番号</t>
  </si>
  <si>
    <t>総事業費</t>
  </si>
  <si>
    <t>差引事業費</t>
  </si>
  <si>
    <t>基　　　準　　　額</t>
  </si>
  <si>
    <t>都道府県　　補助額</t>
  </si>
  <si>
    <t>金額</t>
  </si>
  <si>
    <t>円</t>
  </si>
  <si>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</si>
  <si>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</si>
  <si>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</si>
  <si>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</si>
  <si>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</si>
  <si>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</si>
  <si>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</si>
  <si>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</si>
  <si>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</si>
  <si>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</si>
  <si>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</si>
  <si>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</si>
  <si>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</si>
  <si>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</si>
  <si>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</si>
  <si>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</si>
  <si>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</si>
  <si>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</si>
  <si>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</si>
  <si>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</si>
  <si>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</si>
  <si>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</si>
  <si>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</si>
  <si>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</si>
  <si>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</si>
  <si>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</si>
  <si>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</si>
  <si>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</si>
  <si>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</si>
  <si>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</si>
  <si>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</si>
  <si>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</si>
  <si>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</si>
  <si>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</si>
  <si>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</si>
  <si>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</si>
  <si>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</si>
  <si>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</si>
  <si>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</si>
  <si>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</si>
  <si>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</si>
  <si>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</si>
  <si>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</si>
  <si>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</si>
  <si>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</si>
  <si>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</si>
  <si>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</si>
  <si>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</si>
  <si>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</si>
  <si>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</si>
  <si>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</si>
  <si>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</si>
  <si>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</si>
  <si>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</si>
  <si>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</si>
  <si>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</si>
  <si>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</si>
  <si>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</si>
  <si>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</si>
  <si>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</si>
  <si>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床</t>
    <rPh sb="0" eb="1">
      <t>ショウ</t>
    </rPh>
    <phoneticPr fontId="16"/>
  </si>
  <si>
    <t>都道府県番号</t>
    <rPh sb="0" eb="4">
      <t>トドウフケン</t>
    </rPh>
    <rPh sb="4" eb="6">
      <t>バンゴウ</t>
    </rPh>
    <phoneticPr fontId="16"/>
  </si>
  <si>
    <t>都道府県内施設通番</t>
    <rPh sb="0" eb="4">
      <t>トドウフケン</t>
    </rPh>
    <rPh sb="4" eb="5">
      <t>ナイ</t>
    </rPh>
    <rPh sb="5" eb="7">
      <t>シセツ</t>
    </rPh>
    <rPh sb="7" eb="9">
      <t>ツウバン</t>
    </rPh>
    <phoneticPr fontId="16"/>
  </si>
  <si>
    <t>補助事業者名
（都道府県名）</t>
    <rPh sb="0" eb="2">
      <t>ホジョ</t>
    </rPh>
    <rPh sb="2" eb="5">
      <t>ジギョウシャ</t>
    </rPh>
    <rPh sb="5" eb="6">
      <t>メイ</t>
    </rPh>
    <rPh sb="8" eb="12">
      <t>トドウフケン</t>
    </rPh>
    <rPh sb="12" eb="13">
      <t>メイ</t>
    </rPh>
    <phoneticPr fontId="16"/>
  </si>
  <si>
    <t>間接補助事業者名
（施設名）</t>
    <rPh sb="0" eb="2">
      <t>カンセツ</t>
    </rPh>
    <rPh sb="2" eb="4">
      <t>ホジョ</t>
    </rPh>
    <rPh sb="4" eb="8">
      <t>ジギョウシャメイ</t>
    </rPh>
    <rPh sb="10" eb="13">
      <t>シセツメイ</t>
    </rPh>
    <phoneticPr fontId="16"/>
  </si>
  <si>
    <t>住所</t>
    <rPh sb="0" eb="2">
      <t>ジュウショ</t>
    </rPh>
    <phoneticPr fontId="16"/>
  </si>
  <si>
    <t>開設者</t>
    <rPh sb="0" eb="3">
      <t>カイセツシャ</t>
    </rPh>
    <phoneticPr fontId="16"/>
  </si>
  <si>
    <t>棟名</t>
    <rPh sb="0" eb="2">
      <t>トウメイ</t>
    </rPh>
    <phoneticPr fontId="16"/>
  </si>
  <si>
    <t>施設種別</t>
    <rPh sb="0" eb="2">
      <t>シセツ</t>
    </rPh>
    <rPh sb="2" eb="4">
      <t>シュベツ</t>
    </rPh>
    <phoneticPr fontId="16"/>
  </si>
  <si>
    <t>補助区分</t>
    <rPh sb="0" eb="2">
      <t>ホジョ</t>
    </rPh>
    <rPh sb="2" eb="4">
      <t>クブン</t>
    </rPh>
    <phoneticPr fontId="16"/>
  </si>
  <si>
    <t>病床数（助産所にあっては入所施設のベッド数）</t>
    <rPh sb="0" eb="3">
      <t>ビョウショウスウ</t>
    </rPh>
    <rPh sb="4" eb="7">
      <t>ジョサンジョ</t>
    </rPh>
    <rPh sb="12" eb="14">
      <t>ニュウショ</t>
    </rPh>
    <rPh sb="14" eb="16">
      <t>シセツ</t>
    </rPh>
    <rPh sb="20" eb="21">
      <t>スウ</t>
    </rPh>
    <phoneticPr fontId="16"/>
  </si>
  <si>
    <t>施設全体の病床数</t>
    <rPh sb="0" eb="2">
      <t>シセツ</t>
    </rPh>
    <rPh sb="2" eb="4">
      <t>ゼンタイ</t>
    </rPh>
    <rPh sb="5" eb="8">
      <t>ビョウショウスウ</t>
    </rPh>
    <phoneticPr fontId="16"/>
  </si>
  <si>
    <t>延べ床面積</t>
    <rPh sb="0" eb="1">
      <t>ノ</t>
    </rPh>
    <rPh sb="2" eb="5">
      <t>ユカメンセキ</t>
    </rPh>
    <phoneticPr fontId="16"/>
  </si>
  <si>
    <t>主な診療科</t>
    <rPh sb="0" eb="1">
      <t>オモ</t>
    </rPh>
    <rPh sb="2" eb="5">
      <t>シンリョウカ</t>
    </rPh>
    <phoneticPr fontId="16"/>
  </si>
  <si>
    <t>1：有床診療所
2：病院
3：有床歯科診療所
4：助産所</t>
    <rPh sb="2" eb="4">
      <t>ユウショウ</t>
    </rPh>
    <rPh sb="4" eb="7">
      <t>シンリョウジョ</t>
    </rPh>
    <rPh sb="10" eb="12">
      <t>ビョウイン</t>
    </rPh>
    <rPh sb="15" eb="17">
      <t>ユウショウ</t>
    </rPh>
    <rPh sb="17" eb="19">
      <t>シカ</t>
    </rPh>
    <phoneticPr fontId="16"/>
  </si>
  <si>
    <t>○○科</t>
    <rPh sb="2" eb="3">
      <t>カ</t>
    </rPh>
    <phoneticPr fontId="16"/>
  </si>
  <si>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</si>
  <si>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</si>
  <si>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</si>
  <si>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</si>
  <si>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</si>
  <si>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</si>
  <si>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</si>
  <si>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</si>
  <si>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</si>
  <si>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主な診療科</t>
    <rPh sb="0" eb="1">
      <t>オモ</t>
    </rPh>
    <rPh sb="2" eb="5">
      <t>シンリョウカ</t>
    </rPh>
    <phoneticPr fontId="4"/>
  </si>
  <si>
    <t>許可病床数</t>
    <rPh sb="0" eb="2">
      <t>キョカ</t>
    </rPh>
    <rPh sb="2" eb="5">
      <t>ビョウショウスウ</t>
    </rPh>
    <phoneticPr fontId="4"/>
  </si>
  <si>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4"/>
  </si>
  <si>
    <t>施設の種別</t>
    <rPh sb="0" eb="2">
      <t>シセツ</t>
    </rPh>
    <rPh sb="3" eb="5">
      <t>シュベツ</t>
    </rPh>
    <phoneticPr fontId="4"/>
  </si>
  <si>
    <r>
      <t xml:space="preserve">構造の種類
</t>
    </r>
    <r>
      <rPr>
        <sz val="8"/>
        <rFont val="ＭＳ Ｐゴシック"/>
        <family val="3"/>
        <charset val="128"/>
      </rPr>
      <t>（主たる構造）</t>
    </r>
    <rPh sb="0" eb="2">
      <t>コウゾウ</t>
    </rPh>
    <rPh sb="3" eb="5">
      <t>シュルイ</t>
    </rPh>
    <phoneticPr fontId="4"/>
  </si>
  <si>
    <t>施設名（棟名）</t>
    <rPh sb="0" eb="3">
      <t>シセツメイ</t>
    </rPh>
    <rPh sb="4" eb="5">
      <t>トウ</t>
    </rPh>
    <rPh sb="5" eb="6">
      <t>メイ</t>
    </rPh>
    <phoneticPr fontId="4"/>
  </si>
  <si>
    <t>整備内容（種別）</t>
    <rPh sb="0" eb="2">
      <t>セイビ</t>
    </rPh>
    <rPh sb="2" eb="4">
      <t>ナイヨウ</t>
    </rPh>
    <rPh sb="5" eb="7">
      <t>シュベツ</t>
    </rPh>
    <phoneticPr fontId="4"/>
  </si>
  <si>
    <t>延べ床面積（㎡）</t>
    <rPh sb="0" eb="1">
      <t>ノ</t>
    </rPh>
    <rPh sb="2" eb="3">
      <t>ユカ</t>
    </rPh>
    <rPh sb="3" eb="5">
      <t>メンセキ</t>
    </rPh>
    <phoneticPr fontId="4"/>
  </si>
  <si>
    <t>自動火災報知設備</t>
    <phoneticPr fontId="4"/>
  </si>
  <si>
    <t>整備区分</t>
    <phoneticPr fontId="4"/>
  </si>
  <si>
    <t>３．補助申請額</t>
    <rPh sb="2" eb="4">
      <t>ホジョ</t>
    </rPh>
    <rPh sb="4" eb="7">
      <t>シンセイガク</t>
    </rPh>
    <phoneticPr fontId="4"/>
  </si>
  <si>
    <t>基準単価
（C)</t>
    <rPh sb="0" eb="2">
      <t>キジュン</t>
    </rPh>
    <rPh sb="2" eb="4">
      <t>タンカ</t>
    </rPh>
    <phoneticPr fontId="4"/>
  </si>
  <si>
    <t>施設名（棟名）</t>
    <phoneticPr fontId="4"/>
  </si>
  <si>
    <t>整備区分</t>
    <rPh sb="0" eb="2">
      <t>セイビ</t>
    </rPh>
    <rPh sb="2" eb="4">
      <t>クブン</t>
    </rPh>
    <phoneticPr fontId="4"/>
  </si>
  <si>
    <t>補助基準額 （円）
（Ｂ）</t>
    <rPh sb="0" eb="2">
      <t>ホジョ</t>
    </rPh>
    <rPh sb="2" eb="5">
      <t>キジュンガク</t>
    </rPh>
    <rPh sb="7" eb="8">
      <t>エン</t>
    </rPh>
    <phoneticPr fontId="4"/>
  </si>
  <si>
    <t>病床数
（床）</t>
    <phoneticPr fontId="4"/>
  </si>
  <si>
    <t>着工</t>
    <rPh sb="0" eb="2">
      <t>チャッコウ</t>
    </rPh>
    <phoneticPr fontId="4"/>
  </si>
  <si>
    <t xml:space="preserve"> ～ </t>
    <phoneticPr fontId="4"/>
  </si>
  <si>
    <t>竣工</t>
    <phoneticPr fontId="4"/>
  </si>
  <si>
    <t>　　　「２．整備事業の概要」
　　　から自動計算</t>
    <rPh sb="20" eb="22">
      <t>ジドウ</t>
    </rPh>
    <rPh sb="22" eb="24">
      <t>ケイサン</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</si>
  <si>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</si>
  <si>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</si>
  <si>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</si>
  <si>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</si>
  <si>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</si>
  <si>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総事業（100%）</t>
    <phoneticPr fontId="4"/>
  </si>
  <si>
    <t>施設整備事業費内訳書</t>
    <phoneticPr fontId="4"/>
  </si>
  <si>
    <t>消防機関による承認を得た（消防法令の設備基準に沿った）整備計画となっているか</t>
    <phoneticPr fontId="4"/>
  </si>
  <si>
    <t>選　定　額</t>
    <phoneticPr fontId="4"/>
  </si>
  <si>
    <t>国庫補助　　　基本額</t>
    <phoneticPr fontId="16"/>
  </si>
  <si>
    <t>国庫補助　　　所要額</t>
    <phoneticPr fontId="4"/>
  </si>
  <si>
    <t>円</t>
    <phoneticPr fontId="16"/>
  </si>
  <si>
    <t>㎡</t>
    <phoneticPr fontId="16"/>
  </si>
  <si>
    <t>㎡</t>
    <phoneticPr fontId="16"/>
  </si>
  <si>
    <t>＜自動火災報知設備＞</t>
    <phoneticPr fontId="4"/>
  </si>
  <si>
    <t>＜自動火災報知設備＞</t>
    <rPh sb="1" eb="3">
      <t>ジドウ</t>
    </rPh>
    <rPh sb="3" eb="5">
      <t>カサイ</t>
    </rPh>
    <rPh sb="5" eb="7">
      <t>ホウチ</t>
    </rPh>
    <rPh sb="7" eb="9">
      <t>セツビ</t>
    </rPh>
    <phoneticPr fontId="4"/>
  </si>
  <si>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4"/>
  </si>
  <si>
    <t>自動火災報知設備</t>
    <phoneticPr fontId="4"/>
  </si>
  <si>
    <t>消防法施行令の一部を改正する政令等の運用について（通知）（平成26年3月28日消防予第118号）４（２）に該当している施設か</t>
    <phoneticPr fontId="4"/>
  </si>
  <si>
    <t>床</t>
    <rPh sb="0" eb="1">
      <t>ユカ</t>
    </rPh>
    <phoneticPr fontId="4"/>
  </si>
  <si>
    <t>対象外面積（㎡）</t>
    <rPh sb="0" eb="3">
      <t>タイショウガイ</t>
    </rPh>
    <rPh sb="3" eb="5">
      <t>メンセキ</t>
    </rPh>
    <phoneticPr fontId="4"/>
  </si>
  <si>
    <t>対象外面積</t>
    <rPh sb="0" eb="3">
      <t>タイショウガイ</t>
    </rPh>
    <rPh sb="3" eb="5">
      <t>メンセキ</t>
    </rPh>
    <phoneticPr fontId="4"/>
  </si>
  <si>
    <t>対象面積</t>
    <rPh sb="0" eb="2">
      <t>タイショウ</t>
    </rPh>
    <rPh sb="2" eb="4">
      <t>メンセキ</t>
    </rPh>
    <phoneticPr fontId="4"/>
  </si>
  <si>
    <t>計</t>
    <rPh sb="0" eb="1">
      <t>ケイ</t>
    </rPh>
    <phoneticPr fontId="4"/>
  </si>
  <si>
    <t>室　名</t>
    <rPh sb="0" eb="1">
      <t>シツ</t>
    </rPh>
    <rPh sb="2" eb="3">
      <t>メイ</t>
    </rPh>
    <phoneticPr fontId="4"/>
  </si>
  <si>
    <t>床　面　積 　（ ㎡ ）</t>
    <rPh sb="0" eb="1">
      <t>ユカ</t>
    </rPh>
    <rPh sb="2" eb="3">
      <t>メン</t>
    </rPh>
    <rPh sb="4" eb="5">
      <t>セキ</t>
    </rPh>
    <phoneticPr fontId="4"/>
  </si>
  <si>
    <t>対象面積 （㎡)
（Ｂ）</t>
    <rPh sb="0" eb="2">
      <t>タイショウ</t>
    </rPh>
    <rPh sb="2" eb="4">
      <t>メンセキ</t>
    </rPh>
    <phoneticPr fontId="4"/>
  </si>
  <si>
    <t>対象経費の支出予定額（円）</t>
    <rPh sb="0" eb="2">
      <t>タイショウ</t>
    </rPh>
    <rPh sb="2" eb="4">
      <t>ケイヒ</t>
    </rPh>
    <rPh sb="7" eb="9">
      <t>ヨテイ</t>
    </rPh>
    <rPh sb="9" eb="10">
      <t>ガク</t>
    </rPh>
    <rPh sb="11" eb="12">
      <t>エン</t>
    </rPh>
    <phoneticPr fontId="4"/>
  </si>
  <si>
    <t>補助散水栓等の散水範囲</t>
    <rPh sb="0" eb="2">
      <t>ホジョ</t>
    </rPh>
    <rPh sb="2" eb="5">
      <t>サンスイセン</t>
    </rPh>
    <rPh sb="5" eb="6">
      <t>トウ</t>
    </rPh>
    <rPh sb="7" eb="9">
      <t>サンスイ</t>
    </rPh>
    <rPh sb="9" eb="11">
      <t>ハンイ</t>
    </rPh>
    <phoneticPr fontId="4"/>
  </si>
  <si>
    <t>医　　療　　施　　設</t>
    <rPh sb="0" eb="1">
      <t>イ</t>
    </rPh>
    <rPh sb="3" eb="4">
      <t>リョウ</t>
    </rPh>
    <rPh sb="6" eb="7">
      <t>シ</t>
    </rPh>
    <rPh sb="9" eb="10">
      <t>セツ</t>
    </rPh>
    <phoneticPr fontId="4"/>
  </si>
  <si>
    <t>医療施設以外</t>
    <rPh sb="0" eb="2">
      <t>イリョウ</t>
    </rPh>
    <rPh sb="2" eb="4">
      <t>シセツ</t>
    </rPh>
    <rPh sb="4" eb="6">
      <t>イガイ</t>
    </rPh>
    <phoneticPr fontId="4"/>
  </si>
  <si>
    <t>小　計（医療施設）</t>
    <rPh sb="0" eb="1">
      <t>ショウ</t>
    </rPh>
    <rPh sb="2" eb="3">
      <t>ケイ</t>
    </rPh>
    <rPh sb="4" eb="6">
      <t>イリョウ</t>
    </rPh>
    <rPh sb="6" eb="8">
      <t>シセツ</t>
    </rPh>
    <phoneticPr fontId="4"/>
  </si>
  <si>
    <t>小　計（医療施設以外）</t>
    <rPh sb="0" eb="1">
      <t>ショウ</t>
    </rPh>
    <rPh sb="2" eb="3">
      <t>ケイ</t>
    </rPh>
    <rPh sb="4" eb="6">
      <t>イリョウ</t>
    </rPh>
    <rPh sb="6" eb="8">
      <t>シセツ</t>
    </rPh>
    <rPh sb="8" eb="10">
      <t>イガイ</t>
    </rPh>
    <phoneticPr fontId="4"/>
  </si>
  <si>
    <t>合　計</t>
    <phoneticPr fontId="4"/>
  </si>
  <si>
    <t>※　複数棟ある場合は、棟ごとに別シートに記載すること。</t>
    <rPh sb="2" eb="4">
      <t>フクスウ</t>
    </rPh>
    <rPh sb="4" eb="5">
      <t>ムネ</t>
    </rPh>
    <rPh sb="7" eb="9">
      <t>バアイ</t>
    </rPh>
    <rPh sb="11" eb="12">
      <t>ムネ</t>
    </rPh>
    <rPh sb="15" eb="16">
      <t>ベツ</t>
    </rPh>
    <rPh sb="20" eb="22">
      <t>キサイ</t>
    </rPh>
    <phoneticPr fontId="4"/>
  </si>
  <si>
    <t>対象経費の
支出予定額</t>
    <rPh sb="6" eb="8">
      <t>シシュツ</t>
    </rPh>
    <phoneticPr fontId="4"/>
  </si>
  <si>
    <t>対象経費の支出予定額 （円）</t>
    <rPh sb="0" eb="2">
      <t>タイショウ</t>
    </rPh>
    <rPh sb="2" eb="4">
      <t>ケイヒ</t>
    </rPh>
    <rPh sb="7" eb="9">
      <t>ヨテイ</t>
    </rPh>
    <rPh sb="9" eb="10">
      <t>ガク</t>
    </rPh>
    <rPh sb="12" eb="13">
      <t>エン</t>
    </rPh>
    <phoneticPr fontId="4"/>
  </si>
  <si>
    <t>対象経費の
支出予定額 （円)
（Ａ）</t>
    <rPh sb="0" eb="2">
      <t>タイショウ</t>
    </rPh>
    <rPh sb="2" eb="4">
      <t>ケイヒ</t>
    </rPh>
    <rPh sb="6" eb="8">
      <t>シシュツ</t>
    </rPh>
    <rPh sb="8" eb="10">
      <t>ヨテイ</t>
    </rPh>
    <rPh sb="10" eb="11">
      <t>ガク</t>
    </rPh>
    <rPh sb="13" eb="14">
      <t>エン</t>
    </rPh>
    <phoneticPr fontId="4"/>
  </si>
  <si>
    <t>様式２（個表）</t>
  </si>
  <si>
    <t>対象面積</t>
    <rPh sb="0" eb="2">
      <t>タイショウ</t>
    </rPh>
    <phoneticPr fontId="16"/>
  </si>
  <si>
    <t>基準単価</t>
    <rPh sb="0" eb="2">
      <t>キジュン</t>
    </rPh>
    <phoneticPr fontId="4"/>
  </si>
  <si>
    <t>施設名（棟名）</t>
    <rPh sb="0" eb="3">
      <t>シセツメイ</t>
    </rPh>
    <rPh sb="4" eb="5">
      <t>ムネ</t>
    </rPh>
    <rPh sb="5" eb="6">
      <t>ナ</t>
    </rPh>
    <phoneticPr fontId="4"/>
  </si>
  <si>
    <t>開設許可日（開設日）</t>
    <rPh sb="0" eb="2">
      <t>カイセツ</t>
    </rPh>
    <rPh sb="2" eb="4">
      <t>キョカ</t>
    </rPh>
    <rPh sb="4" eb="5">
      <t>ビ</t>
    </rPh>
    <rPh sb="6" eb="9">
      <t>カイセツビ</t>
    </rPh>
    <phoneticPr fontId="4"/>
  </si>
  <si>
    <t>用途区分</t>
    <rPh sb="0" eb="2">
      <t>ヨウト</t>
    </rPh>
    <rPh sb="2" eb="4">
      <t>クブン</t>
    </rPh>
    <phoneticPr fontId="4"/>
  </si>
  <si>
    <t>医　　療　　施　　設</t>
    <phoneticPr fontId="4"/>
  </si>
  <si>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</si>
  <si>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</si>
  <si>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</si>
  <si>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</si>
  <si>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</si>
  <si>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</si>
  <si>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</si>
  <si>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4"/>
  </si>
  <si>
    <t>　実施要綱で、補助対象施設は「病床又は入所施設を有している棟」となっているが、診察室、事務室など患者以外が利用する居室は補助の対象となるのか。</t>
    <phoneticPr fontId="4"/>
  </si>
  <si>
    <t>　実施要綱の事業内容に「スプリンクラー設備の代替設備として認められた設備」とあるが、具体的にどのようなものか。</t>
    <phoneticPr fontId="4"/>
  </si>
  <si>
    <t>　消防法施行令第32条の規定により消防長又は消防署長が個別に認めた設備となるため、管轄の消防署へ相談すること。</t>
    <phoneticPr fontId="4"/>
  </si>
  <si>
    <t>　パッケージ型消火設備は補助対象となるか。</t>
    <phoneticPr fontId="4"/>
  </si>
  <si>
    <t>　医療施設と介護保険施設の共用部分がある場合、対象面積はどのように算定すればよいか。</t>
    <phoneticPr fontId="4"/>
  </si>
  <si>
    <t>　共用部分が医療施設としても使用することが明確である場合は、対象面積に算定できる。
　ただし、当該共用部分について、他の補助金と重複して補助申請をすることはできないので留意すること。</t>
    <phoneticPr fontId="4"/>
  </si>
  <si>
    <t>　スプリンクラー等の整備を、２か年で整備する場合、補助対象となるか。</t>
    <phoneticPr fontId="4"/>
  </si>
  <si>
    <t>　複数年で整備することは可能である。
　ただし、補助金の交付については、年度単位で行うものであり、翌年度の補助金交付を約束するものではないので留意すること。</t>
    <phoneticPr fontId="4"/>
  </si>
  <si>
    <t>　スプリンクラー等の整備が、年度内に終了しない場合どのようにしたらよいか。</t>
    <phoneticPr fontId="4"/>
  </si>
  <si>
    <t>　単年度で計画していた事業について、年度途中で完了しないことが明らかとなった場合は、都道府県に速やかに報告し、指示を受けること。</t>
    <phoneticPr fontId="4"/>
  </si>
  <si>
    <t>　貸借の物件で診療所等の運営を行っている場合、補助対象施設となるか。</t>
    <phoneticPr fontId="4"/>
  </si>
  <si>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4"/>
  </si>
  <si>
    <t>　医療施設の新規開設を予定している場合に、事業計画書の提出時点までに開設許可を受けていなければならないか。</t>
    <phoneticPr fontId="4"/>
  </si>
  <si>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4"/>
  </si>
  <si>
    <t>　将来的に無床診療所に転換する可能性があるが、補助金を申請することは可能か。</t>
    <phoneticPr fontId="4"/>
  </si>
  <si>
    <t>　無床診療所等への転換の計画が具体的となっているなど、補助事業の趣旨から外れることが既に判明している場合は申請できない。</t>
    <phoneticPr fontId="4"/>
  </si>
  <si>
    <t>　スプリンクラーヘッドと補助散水栓の散水範囲が重複する部分の面積はどのように扱えばよいか。</t>
    <phoneticPr fontId="4"/>
  </si>
  <si>
    <t>　事業計画書の「スプリンクラーヘッドがない、又は配管のみを設ける廊下等」には、どのような部分が含まれるのか。</t>
    <phoneticPr fontId="4"/>
  </si>
  <si>
    <t>　同じ医療施設の複数棟を整備する場合は、事業計画書は棟ごとに作成するのか。</t>
    <phoneticPr fontId="4"/>
  </si>
  <si>
    <t>　同じ医療施設の場合は、事業計画書の「２．整備事業の概要」に棟ごとに分けて記載するとともに、棟ごとの施設面積の内訳を「施設面積内訳」シートにそれぞれ記載する。</t>
    <phoneticPr fontId="4"/>
  </si>
  <si>
    <t>　「開設届出等と一致していること」とは、具体的に何と一致していればよいか。</t>
    <phoneticPr fontId="4"/>
  </si>
  <si>
    <t>　医療施設の一部を介護医療院に転換する時期と、スプリンクラー等の整備の時期が同時である場合、補助申請はどうしたらよいか。</t>
    <phoneticPr fontId="4"/>
  </si>
  <si>
    <t>　医療施設と介護医療院の部分（面積）を明確に区分し、介護医療院の部分は対象外面積として申請すること。</t>
    <phoneticPr fontId="4"/>
  </si>
  <si>
    <t>　スプリンクラー等を複数年で整備する場合の対象経費の算出はどのように行えばよいか。</t>
    <phoneticPr fontId="4"/>
  </si>
  <si>
    <t>　スプリンクラー等の処分制限期間は何年か。</t>
    <phoneticPr fontId="4"/>
  </si>
  <si>
    <t>　スプリンクラー等の設置後に補助対象施設以外に転用した場合（例：無床診療所への転用、施設の一部を介護医療院に転用等）の取り扱いはどのようになるのか。</t>
    <phoneticPr fontId="4"/>
  </si>
  <si>
    <t>　補助金の交付を受ける前（事業計画書提出前）からスプリンクラー等を設置しようとする建物に抵当権を設定している場合であっても抵当権設定「有」と記載する。</t>
    <phoneticPr fontId="4"/>
  </si>
  <si>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4"/>
  </si>
  <si>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4"/>
  </si>
  <si>
    <t>1：スプリンクラー設備等
2：自動火災報知設備</t>
    <rPh sb="9" eb="11">
      <t>セツビ</t>
    </rPh>
    <rPh sb="11" eb="12">
      <t>トウ</t>
    </rPh>
    <rPh sb="15" eb="17">
      <t>ジドウ</t>
    </rPh>
    <rPh sb="17" eb="19">
      <t>カサイ</t>
    </rPh>
    <rPh sb="19" eb="21">
      <t>ホウチ</t>
    </rPh>
    <rPh sb="21" eb="23">
      <t>セツビ</t>
    </rPh>
    <phoneticPr fontId="16"/>
  </si>
  <si>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4"/>
  </si>
  <si>
    <t>整備するスプリンクラー設備等</t>
    <rPh sb="0" eb="2">
      <t>セイビ</t>
    </rPh>
    <rPh sb="11" eb="13">
      <t>セツビ</t>
    </rPh>
    <rPh sb="13" eb="14">
      <t>ナド</t>
    </rPh>
    <phoneticPr fontId="4"/>
  </si>
  <si>
    <t>対象面積（㎡）(※2）</t>
    <rPh sb="0" eb="2">
      <t>タイショウ</t>
    </rPh>
    <rPh sb="2" eb="4">
      <t>メンセキ</t>
    </rPh>
    <phoneticPr fontId="4"/>
  </si>
  <si>
    <t>スプリンクラー設備等を設置する居室等の面積</t>
    <rPh sb="7" eb="9">
      <t>セツビ</t>
    </rPh>
    <rPh sb="9" eb="10">
      <t>トウ</t>
    </rPh>
    <rPh sb="11" eb="13">
      <t>セッチ</t>
    </rPh>
    <rPh sb="15" eb="17">
      <t>キョシツ</t>
    </rPh>
    <rPh sb="17" eb="18">
      <t>トウ</t>
    </rPh>
    <rPh sb="19" eb="21">
      <t>メンセキ</t>
    </rPh>
    <phoneticPr fontId="4"/>
  </si>
  <si>
    <t>補助散水栓等（※3）の散水範囲</t>
    <rPh sb="0" eb="2">
      <t>ホジョ</t>
    </rPh>
    <rPh sb="2" eb="5">
      <t>サンスイセン</t>
    </rPh>
    <rPh sb="5" eb="6">
      <t>トウ</t>
    </rPh>
    <rPh sb="11" eb="13">
      <t>サンスイ</t>
    </rPh>
    <rPh sb="13" eb="15">
      <t>ハンイ</t>
    </rPh>
    <phoneticPr fontId="4"/>
  </si>
  <si>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4"/>
  </si>
  <si>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4"/>
  </si>
  <si>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4"/>
  </si>
  <si>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4"/>
  </si>
  <si>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4"/>
  </si>
  <si>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4"/>
  </si>
  <si>
    <t>＜スプリンクラー設備等＞</t>
    <rPh sb="8" eb="10">
      <t>セツビ</t>
    </rPh>
    <rPh sb="10" eb="11">
      <t>ナド</t>
    </rPh>
    <phoneticPr fontId="4"/>
  </si>
  <si>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4"/>
  </si>
  <si>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4"/>
  </si>
  <si>
    <t>　重複する部分の面積は、「スプリンクラー設備等を設置する居室等の面積」に記載する。</t>
    <rPh sb="20" eb="22">
      <t>セツビ</t>
    </rPh>
    <phoneticPr fontId="4"/>
  </si>
  <si>
    <t>整備するスプリンクラー設備等の種別</t>
    <rPh sb="0" eb="2">
      <t>セイビ</t>
    </rPh>
    <rPh sb="11" eb="13">
      <t>セツビ</t>
    </rPh>
    <rPh sb="13" eb="14">
      <t>トウ</t>
    </rPh>
    <rPh sb="15" eb="17">
      <t>シュベツ</t>
    </rPh>
    <phoneticPr fontId="16"/>
  </si>
  <si>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4"/>
  </si>
  <si>
    <t>　政令改正により新たに設置義務が生じた医療施設であるため、補助対象となる。</t>
    <phoneticPr fontId="4"/>
  </si>
  <si>
    <t xml:space="preserve">　補助散水栓は補助対象となるか。 </t>
    <phoneticPr fontId="4"/>
  </si>
  <si>
    <t>　パッケージ型消火設備を屋内消火栓設備の代替として設置する場合は、補助対象となるか。</t>
    <phoneticPr fontId="4"/>
  </si>
  <si>
    <t>　医療施設 と介護保険施設が一つの棟にある場合、対象経費はどのように算定すればよいか。</t>
    <phoneticPr fontId="4"/>
  </si>
  <si>
    <t>　事業計画書の「施設面積内訳」に医療施設と医療施設以外（介護保険施設等）に区分し、総事業費をそれぞれの面積で按分して対象経費を算定すること。</t>
    <phoneticPr fontId="4"/>
  </si>
  <si>
    <t>　開設許可申請書で、事務室や廊下等の面積を記載していない場合、建物平面図等で確認できる床面積の合計が一致していればよいか。</t>
    <phoneticPr fontId="4"/>
  </si>
  <si>
    <t>　そのような確認方法も、やむを得ないものと認めるが、医療施設か否かを確認するため、開設許可申請書に記載のある居室等の面積は確認すること。</t>
    <phoneticPr fontId="4"/>
  </si>
  <si>
    <t>　面積は、壁芯又は内法のどちらで算出するのか。</t>
    <phoneticPr fontId="4"/>
  </si>
  <si>
    <t>　面積の算出は、原則として、壁芯で行うこと。ただし、壁芯での算出が困難な場合は内法によること。</t>
    <phoneticPr fontId="4"/>
  </si>
  <si>
    <t>　「施設面積内訳」シートにおいて、面積を室ごとに記載するよう例示しているが、用途ごとにまとめて記載することはできないか。</t>
    <phoneticPr fontId="4"/>
  </si>
  <si>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4"/>
  </si>
  <si>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4"/>
  </si>
  <si>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4"/>
  </si>
  <si>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4"/>
  </si>
  <si>
    <t>　医療法上の医療施設（診療所、病院、助産所） に該当する部分でスプリンクラー等を設置する場合は補助対象となる。</t>
    <phoneticPr fontId="4"/>
  </si>
  <si>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4"/>
  </si>
  <si>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4"/>
  </si>
  <si>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4"/>
  </si>
  <si>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4"/>
  </si>
  <si>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4"/>
  </si>
  <si>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4"/>
  </si>
  <si>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4"/>
  </si>
  <si>
    <t>消火ポンプ
ユニット</t>
    <rPh sb="0" eb="2">
      <t>ショウカ</t>
    </rPh>
    <phoneticPr fontId="4"/>
  </si>
  <si>
    <t>補助率</t>
    <rPh sb="0" eb="3">
      <t>ホジョリツ</t>
    </rPh>
    <phoneticPr fontId="4"/>
  </si>
  <si>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4"/>
  </si>
  <si>
    <t>加算額
（C)'</t>
    <rPh sb="0" eb="3">
      <t>カサンガク</t>
    </rPh>
    <phoneticPr fontId="4"/>
  </si>
  <si>
    <t>補助基準額 （円)
（Ｄ）=（Ｂ）×（Ｃ）＋（C）'</t>
    <rPh sb="0" eb="2">
      <t>ホジョ</t>
    </rPh>
    <rPh sb="2" eb="5">
      <t>キジュンガク</t>
    </rPh>
    <rPh sb="7" eb="8">
      <t>エン</t>
    </rPh>
    <phoneticPr fontId="4"/>
  </si>
  <si>
    <t>消火ポンプユニットの有無</t>
    <rPh sb="0" eb="2">
      <t>ショウカ</t>
    </rPh>
    <rPh sb="10" eb="12">
      <t>ウム</t>
    </rPh>
    <phoneticPr fontId="4"/>
  </si>
  <si>
    <t>1.通常型スプリンクラー
2.水道連結型スプリンクラー
3.パッケージ型自動消火設備
4.消防法施行令第32条適用設備</t>
    <phoneticPr fontId="4"/>
  </si>
  <si>
    <t>1.有
2.無</t>
    <rPh sb="2" eb="3">
      <t>ア</t>
    </rPh>
    <rPh sb="6" eb="7">
      <t>ナ</t>
    </rPh>
    <phoneticPr fontId="4"/>
  </si>
  <si>
    <t>加算額</t>
    <rPh sb="0" eb="3">
      <t>カサンガク</t>
    </rPh>
    <phoneticPr fontId="4"/>
  </si>
  <si>
    <t>円</t>
    <rPh sb="0" eb="1">
      <t>エン</t>
    </rPh>
    <phoneticPr fontId="4"/>
  </si>
  <si>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4"/>
  </si>
  <si>
    <t>有床診療所等スプリンクラー等施設整備事業のQ&amp;A集（令和4年7月版）</t>
    <phoneticPr fontId="4"/>
  </si>
  <si>
    <t>(12) 有床診療所等スプリンクラー等施設整備事業</t>
  </si>
  <si>
    <t>【病棟】</t>
    <rPh sb="1" eb="2">
      <t>ビョウ</t>
    </rPh>
    <rPh sb="2" eb="3">
      <t>トウ</t>
    </rPh>
    <phoneticPr fontId="4"/>
  </si>
  <si>
    <t>&lt;改修工事&gt;</t>
  </si>
  <si>
    <t>　（改築）</t>
  </si>
  <si>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</si>
  <si>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</si>
  <si>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</si>
  <si>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</si>
  <si>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 xml:space="preserve">     令和○年度</t>
    <rPh sb="5" eb="7">
      <t>レイワ</t>
    </rPh>
    <phoneticPr fontId="4"/>
  </si>
  <si>
    <r>
      <t xml:space="preserve">令和６年度（令和5年度からの繰越分）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レイワ</t>
    </rPh>
    <rPh sb="9" eb="11">
      <t>ネンド</t>
    </rPh>
    <rPh sb="14" eb="16">
      <t>クリコシ</t>
    </rPh>
    <rPh sb="16" eb="17">
      <t>ブン</t>
    </rPh>
    <rPh sb="19" eb="21">
      <t>イリョウ</t>
    </rPh>
    <rPh sb="35" eb="37">
      <t>ジギョウ</t>
    </rPh>
    <rPh sb="37" eb="39">
      <t>ケイカク</t>
    </rPh>
    <rPh sb="39" eb="41">
      <t>ソウカツ</t>
    </rPh>
    <rPh sb="41" eb="42">
      <t>ヒョウ</t>
    </rPh>
    <rPh sb="50" eb="51">
      <t>トウ</t>
    </rPh>
    <rPh sb="51" eb="53">
      <t>セイビ</t>
    </rPh>
    <phoneticPr fontId="4"/>
  </si>
  <si>
    <t>様式3</t>
    <rPh sb="0" eb="2">
      <t>ヨウシキ</t>
    </rPh>
    <phoneticPr fontId="4"/>
  </si>
  <si>
    <t>施設面積内訳（対象・対象外面積一覧）（スプリンクラー等整備）</t>
    <rPh sb="0" eb="2">
      <t>シセツ</t>
    </rPh>
    <rPh sb="2" eb="4">
      <t>メンセキ</t>
    </rPh>
    <rPh sb="4" eb="6">
      <t>ウチワケ</t>
    </rPh>
    <phoneticPr fontId="4"/>
  </si>
  <si>
    <t>様式１</t>
    <phoneticPr fontId="4"/>
  </si>
  <si>
    <t>寄附金</t>
    <rPh sb="0" eb="2">
      <t>キフ</t>
    </rPh>
    <phoneticPr fontId="4"/>
  </si>
  <si>
    <t>寄附金
その他の収入額</t>
    <rPh sb="0" eb="2">
      <t>キフ</t>
    </rPh>
    <phoneticPr fontId="4"/>
  </si>
  <si>
    <r>
      <t>（注）１．「選定額」欄は、（D）と（E）とを比較して少ない方の額を記入すること。
　　　</t>
    </r>
    <r>
      <rPr>
        <sz val="11"/>
        <color rgb="FFFF0000"/>
        <rFont val="ＭＳ Ｐゴシック"/>
        <family val="3"/>
        <charset val="128"/>
      </rPr>
      <t>２．「国庫補助基本額」欄は、（C）と（F）とを比較して少ない方の額に補助率を乗じて得た額と
　　　　　（G）とを比較して少ない方の額を記入すること。</t>
    </r>
    <r>
      <rPr>
        <sz val="11"/>
        <rFont val="ＭＳ Ｐゴシック"/>
        <family val="3"/>
        <charset val="128"/>
      </rPr>
      <t xml:space="preserve">
　　　３．「国庫補助所要額」欄は、（H）欄に記載された額を記入すること。
　　　　　ただし、算出された額に1,000円未満の端数が生じた場合にはこれを切り捨てるものとする。
</t>
    </r>
    <rPh sb="111" eb="113">
      <t>キニュウ</t>
    </rPh>
    <phoneticPr fontId="16"/>
  </si>
  <si>
    <t>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4"/>
  </si>
  <si>
    <t>総括表と照合すること。</t>
    <rPh sb="0" eb="2">
      <t>ソウカツ</t>
    </rPh>
    <rPh sb="2" eb="3">
      <t>ヒョウ</t>
    </rPh>
    <rPh sb="4" eb="6">
      <t>ショウゴウ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</si>
</sst>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0;&quot;△ &quot;#,##0"/>
    <numFmt numFmtId="178" formatCode="#,##0.00;&quot;△ &quot;#,##0.00"/>
    <numFmt numFmtId="179" formatCode="#,##0_ "/>
    <numFmt numFmtId="180" formatCode="#,##0_);\(#,##0\)"/>
    <numFmt numFmtId="181" formatCode="#,##0.00&quot;㎡&quot;"/>
    <numFmt numFmtId="182" formatCode="#&quot;床&quot;"/>
    <numFmt numFmtId="183" formatCode="#,###&quot;円&quot;"/>
    <numFmt numFmtId="184" formatCode="#,##0.0&quot;㎡&quot;"/>
    <numFmt numFmtId="185" formatCode="#,###&quot;円/㎡&quot;"/>
    <numFmt numFmtId="186" formatCode="\(###&quot;%&quot;\)"/>
    <numFmt numFmtId="187" formatCode="#,###"/>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24"/>
      <name val="ＭＳ ゴシック"/>
      <family val="3"/>
      <charset val="128"/>
    </font>
    <font>
      <sz val="9"/>
      <name val="ＭＳ ゴシック"/>
      <family val="3"/>
      <charset val="128"/>
    </font>
    <font>
      <sz val="8"/>
      <name val="ＭＳ Ｐゴシック"/>
      <family val="3"/>
      <charset val="128"/>
    </font>
    <font>
      <b/>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11"/>
      <color indexed="81"/>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style="double">
        <color indexed="64"/>
      </top>
      <bottom style="medium">
        <color rgb="FFFF0000"/>
      </bottom>
      <diagonal/>
    </border>
    <border>
      <left style="thin">
        <color indexed="64"/>
      </left>
      <right style="medium">
        <color rgb="FFFF0000"/>
      </right>
      <top style="double">
        <color indexed="64"/>
      </top>
      <bottom style="medium">
        <color indexed="64"/>
      </bottom>
      <diagonal/>
    </border>
    <border>
      <left style="medium">
        <color rgb="FFFF0000"/>
      </left>
      <right style="thin">
        <color indexed="64"/>
      </right>
      <top style="double">
        <color indexed="64"/>
      </top>
      <bottom style="medium">
        <color indexed="64"/>
      </bottom>
      <diagonal/>
    </border>
    <border>
      <left style="medium">
        <color rgb="FFFF0000"/>
      </left>
      <right style="thin">
        <color indexed="64"/>
      </right>
      <top style="medium">
        <color indexed="64"/>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style="thin">
        <color indexed="64"/>
      </left>
      <right style="medium">
        <color rgb="FFFF0000"/>
      </right>
      <top style="medium">
        <color indexed="64"/>
      </top>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double">
        <color indexed="64"/>
      </bottom>
      <diagonal/>
    </border>
  </borders>
  <cellStyleXfs count="6">
    <xf numFmtId="0" fontId="0" fillId="0" borderId="0"/>
    <xf numFmtId="0" fontId="6" fillId="0" borderId="0">
      <alignment vertical="center"/>
    </xf>
    <xf numFmtId="0" fontId="1" fillId="0" borderId="0">
      <alignment vertical="center"/>
    </xf>
    <xf numFmtId="0" fontId="14" fillId="0" borderId="0"/>
    <xf numFmtId="38" fontId="14" fillId="0" borderId="0" applyFont="0" applyFill="0" applyBorder="0" applyAlignment="0" applyProtection="0"/>
    <xf numFmtId="38" fontId="2" fillId="0" borderId="0" applyFont="0" applyFill="0" applyBorder="0" applyAlignment="0" applyProtection="0"/>
  </cellStyleXfs>
  <cellXfs count="437">
    <xf numFmtId="0" fontId="0" fillId="0" borderId="0" xfId="0"/>
    <xf numFmtId="0" fontId="7" fillId="0" borderId="0" xfId="0" applyFont="1" applyAlignment="1">
      <alignment vertical="center"/>
    </xf>
    <xf numFmtId="0" fontId="8" fillId="0" borderId="0" xfId="0" applyFont="1"/>
    <xf numFmtId="0" fontId="10" fillId="0" borderId="0" xfId="0" applyFont="1" applyAlignment="1">
      <alignment vertical="center"/>
    </xf>
    <xf numFmtId="0" fontId="7" fillId="0" borderId="14" xfId="0" applyFont="1" applyBorder="1" applyAlignment="1">
      <alignment horizontal="center" vertical="center" wrapText="1"/>
    </xf>
    <xf numFmtId="0" fontId="11" fillId="0" borderId="0" xfId="0" applyFont="1"/>
    <xf numFmtId="0" fontId="7" fillId="0" borderId="31" xfId="0" applyFont="1" applyBorder="1" applyAlignment="1">
      <alignment vertical="center" wrapText="1"/>
    </xf>
    <xf numFmtId="0" fontId="7" fillId="0" borderId="35"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7" fillId="0" borderId="5" xfId="0" applyFont="1" applyBorder="1" applyAlignment="1">
      <alignment horizontal="right" vertical="center" wrapText="1"/>
    </xf>
    <xf numFmtId="0" fontId="7" fillId="0" borderId="9" xfId="0" applyFont="1" applyBorder="1" applyAlignment="1">
      <alignment horizontal="right" vertical="center" wrapText="1"/>
    </xf>
    <xf numFmtId="0" fontId="12" fillId="0" borderId="0" xfId="0" applyFont="1" applyAlignment="1">
      <alignment vertical="center"/>
    </xf>
    <xf numFmtId="49" fontId="12" fillId="0" borderId="0" xfId="0" applyNumberFormat="1" applyFont="1" applyAlignment="1">
      <alignment horizontal="right" vertical="center"/>
    </xf>
    <xf numFmtId="49" fontId="8" fillId="0" borderId="0" xfId="0" applyNumberFormat="1" applyFont="1" applyAlignment="1">
      <alignment horizontal="right"/>
    </xf>
    <xf numFmtId="0" fontId="2" fillId="0" borderId="0" xfId="3" applyFont="1" applyFill="1" applyAlignment="1">
      <alignment vertical="center"/>
    </xf>
    <xf numFmtId="0" fontId="2" fillId="0" borderId="0" xfId="3" applyFont="1" applyFill="1"/>
    <xf numFmtId="0" fontId="2" fillId="0" borderId="0" xfId="3" applyFont="1"/>
    <xf numFmtId="0" fontId="18" fillId="0" borderId="0" xfId="3" applyFont="1" applyAlignment="1">
      <alignment wrapText="1"/>
    </xf>
    <xf numFmtId="0" fontId="18" fillId="0" borderId="0" xfId="3" applyFont="1" applyAlignment="1"/>
    <xf numFmtId="176" fontId="21" fillId="0" borderId="54" xfId="3" applyNumberFormat="1" applyFont="1" applyBorder="1" applyAlignment="1">
      <alignment horizontal="right" vertical="center"/>
    </xf>
    <xf numFmtId="176" fontId="21" fillId="0" borderId="17" xfId="3" applyNumberFormat="1" applyFont="1" applyBorder="1" applyAlignment="1">
      <alignment horizontal="right" vertical="center"/>
    </xf>
    <xf numFmtId="176" fontId="21" fillId="0" borderId="54" xfId="3" applyNumberFormat="1" applyFont="1" applyBorder="1" applyAlignment="1">
      <alignment vertical="center"/>
    </xf>
    <xf numFmtId="176" fontId="21" fillId="0" borderId="16" xfId="3" applyNumberFormat="1" applyFont="1" applyBorder="1" applyAlignment="1">
      <alignment horizontal="center" vertical="center"/>
    </xf>
    <xf numFmtId="176" fontId="21" fillId="0" borderId="16" xfId="3" applyNumberFormat="1" applyFont="1" applyBorder="1" applyAlignment="1">
      <alignment horizontal="right" vertical="center"/>
    </xf>
    <xf numFmtId="176" fontId="21" fillId="0" borderId="62" xfId="3" applyNumberFormat="1" applyFont="1" applyBorder="1" applyAlignment="1">
      <alignment horizontal="right" vertical="center"/>
    </xf>
    <xf numFmtId="38" fontId="3" fillId="0" borderId="5" xfId="4" applyFont="1" applyBorder="1" applyAlignment="1">
      <alignment horizontal="center" vertical="center"/>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7" fillId="0" borderId="0" xfId="3" applyFont="1" applyFill="1" applyAlignment="1">
      <alignment horizontal="left" vertical="center"/>
    </xf>
    <xf numFmtId="0" fontId="17" fillId="0" borderId="19" xfId="3" applyFont="1" applyFill="1" applyBorder="1" applyAlignment="1">
      <alignment horizontal="left" vertical="center"/>
    </xf>
    <xf numFmtId="0" fontId="17" fillId="0" borderId="13" xfId="3" applyFont="1" applyFill="1" applyBorder="1" applyAlignment="1">
      <alignment horizontal="left" vertical="center"/>
    </xf>
    <xf numFmtId="0" fontId="17" fillId="0" borderId="13" xfId="3" applyFont="1" applyFill="1" applyBorder="1" applyAlignment="1">
      <alignment horizontal="left" vertical="center" wrapText="1"/>
    </xf>
    <xf numFmtId="38" fontId="3" fillId="0" borderId="13" xfId="4" applyFont="1" applyFill="1" applyBorder="1" applyAlignment="1">
      <alignment horizontal="center" vertical="center"/>
    </xf>
    <xf numFmtId="38" fontId="3" fillId="0" borderId="65" xfId="4" applyFont="1" applyFill="1" applyBorder="1" applyAlignment="1">
      <alignment horizontal="center" vertical="center"/>
    </xf>
    <xf numFmtId="0" fontId="2" fillId="0" borderId="13" xfId="3" applyFont="1" applyFill="1" applyBorder="1" applyAlignment="1">
      <alignment horizontal="center" vertical="center"/>
    </xf>
    <xf numFmtId="177" fontId="3" fillId="0" borderId="9" xfId="4" applyNumberFormat="1" applyFont="1" applyFill="1" applyBorder="1" applyAlignment="1">
      <alignment vertical="center" wrapText="1"/>
    </xf>
    <xf numFmtId="177" fontId="3" fillId="0" borderId="9" xfId="4" applyNumberFormat="1" applyFont="1" applyFill="1" applyBorder="1" applyAlignment="1">
      <alignment horizontal="center" vertical="center" wrapText="1"/>
    </xf>
    <xf numFmtId="177" fontId="3" fillId="0" borderId="64" xfId="4" applyNumberFormat="1" applyFont="1" applyFill="1" applyBorder="1" applyAlignment="1">
      <alignment vertical="center" wrapText="1"/>
    </xf>
    <xf numFmtId="0" fontId="2" fillId="0" borderId="0" xfId="3" applyFont="1" applyFill="1" applyAlignment="1">
      <alignment horizontal="center" vertical="center"/>
    </xf>
    <xf numFmtId="0" fontId="19" fillId="0" borderId="0" xfId="0" applyFont="1" applyAlignment="1">
      <alignment vertical="center"/>
    </xf>
    <xf numFmtId="0" fontId="19" fillId="0" borderId="0" xfId="0" applyNumberFormat="1" applyFont="1" applyBorder="1" applyAlignment="1">
      <alignment vertical="center" wrapText="1"/>
    </xf>
    <xf numFmtId="0" fontId="19" fillId="0" borderId="13" xfId="0" applyFont="1" applyBorder="1" applyAlignment="1">
      <alignment horizontal="center" vertical="center"/>
    </xf>
    <xf numFmtId="0" fontId="19" fillId="0" borderId="0" xfId="0" applyFont="1" applyBorder="1" applyAlignment="1">
      <alignment vertical="center" shrinkToFit="1"/>
    </xf>
    <xf numFmtId="0" fontId="19" fillId="0" borderId="0" xfId="0" applyFont="1" applyFill="1" applyAlignment="1">
      <alignment vertical="center"/>
    </xf>
    <xf numFmtId="0" fontId="23" fillId="0" borderId="0" xfId="0" applyFont="1" applyAlignment="1">
      <alignment vertical="center"/>
    </xf>
    <xf numFmtId="0" fontId="9" fillId="0" borderId="0" xfId="0" applyFont="1" applyAlignment="1">
      <alignment vertical="center"/>
    </xf>
    <xf numFmtId="0" fontId="19" fillId="0" borderId="12" xfId="0" applyFont="1" applyFill="1" applyBorder="1" applyAlignment="1">
      <alignment horizontal="center" vertical="center"/>
    </xf>
    <xf numFmtId="0" fontId="19" fillId="0" borderId="57" xfId="0" applyFont="1" applyFill="1" applyBorder="1" applyAlignment="1">
      <alignment horizontal="center" vertical="center"/>
    </xf>
    <xf numFmtId="57" fontId="19" fillId="3" borderId="57" xfId="0" applyNumberFormat="1" applyFont="1" applyFill="1" applyBorder="1" applyAlignment="1">
      <alignment horizontal="center" vertical="center" shrinkToFit="1"/>
    </xf>
    <xf numFmtId="57" fontId="19" fillId="3" borderId="58" xfId="0" applyNumberFormat="1" applyFont="1" applyFill="1" applyBorder="1" applyAlignment="1">
      <alignment horizontal="center" vertical="center" shrinkToFit="1"/>
    </xf>
    <xf numFmtId="0" fontId="19" fillId="3" borderId="13" xfId="0" applyFont="1" applyFill="1" applyBorder="1" applyAlignment="1">
      <alignment horizontal="center" vertical="center" shrinkToFit="1"/>
    </xf>
    <xf numFmtId="183" fontId="19" fillId="3" borderId="13" xfId="0" applyNumberFormat="1" applyFont="1" applyFill="1" applyBorder="1" applyAlignment="1">
      <alignment vertical="center" shrinkToFit="1"/>
    </xf>
    <xf numFmtId="182" fontId="19" fillId="3" borderId="13" xfId="0" applyNumberFormat="1" applyFont="1" applyFill="1" applyBorder="1" applyAlignment="1">
      <alignment vertical="center" shrinkToFit="1"/>
    </xf>
    <xf numFmtId="178" fontId="7" fillId="0" borderId="36" xfId="0" applyNumberFormat="1" applyFont="1" applyBorder="1" applyAlignment="1">
      <alignment horizontal="right" vertical="center" shrinkToFit="1"/>
    </xf>
    <xf numFmtId="178" fontId="7" fillId="0" borderId="6" xfId="0" applyNumberFormat="1" applyFont="1" applyBorder="1" applyAlignment="1">
      <alignment horizontal="right" vertical="center" shrinkToFit="1"/>
    </xf>
    <xf numFmtId="179" fontId="7" fillId="0" borderId="20"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20" xfId="0" applyNumberFormat="1" applyFont="1" applyBorder="1" applyAlignment="1">
      <alignment horizontal="right" vertical="center" shrinkToFit="1"/>
    </xf>
    <xf numFmtId="0" fontId="7" fillId="3" borderId="26" xfId="0" applyFont="1" applyFill="1" applyBorder="1" applyAlignment="1">
      <alignment vertical="center" wrapText="1"/>
    </xf>
    <xf numFmtId="0" fontId="25" fillId="0" borderId="0" xfId="0" applyFont="1"/>
    <xf numFmtId="0" fontId="7" fillId="3" borderId="32" xfId="0" applyFont="1" applyFill="1" applyBorder="1" applyAlignment="1">
      <alignment vertical="center" wrapText="1"/>
    </xf>
    <xf numFmtId="0" fontId="7" fillId="3" borderId="20" xfId="0" applyFont="1" applyFill="1" applyBorder="1" applyAlignment="1">
      <alignment vertical="center" wrapText="1"/>
    </xf>
    <xf numFmtId="0" fontId="7" fillId="3" borderId="25" xfId="0" applyFont="1" applyFill="1" applyBorder="1" applyAlignment="1">
      <alignment vertical="center" wrapText="1"/>
    </xf>
    <xf numFmtId="0" fontId="7" fillId="3" borderId="34" xfId="0" applyFont="1" applyFill="1" applyBorder="1" applyAlignment="1">
      <alignment vertical="center" wrapText="1"/>
    </xf>
    <xf numFmtId="0" fontId="8" fillId="2" borderId="0" xfId="0" applyFont="1" applyFill="1"/>
    <xf numFmtId="0" fontId="6" fillId="2" borderId="0" xfId="0" applyFont="1" applyFill="1"/>
    <xf numFmtId="0" fontId="19" fillId="0" borderId="8" xfId="0" applyFont="1" applyBorder="1" applyAlignment="1">
      <alignment horizontal="center" vertical="center"/>
    </xf>
    <xf numFmtId="0" fontId="19" fillId="0" borderId="13" xfId="0" applyFont="1" applyBorder="1" applyAlignment="1">
      <alignment horizontal="center" vertical="center" wrapText="1"/>
    </xf>
    <xf numFmtId="187" fontId="24" fillId="3" borderId="36" xfId="0" applyNumberFormat="1" applyFont="1" applyFill="1" applyBorder="1" applyAlignment="1">
      <alignment vertical="center" shrinkToFit="1"/>
    </xf>
    <xf numFmtId="187" fontId="7" fillId="0" borderId="6" xfId="0" applyNumberFormat="1" applyFont="1" applyBorder="1" applyAlignment="1">
      <alignment horizontal="right" vertical="center" shrinkToFit="1"/>
    </xf>
    <xf numFmtId="187" fontId="7" fillId="3" borderId="20" xfId="0" applyNumberFormat="1" applyFont="1" applyFill="1" applyBorder="1" applyAlignment="1">
      <alignment horizontal="right" vertical="center" shrinkToFit="1"/>
    </xf>
    <xf numFmtId="187" fontId="7" fillId="3" borderId="36" xfId="0" applyNumberFormat="1" applyFont="1" applyFill="1" applyBorder="1" applyAlignment="1">
      <alignment horizontal="right" vertical="center" shrinkToFit="1"/>
    </xf>
    <xf numFmtId="187" fontId="7" fillId="3" borderId="6" xfId="0" applyNumberFormat="1" applyFont="1" applyFill="1" applyBorder="1" applyAlignment="1">
      <alignment horizontal="right" vertical="center" shrinkToFit="1"/>
    </xf>
    <xf numFmtId="187" fontId="7" fillId="0" borderId="36" xfId="0" applyNumberFormat="1" applyFont="1" applyBorder="1" applyAlignment="1">
      <alignment horizontal="right" vertical="center" shrinkToFit="1"/>
    </xf>
    <xf numFmtId="187" fontId="7" fillId="0" borderId="20" xfId="0" applyNumberFormat="1" applyFont="1" applyBorder="1" applyAlignment="1">
      <alignment horizontal="right" vertical="center" shrinkToFit="1"/>
    </xf>
    <xf numFmtId="187" fontId="11" fillId="0" borderId="6" xfId="0" applyNumberFormat="1" applyFont="1" applyBorder="1" applyAlignment="1">
      <alignment vertical="center" shrinkToFit="1"/>
    </xf>
    <xf numFmtId="187" fontId="11" fillId="0" borderId="0" xfId="0" applyNumberFormat="1" applyFont="1" applyAlignment="1">
      <alignment vertical="center" shrinkToFit="1"/>
    </xf>
    <xf numFmtId="187" fontId="11" fillId="3" borderId="6" xfId="0" applyNumberFormat="1" applyFont="1" applyFill="1" applyBorder="1" applyAlignment="1">
      <alignment vertical="center" shrinkToFit="1"/>
    </xf>
    <xf numFmtId="187" fontId="11" fillId="0" borderId="36" xfId="0" applyNumberFormat="1" applyFont="1" applyBorder="1" applyAlignment="1">
      <alignment vertical="center" shrinkToFit="1"/>
    </xf>
    <xf numFmtId="187" fontId="11" fillId="3" borderId="36" xfId="0" applyNumberFormat="1" applyFont="1" applyFill="1" applyBorder="1" applyAlignment="1">
      <alignment vertical="center" shrinkToFit="1"/>
    </xf>
    <xf numFmtId="187" fontId="11" fillId="3" borderId="20" xfId="0" applyNumberFormat="1" applyFont="1" applyFill="1" applyBorder="1" applyAlignment="1">
      <alignment vertical="center" shrinkToFit="1"/>
    </xf>
    <xf numFmtId="187" fontId="13" fillId="3" borderId="19" xfId="0" applyNumberFormat="1" applyFont="1" applyFill="1" applyBorder="1" applyAlignment="1">
      <alignment vertical="center" shrinkToFit="1"/>
    </xf>
    <xf numFmtId="187" fontId="7" fillId="0" borderId="13" xfId="0" applyNumberFormat="1" applyFont="1" applyBorder="1" applyAlignment="1">
      <alignment vertical="center" shrinkToFit="1"/>
    </xf>
    <xf numFmtId="187" fontId="7" fillId="0" borderId="29" xfId="0" applyNumberFormat="1" applyFont="1" applyBorder="1" applyAlignment="1">
      <alignment vertical="center" shrinkToFit="1"/>
    </xf>
    <xf numFmtId="187" fontId="7" fillId="3" borderId="19" xfId="0" applyNumberFormat="1" applyFont="1" applyFill="1" applyBorder="1" applyAlignment="1">
      <alignment vertical="center" shrinkToFit="1"/>
    </xf>
    <xf numFmtId="187" fontId="7" fillId="3" borderId="13" xfId="0" applyNumberFormat="1" applyFont="1" applyFill="1" applyBorder="1" applyAlignment="1">
      <alignment vertical="center" shrinkToFit="1"/>
    </xf>
    <xf numFmtId="187" fontId="7" fillId="3" borderId="27" xfId="0" applyNumberFormat="1" applyFont="1" applyFill="1" applyBorder="1" applyAlignment="1">
      <alignment vertical="center" shrinkToFit="1"/>
    </xf>
    <xf numFmtId="187" fontId="7" fillId="0" borderId="1" xfId="0" applyNumberFormat="1" applyFont="1" applyBorder="1" applyAlignment="1">
      <alignment vertical="center" shrinkToFit="1"/>
    </xf>
    <xf numFmtId="187" fontId="7" fillId="3" borderId="32" xfId="0" applyNumberFormat="1" applyFont="1" applyFill="1" applyBorder="1" applyAlignment="1">
      <alignment vertical="center" shrinkToFit="1"/>
    </xf>
    <xf numFmtId="187" fontId="7" fillId="3" borderId="1" xfId="0" applyNumberFormat="1" applyFont="1" applyFill="1" applyBorder="1" applyAlignment="1">
      <alignment vertical="center" shrinkToFit="1"/>
    </xf>
    <xf numFmtId="187" fontId="7" fillId="3" borderId="36" xfId="0" applyNumberFormat="1" applyFont="1" applyFill="1" applyBorder="1" applyAlignment="1">
      <alignment vertical="center" shrinkToFit="1"/>
    </xf>
    <xf numFmtId="187" fontId="7" fillId="0" borderId="6" xfId="0" applyNumberFormat="1" applyFont="1" applyBorder="1" applyAlignment="1">
      <alignment vertical="center" shrinkToFit="1"/>
    </xf>
    <xf numFmtId="187" fontId="7" fillId="3" borderId="20" xfId="0" applyNumberFormat="1" applyFont="1" applyFill="1" applyBorder="1" applyAlignment="1">
      <alignment vertical="center" shrinkToFit="1"/>
    </xf>
    <xf numFmtId="187" fontId="7" fillId="3" borderId="6" xfId="0" applyNumberFormat="1" applyFont="1" applyFill="1" applyBorder="1" applyAlignment="1">
      <alignment vertical="center" shrinkToFit="1"/>
    </xf>
    <xf numFmtId="187" fontId="7" fillId="3" borderId="43" xfId="0" applyNumberFormat="1" applyFont="1" applyFill="1" applyBorder="1" applyAlignment="1">
      <alignment vertical="center" shrinkToFit="1"/>
    </xf>
    <xf numFmtId="187" fontId="7" fillId="0" borderId="8" xfId="0" applyNumberFormat="1" applyFont="1" applyBorder="1" applyAlignment="1">
      <alignment vertical="center" shrinkToFit="1"/>
    </xf>
    <xf numFmtId="187" fontId="7" fillId="3" borderId="25" xfId="0" applyNumberFormat="1" applyFont="1" applyFill="1" applyBorder="1" applyAlignment="1">
      <alignment vertical="center" shrinkToFit="1"/>
    </xf>
    <xf numFmtId="187" fontId="7" fillId="3" borderId="8" xfId="0" applyNumberFormat="1" applyFont="1" applyFill="1" applyBorder="1" applyAlignment="1">
      <alignment vertical="center" shrinkToFit="1"/>
    </xf>
    <xf numFmtId="187" fontId="7" fillId="0" borderId="27" xfId="0" applyNumberFormat="1" applyFont="1" applyBorder="1" applyAlignment="1">
      <alignment vertical="center" shrinkToFit="1"/>
    </xf>
    <xf numFmtId="187" fontId="7" fillId="0" borderId="32" xfId="0" applyNumberFormat="1" applyFont="1" applyBorder="1" applyAlignment="1">
      <alignment vertical="center" shrinkToFit="1"/>
    </xf>
    <xf numFmtId="187" fontId="7" fillId="0" borderId="36" xfId="0" applyNumberFormat="1" applyFont="1" applyBorder="1" applyAlignment="1">
      <alignment vertical="center" shrinkToFit="1"/>
    </xf>
    <xf numFmtId="187" fontId="7" fillId="0" borderId="20" xfId="0" applyNumberFormat="1" applyFont="1" applyBorder="1" applyAlignment="1">
      <alignment vertical="center" shrinkToFit="1"/>
    </xf>
    <xf numFmtId="187" fontId="7" fillId="3" borderId="21" xfId="0" applyNumberFormat="1" applyFont="1" applyFill="1" applyBorder="1" applyAlignment="1">
      <alignment vertical="center" shrinkToFit="1"/>
    </xf>
    <xf numFmtId="187" fontId="7" fillId="0" borderId="23" xfId="0" applyNumberFormat="1" applyFont="1" applyBorder="1" applyAlignment="1">
      <alignment vertical="center" shrinkToFit="1"/>
    </xf>
    <xf numFmtId="187" fontId="7" fillId="0" borderId="30" xfId="0" applyNumberFormat="1" applyFont="1" applyBorder="1" applyAlignment="1">
      <alignment vertical="center" shrinkToFit="1"/>
    </xf>
    <xf numFmtId="187" fontId="7" fillId="3" borderId="23" xfId="0" applyNumberFormat="1" applyFont="1" applyFill="1" applyBorder="1" applyAlignment="1">
      <alignment vertical="center" shrinkToFit="1"/>
    </xf>
    <xf numFmtId="187" fontId="7" fillId="3" borderId="18" xfId="0" applyNumberFormat="1" applyFont="1" applyFill="1" applyBorder="1" applyAlignment="1">
      <alignment vertical="center" shrinkToFit="1"/>
    </xf>
    <xf numFmtId="187" fontId="7" fillId="3" borderId="17" xfId="0" applyNumberFormat="1" applyFont="1" applyFill="1" applyBorder="1" applyAlignment="1">
      <alignment vertical="center" shrinkToFit="1"/>
    </xf>
    <xf numFmtId="187" fontId="7" fillId="0" borderId="50" xfId="0" applyNumberFormat="1" applyFont="1" applyBorder="1" applyAlignment="1">
      <alignment vertical="center" shrinkToFit="1"/>
    </xf>
    <xf numFmtId="187" fontId="7" fillId="0" borderId="51" xfId="0" applyNumberFormat="1" applyFont="1" applyBorder="1" applyAlignment="1">
      <alignment vertical="center" shrinkToFit="1"/>
    </xf>
    <xf numFmtId="3" fontId="7" fillId="0" borderId="6" xfId="0" applyNumberFormat="1" applyFont="1" applyBorder="1" applyAlignment="1">
      <alignment horizontal="right" vertical="center" shrinkToFit="1"/>
    </xf>
    <xf numFmtId="0" fontId="7" fillId="3" borderId="14" xfId="0" applyFont="1" applyFill="1" applyBorder="1" applyAlignment="1">
      <alignment vertical="center" wrapText="1"/>
    </xf>
    <xf numFmtId="0" fontId="24" fillId="3" borderId="26" xfId="0" applyFont="1" applyFill="1" applyBorder="1" applyAlignment="1">
      <alignment vertical="center" wrapText="1"/>
    </xf>
    <xf numFmtId="38" fontId="3" fillId="0" borderId="5" xfId="4" applyFont="1" applyBorder="1" applyAlignment="1">
      <alignment horizontal="center" vertical="center" wrapText="1"/>
    </xf>
    <xf numFmtId="0" fontId="19" fillId="0" borderId="0" xfId="0" applyFont="1" applyBorder="1" applyAlignment="1">
      <alignment vertical="center"/>
    </xf>
    <xf numFmtId="0" fontId="29" fillId="0" borderId="0" xfId="0" applyFont="1" applyFill="1" applyAlignment="1">
      <alignment vertical="center"/>
    </xf>
    <xf numFmtId="0" fontId="19" fillId="0" borderId="0" xfId="0" applyFont="1" applyBorder="1" applyAlignment="1">
      <alignment vertical="center"/>
    </xf>
    <xf numFmtId="0" fontId="19" fillId="0" borderId="3" xfId="0" applyFont="1" applyBorder="1" applyAlignment="1">
      <alignment vertical="center"/>
    </xf>
    <xf numFmtId="0" fontId="31" fillId="0" borderId="58" xfId="0" applyFont="1" applyFill="1" applyBorder="1" applyAlignment="1">
      <alignment horizontal="center" vertical="center"/>
    </xf>
    <xf numFmtId="0" fontId="32" fillId="0" borderId="0" xfId="0" applyFont="1" applyFill="1" applyBorder="1" applyAlignment="1">
      <alignment vertical="center" shrinkToFit="1"/>
    </xf>
    <xf numFmtId="184" fontId="19" fillId="0" borderId="13" xfId="0" applyNumberFormat="1" applyFont="1" applyFill="1" applyBorder="1" applyAlignment="1">
      <alignment vertical="center" shrinkToFit="1"/>
    </xf>
    <xf numFmtId="184" fontId="19" fillId="0" borderId="3" xfId="0" applyNumberFormat="1" applyFont="1" applyFill="1" applyBorder="1" applyAlignment="1">
      <alignment vertical="center" shrinkToFit="1"/>
    </xf>
    <xf numFmtId="0" fontId="19" fillId="0" borderId="3" xfId="0" applyFont="1" applyFill="1" applyBorder="1" applyAlignment="1">
      <alignment vertical="center" shrinkToFit="1"/>
    </xf>
    <xf numFmtId="0" fontId="19" fillId="0" borderId="3" xfId="0" applyFont="1" applyFill="1" applyBorder="1" applyAlignment="1">
      <alignment horizontal="center" vertical="center" shrinkToFit="1"/>
    </xf>
    <xf numFmtId="183" fontId="19" fillId="0" borderId="3" xfId="0" applyNumberFormat="1" applyFont="1" applyFill="1" applyBorder="1" applyAlignment="1">
      <alignment vertical="center" shrinkToFit="1"/>
    </xf>
    <xf numFmtId="182" fontId="19" fillId="0" borderId="3" xfId="0" applyNumberFormat="1" applyFont="1" applyFill="1" applyBorder="1" applyAlignment="1">
      <alignment vertical="center" shrinkToFit="1"/>
    </xf>
    <xf numFmtId="0" fontId="19" fillId="0" borderId="0" xfId="0" applyFont="1" applyFill="1" applyBorder="1" applyAlignment="1">
      <alignment vertical="center"/>
    </xf>
    <xf numFmtId="0" fontId="18" fillId="0" borderId="0" xfId="0" applyFont="1" applyAlignment="1">
      <alignment vertical="center"/>
    </xf>
    <xf numFmtId="0" fontId="18" fillId="0" borderId="13" xfId="0" applyFont="1" applyBorder="1" applyAlignment="1">
      <alignment horizontal="centerContinuous" vertical="center"/>
    </xf>
    <xf numFmtId="0" fontId="18" fillId="3" borderId="13" xfId="0" applyFont="1" applyFill="1" applyBorder="1" applyAlignment="1">
      <alignment vertical="center"/>
    </xf>
    <xf numFmtId="0" fontId="18" fillId="0" borderId="0" xfId="0" applyFont="1" applyAlignment="1">
      <alignment horizontal="center" vertical="center"/>
    </xf>
    <xf numFmtId="181" fontId="18" fillId="3" borderId="13" xfId="0" applyNumberFormat="1" applyFont="1" applyFill="1" applyBorder="1" applyAlignment="1">
      <alignment vertical="center" shrinkToFit="1"/>
    </xf>
    <xf numFmtId="181" fontId="18" fillId="0" borderId="13" xfId="0" applyNumberFormat="1" applyFont="1" applyBorder="1" applyAlignment="1">
      <alignment vertical="center"/>
    </xf>
    <xf numFmtId="0" fontId="18" fillId="0" borderId="8" xfId="0" applyFont="1" applyBorder="1" applyAlignment="1">
      <alignment vertical="top" wrapText="1"/>
    </xf>
    <xf numFmtId="0" fontId="18" fillId="3" borderId="1" xfId="0" applyFont="1" applyFill="1" applyBorder="1" applyAlignment="1">
      <alignment vertical="center"/>
    </xf>
    <xf numFmtId="181" fontId="18" fillId="3" borderId="1" xfId="0" applyNumberFormat="1" applyFont="1" applyFill="1" applyBorder="1" applyAlignment="1">
      <alignment vertical="center" shrinkToFit="1"/>
    </xf>
    <xf numFmtId="0" fontId="18" fillId="3" borderId="8" xfId="0" applyFont="1" applyFill="1" applyBorder="1" applyAlignment="1">
      <alignment vertical="center"/>
    </xf>
    <xf numFmtId="181" fontId="18" fillId="3" borderId="8" xfId="0" applyNumberFormat="1" applyFont="1" applyFill="1" applyBorder="1" applyAlignment="1">
      <alignment vertical="center" shrinkToFit="1"/>
    </xf>
    <xf numFmtId="181" fontId="18" fillId="0" borderId="8" xfId="0" applyNumberFormat="1" applyFont="1" applyBorder="1" applyAlignment="1">
      <alignment vertical="center"/>
    </xf>
    <xf numFmtId="0" fontId="18" fillId="0" borderId="38" xfId="0" applyFont="1" applyBorder="1" applyAlignment="1">
      <alignment horizontal="center" vertical="center"/>
    </xf>
    <xf numFmtId="181" fontId="18" fillId="0" borderId="59" xfId="0" applyNumberFormat="1" applyFont="1" applyFill="1" applyBorder="1" applyAlignment="1">
      <alignment vertical="center" shrinkToFit="1"/>
    </xf>
    <xf numFmtId="181" fontId="18" fillId="0" borderId="41" xfId="0" applyNumberFormat="1" applyFont="1" applyBorder="1" applyAlignment="1">
      <alignment vertical="center"/>
    </xf>
    <xf numFmtId="0" fontId="18" fillId="0" borderId="35" xfId="0" applyFont="1" applyBorder="1" applyAlignment="1">
      <alignment horizontal="center" vertical="center"/>
    </xf>
    <xf numFmtId="0" fontId="2" fillId="0" borderId="58" xfId="3" applyFont="1" applyFill="1" applyBorder="1" applyAlignment="1">
      <alignment horizontal="center" vertical="center"/>
    </xf>
    <xf numFmtId="0" fontId="17" fillId="0" borderId="8" xfId="0" applyFont="1" applyFill="1" applyBorder="1" applyAlignment="1">
      <alignment vertical="center" wrapText="1"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184" fontId="19" fillId="0" borderId="0" xfId="0" applyNumberFormat="1" applyFont="1" applyFill="1" applyBorder="1" applyAlignment="1">
      <alignment vertical="center" shrinkToFit="1"/>
    </xf>
    <xf numFmtId="183" fontId="19" fillId="0" borderId="0" xfId="0" applyNumberFormat="1" applyFont="1" applyFill="1" applyBorder="1" applyAlignment="1">
      <alignment vertical="center" shrinkToFit="1"/>
    </xf>
    <xf numFmtId="182" fontId="19" fillId="0" borderId="0" xfId="0" applyNumberFormat="1" applyFont="1" applyFill="1" applyBorder="1" applyAlignment="1">
      <alignment vertical="center" shrinkToFit="1"/>
    </xf>
    <xf numFmtId="184" fontId="19" fillId="0" borderId="13" xfId="0" applyNumberFormat="1" applyFont="1" applyFill="1" applyBorder="1" applyAlignment="1">
      <alignment horizontal="center" vertical="center" shrinkToFit="1"/>
    </xf>
    <xf numFmtId="181" fontId="18" fillId="3" borderId="61" xfId="0" applyNumberFormat="1" applyFont="1" applyFill="1" applyBorder="1" applyAlignment="1">
      <alignment vertical="center" shrinkToFit="1"/>
    </xf>
    <xf numFmtId="181" fontId="18" fillId="3" borderId="24" xfId="0" applyNumberFormat="1" applyFont="1" applyFill="1" applyBorder="1" applyAlignment="1">
      <alignment vertical="center" shrinkToFit="1"/>
    </xf>
    <xf numFmtId="181" fontId="35" fillId="3" borderId="13" xfId="0" applyNumberFormat="1" applyFont="1" applyFill="1" applyBorder="1" applyAlignment="1">
      <alignment vertical="center" shrinkToFit="1"/>
    </xf>
    <xf numFmtId="181" fontId="18" fillId="3" borderId="59" xfId="0" applyNumberFormat="1" applyFont="1" applyFill="1" applyBorder="1" applyAlignment="1">
      <alignment horizontal="right" vertical="center" shrinkToFit="1"/>
    </xf>
    <xf numFmtId="0" fontId="17" fillId="0" borderId="0" xfId="0" applyFont="1" applyAlignment="1">
      <alignment horizontal="center" vertical="center" wrapText="1"/>
    </xf>
    <xf numFmtId="0" fontId="19" fillId="5" borderId="13" xfId="0" applyFont="1" applyFill="1" applyBorder="1" applyAlignment="1">
      <alignment horizontal="center" vertical="center" shrinkToFit="1"/>
    </xf>
    <xf numFmtId="0" fontId="29" fillId="0" borderId="0" xfId="0" applyFont="1" applyFill="1" applyBorder="1" applyAlignment="1">
      <alignment vertical="center" shrinkToFit="1"/>
    </xf>
    <xf numFmtId="0" fontId="22" fillId="0" borderId="8" xfId="0" applyFont="1" applyFill="1" applyBorder="1" applyAlignment="1">
      <alignment vertical="center" wrapText="1" shrinkToFit="1"/>
    </xf>
    <xf numFmtId="0" fontId="19" fillId="0" borderId="57" xfId="0" applyFont="1" applyBorder="1" applyAlignment="1">
      <alignment horizontal="center" vertical="center" wrapText="1" shrinkToFit="1"/>
    </xf>
    <xf numFmtId="0" fontId="19" fillId="0" borderId="58" xfId="0" applyFont="1" applyBorder="1" applyAlignment="1">
      <alignment horizontal="center" vertical="center" wrapText="1" shrinkToFit="1"/>
    </xf>
    <xf numFmtId="0" fontId="0" fillId="0" borderId="8" xfId="0" applyFont="1" applyBorder="1" applyAlignment="1">
      <alignment vertical="top" wrapText="1"/>
    </xf>
    <xf numFmtId="0" fontId="37" fillId="0" borderId="0" xfId="0" applyFont="1"/>
    <xf numFmtId="0" fontId="38" fillId="0" borderId="14" xfId="0" applyFont="1" applyBorder="1" applyAlignment="1">
      <alignment horizontal="center" vertical="center"/>
    </xf>
    <xf numFmtId="0" fontId="38" fillId="0" borderId="40"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14" xfId="0" applyFont="1" applyBorder="1" applyAlignment="1">
      <alignment horizontal="left" vertical="top" wrapText="1"/>
    </xf>
    <xf numFmtId="0" fontId="38" fillId="0" borderId="72" xfId="0" applyFont="1" applyBorder="1" applyAlignment="1">
      <alignment horizontal="left" vertical="top" wrapText="1"/>
    </xf>
    <xf numFmtId="0" fontId="2" fillId="3" borderId="19" xfId="3" applyFont="1" applyFill="1" applyBorder="1" applyAlignment="1">
      <alignment vertical="center"/>
    </xf>
    <xf numFmtId="0" fontId="2" fillId="3" borderId="13" xfId="3" applyFont="1" applyFill="1" applyBorder="1" applyAlignment="1">
      <alignment vertical="center"/>
    </xf>
    <xf numFmtId="0" fontId="0" fillId="3" borderId="13" xfId="3" applyFont="1" applyFill="1" applyBorder="1" applyAlignment="1">
      <alignment vertical="center"/>
    </xf>
    <xf numFmtId="0" fontId="2" fillId="3" borderId="13" xfId="3" applyFont="1" applyFill="1" applyBorder="1" applyAlignment="1">
      <alignment horizontal="center" vertical="center"/>
    </xf>
    <xf numFmtId="0" fontId="18" fillId="3" borderId="13" xfId="3" applyFont="1" applyFill="1" applyBorder="1" applyAlignment="1">
      <alignment horizontal="center" vertical="center"/>
    </xf>
    <xf numFmtId="0" fontId="18" fillId="3" borderId="13" xfId="3" applyFont="1" applyFill="1" applyBorder="1" applyAlignment="1">
      <alignment horizontal="center" vertical="center" wrapText="1"/>
    </xf>
    <xf numFmtId="177" fontId="3" fillId="3" borderId="9" xfId="4" applyNumberFormat="1" applyFont="1" applyFill="1" applyBorder="1" applyAlignment="1">
      <alignment vertical="center" wrapText="1"/>
    </xf>
    <xf numFmtId="0" fontId="0" fillId="3" borderId="13" xfId="3" applyFont="1" applyFill="1" applyBorder="1" applyAlignment="1">
      <alignment horizontal="center" vertical="center"/>
    </xf>
    <xf numFmtId="0" fontId="2" fillId="3" borderId="13" xfId="3" applyFont="1" applyFill="1" applyBorder="1" applyAlignment="1">
      <alignment horizontal="center" vertical="center" wrapText="1"/>
    </xf>
    <xf numFmtId="180" fontId="3" fillId="3" borderId="9" xfId="4" applyNumberFormat="1" applyFont="1" applyFill="1" applyBorder="1" applyAlignment="1">
      <alignment vertical="center" wrapText="1"/>
    </xf>
    <xf numFmtId="180" fontId="3" fillId="3" borderId="9" xfId="4" applyNumberFormat="1" applyFont="1" applyFill="1" applyBorder="1" applyAlignment="1">
      <alignment horizontal="center" vertical="center" wrapText="1"/>
    </xf>
    <xf numFmtId="177" fontId="3" fillId="3" borderId="8" xfId="4" applyNumberFormat="1" applyFont="1" applyFill="1" applyBorder="1" applyAlignment="1">
      <alignment vertical="center" wrapText="1"/>
    </xf>
    <xf numFmtId="0" fontId="2" fillId="3" borderId="58" xfId="3" applyFont="1" applyFill="1" applyBorder="1" applyAlignment="1">
      <alignment vertical="center"/>
    </xf>
    <xf numFmtId="0" fontId="38" fillId="6" borderId="42" xfId="0" applyFont="1" applyFill="1" applyBorder="1" applyAlignment="1">
      <alignment horizontal="center" vertical="center" wrapText="1"/>
    </xf>
    <xf numFmtId="0" fontId="38" fillId="6" borderId="14" xfId="0" applyFont="1" applyFill="1" applyBorder="1" applyAlignment="1">
      <alignment horizontal="left" vertical="top" wrapText="1"/>
    </xf>
    <xf numFmtId="0" fontId="19" fillId="0" borderId="0" xfId="0" applyFont="1" applyBorder="1" applyAlignment="1">
      <alignment horizontal="center" vertical="center" wrapText="1" shrinkToFit="1"/>
    </xf>
    <xf numFmtId="183" fontId="19" fillId="0" borderId="13" xfId="0" applyNumberFormat="1" applyFont="1" applyBorder="1" applyAlignment="1">
      <alignment vertical="center" shrinkToFit="1"/>
    </xf>
    <xf numFmtId="184" fontId="19" fillId="4" borderId="13" xfId="0" applyNumberFormat="1" applyFont="1" applyFill="1" applyBorder="1" applyAlignment="1">
      <alignment vertical="center" shrinkToFit="1"/>
    </xf>
    <xf numFmtId="184" fontId="19" fillId="0" borderId="13" xfId="0" applyNumberFormat="1" applyFont="1" applyBorder="1" applyAlignment="1">
      <alignment vertical="center" shrinkToFit="1"/>
    </xf>
    <xf numFmtId="0" fontId="19" fillId="0" borderId="2" xfId="0" applyFont="1" applyBorder="1" applyAlignment="1">
      <alignment vertical="center" wrapText="1"/>
    </xf>
    <xf numFmtId="0" fontId="19" fillId="3" borderId="13" xfId="0" applyFont="1" applyFill="1" applyBorder="1" applyAlignment="1">
      <alignment vertical="center" shrinkToFit="1"/>
    </xf>
    <xf numFmtId="183" fontId="19" fillId="3" borderId="13" xfId="0" applyNumberFormat="1" applyFont="1" applyFill="1" applyBorder="1" applyAlignment="1">
      <alignment vertical="center" shrinkToFit="1"/>
    </xf>
    <xf numFmtId="0" fontId="17" fillId="3" borderId="12" xfId="0" applyFont="1" applyFill="1" applyBorder="1" applyAlignment="1">
      <alignment vertical="center" shrinkToFit="1"/>
    </xf>
    <xf numFmtId="0" fontId="17" fillId="3" borderId="13" xfId="0" applyFont="1" applyFill="1" applyBorder="1" applyAlignment="1">
      <alignment horizontal="center" vertical="center" shrinkToFit="1"/>
    </xf>
    <xf numFmtId="0" fontId="19" fillId="0" borderId="12" xfId="0" applyFont="1" applyFill="1" applyBorder="1" applyAlignment="1">
      <alignment vertical="center" wrapText="1"/>
    </xf>
    <xf numFmtId="185" fontId="19" fillId="0" borderId="12" xfId="0" applyNumberFormat="1" applyFont="1" applyFill="1" applyBorder="1" applyAlignment="1">
      <alignment vertical="center" shrinkToFit="1"/>
    </xf>
    <xf numFmtId="183" fontId="19" fillId="0" borderId="12" xfId="0" applyNumberFormat="1" applyFont="1" applyFill="1" applyBorder="1" applyAlignment="1">
      <alignment vertical="center" shrinkToFit="1"/>
    </xf>
    <xf numFmtId="12" fontId="19" fillId="0" borderId="12" xfId="0" applyNumberFormat="1" applyFont="1" applyFill="1" applyBorder="1" applyAlignment="1">
      <alignment horizontal="center" vertical="center"/>
    </xf>
    <xf numFmtId="0" fontId="18" fillId="3" borderId="9" xfId="3" applyFont="1" applyFill="1" applyBorder="1" applyAlignment="1">
      <alignment horizontal="center" vertical="center"/>
    </xf>
    <xf numFmtId="0" fontId="2" fillId="3" borderId="9" xfId="3" applyFont="1" applyFill="1" applyBorder="1" applyAlignment="1">
      <alignment horizontal="center" vertical="center"/>
    </xf>
    <xf numFmtId="0" fontId="9" fillId="0" borderId="0" xfId="0" applyFont="1" applyAlignment="1">
      <alignment horizontal="center" vertical="center"/>
    </xf>
    <xf numFmtId="0" fontId="7" fillId="0" borderId="29" xfId="0" applyFont="1" applyBorder="1" applyAlignment="1">
      <alignment horizontal="center" vertical="center" wrapText="1"/>
    </xf>
    <xf numFmtId="0" fontId="7" fillId="0" borderId="26" xfId="0" applyFont="1" applyBorder="1" applyAlignment="1">
      <alignment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186" fontId="7" fillId="0" borderId="58" xfId="0" applyNumberFormat="1" applyFont="1" applyBorder="1" applyAlignment="1">
      <alignment horizontal="left" vertical="center" wrapText="1"/>
    </xf>
    <xf numFmtId="186" fontId="7" fillId="0" borderId="33" xfId="0" applyNumberFormat="1" applyFont="1" applyBorder="1" applyAlignment="1">
      <alignment horizontal="left" vertical="center" wrapText="1"/>
    </xf>
    <xf numFmtId="0" fontId="7" fillId="0" borderId="0" xfId="0" applyFont="1" applyAlignment="1">
      <alignment horizontal="right" vertical="center" wrapText="1"/>
    </xf>
    <xf numFmtId="183" fontId="19" fillId="0" borderId="12" xfId="0" applyNumberFormat="1" applyFont="1" applyFill="1" applyBorder="1" applyAlignment="1">
      <alignment vertical="center" shrinkToFit="1"/>
    </xf>
    <xf numFmtId="0" fontId="15" fillId="0" borderId="0" xfId="0" applyFont="1" applyAlignment="1">
      <alignment horizontal="center" vertical="center"/>
    </xf>
    <xf numFmtId="0" fontId="19" fillId="0" borderId="0" xfId="0" applyFont="1" applyFill="1" applyBorder="1" applyAlignment="1">
      <alignment horizontal="left" vertical="center" wrapText="1" shrinkToFit="1"/>
    </xf>
    <xf numFmtId="0" fontId="19" fillId="0" borderId="0" xfId="0" applyFont="1" applyFill="1" applyBorder="1" applyAlignment="1">
      <alignment horizontal="left" vertical="center" shrinkToFit="1"/>
    </xf>
    <xf numFmtId="0" fontId="17" fillId="0" borderId="0"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vertical="center" wrapText="1"/>
    </xf>
    <xf numFmtId="0" fontId="2" fillId="0" borderId="75" xfId="3" applyFont="1" applyFill="1" applyBorder="1" applyAlignment="1">
      <alignment vertical="center"/>
    </xf>
    <xf numFmtId="0" fontId="2" fillId="0" borderId="76" xfId="3"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3" borderId="78" xfId="3" applyFont="1" applyFill="1" applyBorder="1" applyAlignment="1">
      <alignment vertical="center"/>
    </xf>
    <xf numFmtId="0" fontId="2" fillId="3" borderId="60" xfId="3" applyFont="1" applyFill="1" applyBorder="1" applyAlignment="1">
      <alignment vertical="center"/>
    </xf>
    <xf numFmtId="0" fontId="2" fillId="3" borderId="60" xfId="3" applyFont="1" applyFill="1" applyBorder="1" applyAlignment="1">
      <alignment horizontal="center" vertical="center"/>
    </xf>
    <xf numFmtId="0" fontId="2" fillId="3" borderId="60" xfId="3" applyFont="1" applyFill="1" applyBorder="1" applyAlignment="1">
      <alignment horizontal="center" vertical="center" wrapText="1"/>
    </xf>
    <xf numFmtId="0" fontId="2" fillId="3" borderId="68" xfId="3" applyFont="1" applyFill="1" applyBorder="1" applyAlignment="1">
      <alignment horizontal="center" vertical="center"/>
    </xf>
    <xf numFmtId="177" fontId="3" fillId="3" borderId="68" xfId="4" applyNumberFormat="1" applyFont="1" applyFill="1" applyBorder="1" applyAlignment="1">
      <alignment vertical="center" wrapText="1"/>
    </xf>
    <xf numFmtId="177" fontId="3" fillId="0" borderId="68" xfId="4" applyNumberFormat="1" applyFont="1" applyFill="1" applyBorder="1" applyAlignment="1">
      <alignment vertical="center" wrapText="1"/>
    </xf>
    <xf numFmtId="180" fontId="3" fillId="3" borderId="68" xfId="4" applyNumberFormat="1" applyFont="1" applyFill="1" applyBorder="1" applyAlignment="1">
      <alignment vertical="center" wrapText="1"/>
    </xf>
    <xf numFmtId="177" fontId="3" fillId="0" borderId="68" xfId="4" applyNumberFormat="1" applyFont="1" applyFill="1" applyBorder="1" applyAlignment="1">
      <alignment horizontal="center" vertical="center" wrapText="1"/>
    </xf>
    <xf numFmtId="177" fontId="3" fillId="3" borderId="60" xfId="4" applyNumberFormat="1" applyFont="1" applyFill="1" applyBorder="1" applyAlignment="1">
      <alignment vertical="center" wrapText="1"/>
    </xf>
    <xf numFmtId="177" fontId="3" fillId="0" borderId="79" xfId="4" applyNumberFormat="1" applyFont="1" applyFill="1" applyBorder="1" applyAlignment="1">
      <alignment vertical="center" wrapText="1"/>
    </xf>
    <xf numFmtId="0" fontId="2" fillId="3" borderId="66" xfId="3" applyFont="1" applyFill="1" applyBorder="1" applyAlignment="1">
      <alignment vertical="center"/>
    </xf>
    <xf numFmtId="0" fontId="2" fillId="0" borderId="80" xfId="3" applyFont="1" applyFill="1" applyBorder="1" applyAlignment="1">
      <alignment vertical="center"/>
    </xf>
    <xf numFmtId="0" fontId="2" fillId="0" borderId="81" xfId="3" applyFont="1" applyFill="1" applyBorder="1" applyAlignment="1">
      <alignment vertical="center"/>
    </xf>
    <xf numFmtId="0" fontId="2" fillId="0" borderId="82" xfId="3" applyFont="1" applyFill="1" applyBorder="1" applyAlignment="1">
      <alignment vertical="center"/>
    </xf>
    <xf numFmtId="0" fontId="2" fillId="0" borderId="84" xfId="3" applyFont="1" applyFill="1" applyBorder="1" applyAlignment="1">
      <alignment horizontal="center" vertical="center"/>
    </xf>
    <xf numFmtId="0" fontId="2" fillId="3" borderId="84" xfId="3" applyFont="1" applyFill="1" applyBorder="1" applyAlignment="1">
      <alignment vertical="center"/>
    </xf>
    <xf numFmtId="0" fontId="2" fillId="3" borderId="85" xfId="3" applyFont="1" applyFill="1" applyBorder="1" applyAlignment="1">
      <alignment vertical="center"/>
    </xf>
    <xf numFmtId="176" fontId="21" fillId="0" borderId="86" xfId="3" applyNumberFormat="1" applyFont="1" applyBorder="1" applyAlignment="1">
      <alignment horizontal="right" vertical="center"/>
    </xf>
    <xf numFmtId="38" fontId="3" fillId="0" borderId="89" xfId="4" applyFont="1" applyFill="1" applyBorder="1" applyAlignment="1">
      <alignment horizontal="center" vertical="center"/>
    </xf>
    <xf numFmtId="177" fontId="3" fillId="0" borderId="88" xfId="4" applyNumberFormat="1" applyFont="1" applyFill="1" applyBorder="1" applyAlignment="1">
      <alignment vertical="center" wrapText="1"/>
    </xf>
    <xf numFmtId="177" fontId="3" fillId="0" borderId="90" xfId="4" applyNumberFormat="1" applyFont="1" applyFill="1" applyBorder="1" applyAlignment="1">
      <alignment vertical="center" wrapText="1"/>
    </xf>
    <xf numFmtId="0" fontId="19" fillId="0" borderId="0" xfId="0" applyFont="1" applyFill="1" applyAlignment="1">
      <alignment vertical="center" wrapText="1"/>
    </xf>
    <xf numFmtId="0" fontId="19" fillId="0" borderId="0" xfId="0" applyFont="1" applyAlignment="1">
      <alignment vertical="top" wrapText="1"/>
    </xf>
    <xf numFmtId="0" fontId="0" fillId="0" borderId="17" xfId="3" applyFont="1" applyFill="1" applyBorder="1" applyAlignment="1">
      <alignment horizontal="center" vertical="center" wrapText="1"/>
    </xf>
    <xf numFmtId="0" fontId="0" fillId="0" borderId="6" xfId="3" applyFont="1" applyFill="1" applyBorder="1" applyAlignment="1">
      <alignment horizontal="center" vertical="center" wrapText="1"/>
    </xf>
    <xf numFmtId="0" fontId="0" fillId="0" borderId="8" xfId="3" applyFont="1" applyFill="1" applyBorder="1" applyAlignment="1">
      <alignment horizontal="center" vertical="center" wrapText="1"/>
    </xf>
    <xf numFmtId="38" fontId="3" fillId="0" borderId="63" xfId="4" applyFont="1" applyBorder="1" applyAlignment="1">
      <alignment horizontal="center" vertical="center" wrapText="1"/>
    </xf>
    <xf numFmtId="38" fontId="3" fillId="0" borderId="64" xfId="4" applyFont="1" applyBorder="1" applyAlignment="1">
      <alignment horizontal="center" vertical="center" wrapText="1"/>
    </xf>
    <xf numFmtId="0" fontId="2" fillId="0" borderId="24" xfId="3" applyFont="1" applyFill="1" applyBorder="1" applyAlignment="1">
      <alignment horizontal="center" vertical="center" wrapText="1"/>
    </xf>
    <xf numFmtId="0" fontId="2" fillId="0" borderId="13" xfId="3" applyFont="1" applyFill="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38" fontId="3" fillId="0" borderId="87" xfId="4" applyFont="1" applyBorder="1" applyAlignment="1">
      <alignment horizontal="center" vertical="center" wrapText="1"/>
    </xf>
    <xf numFmtId="38" fontId="3" fillId="0" borderId="88" xfId="4" applyFont="1" applyBorder="1" applyAlignment="1">
      <alignment horizontal="center" vertical="center" wrapText="1"/>
    </xf>
    <xf numFmtId="0" fontId="20" fillId="0" borderId="0" xfId="3" applyFont="1" applyAlignment="1">
      <alignment horizontal="left" vertical="center"/>
    </xf>
    <xf numFmtId="0" fontId="0" fillId="0" borderId="0" xfId="3" applyFont="1" applyAlignment="1">
      <alignment horizontal="left" wrapText="1"/>
    </xf>
    <xf numFmtId="0" fontId="2" fillId="0" borderId="0" xfId="3" applyFont="1" applyAlignment="1">
      <alignment horizontal="left" wrapText="1"/>
    </xf>
    <xf numFmtId="57" fontId="33" fillId="0" borderId="55" xfId="4" applyNumberFormat="1" applyFont="1" applyFill="1" applyBorder="1" applyAlignment="1">
      <alignment horizontal="left"/>
    </xf>
    <xf numFmtId="0" fontId="2" fillId="0" borderId="15" xfId="3" applyFont="1" applyFill="1" applyBorder="1" applyAlignment="1">
      <alignment horizontal="center" vertical="center" wrapText="1"/>
    </xf>
    <xf numFmtId="0" fontId="2" fillId="0" borderId="19" xfId="3" applyFont="1" applyFill="1" applyBorder="1" applyAlignment="1">
      <alignment horizontal="center" vertical="center" wrapText="1"/>
    </xf>
    <xf numFmtId="0" fontId="19" fillId="0" borderId="24" xfId="3" applyFont="1" applyFill="1" applyBorder="1" applyAlignment="1">
      <alignment horizontal="center" vertical="center" wrapText="1"/>
    </xf>
    <xf numFmtId="0" fontId="19" fillId="0" borderId="13" xfId="3" applyFont="1" applyFill="1" applyBorder="1" applyAlignment="1">
      <alignment horizontal="center" vertical="center" wrapText="1"/>
    </xf>
    <xf numFmtId="0" fontId="2" fillId="0" borderId="17"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8" xfId="3" applyFont="1" applyFill="1" applyBorder="1" applyAlignment="1">
      <alignment horizontal="center" vertical="center" wrapText="1"/>
    </xf>
    <xf numFmtId="0" fontId="0" fillId="0" borderId="24" xfId="3" applyFont="1" applyFill="1" applyBorder="1" applyAlignment="1">
      <alignment horizontal="center" vertical="center" wrapText="1"/>
    </xf>
    <xf numFmtId="0" fontId="2" fillId="0" borderId="83" xfId="3" applyFont="1" applyFill="1" applyBorder="1" applyAlignment="1">
      <alignment horizontal="center" vertical="center" wrapText="1"/>
    </xf>
    <xf numFmtId="0" fontId="2" fillId="0" borderId="84" xfId="3" applyFont="1" applyFill="1" applyBorder="1" applyAlignment="1">
      <alignment horizontal="center" vertical="center" wrapText="1"/>
    </xf>
    <xf numFmtId="0" fontId="2" fillId="0" borderId="56" xfId="3" applyFont="1" applyFill="1" applyBorder="1" applyAlignment="1">
      <alignment horizontal="center" vertical="center" wrapText="1"/>
    </xf>
    <xf numFmtId="0" fontId="2" fillId="0" borderId="58" xfId="3" applyFont="1" applyFill="1" applyBorder="1" applyAlignment="1">
      <alignment horizontal="center" vertical="center" wrapText="1"/>
    </xf>
    <xf numFmtId="0" fontId="19" fillId="0" borderId="0" xfId="0" applyFont="1" applyAlignment="1">
      <alignment horizontal="left" vertical="center"/>
    </xf>
    <xf numFmtId="0" fontId="19" fillId="3" borderId="13" xfId="0" applyFont="1" applyFill="1" applyBorder="1" applyAlignment="1">
      <alignment vertical="center" shrinkToFit="1"/>
    </xf>
    <xf numFmtId="0" fontId="19" fillId="0" borderId="13" xfId="0" applyFont="1" applyBorder="1" applyAlignment="1">
      <alignment horizontal="left" vertical="center"/>
    </xf>
    <xf numFmtId="0" fontId="19" fillId="3" borderId="13" xfId="0" applyFont="1" applyFill="1" applyBorder="1" applyAlignment="1">
      <alignment vertical="center"/>
    </xf>
    <xf numFmtId="0" fontId="19" fillId="0" borderId="13" xfId="0" applyFont="1" applyBorder="1" applyAlignment="1">
      <alignment horizontal="center" vertical="center"/>
    </xf>
    <xf numFmtId="0" fontId="19" fillId="3" borderId="12"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58" xfId="0" applyFont="1" applyFill="1" applyBorder="1" applyAlignment="1">
      <alignment horizontal="center" vertical="center"/>
    </xf>
    <xf numFmtId="0" fontId="19" fillId="4" borderId="13" xfId="0" applyFont="1" applyFill="1" applyBorder="1" applyAlignment="1">
      <alignment horizontal="left" vertical="center" shrinkToFit="1"/>
    </xf>
    <xf numFmtId="0" fontId="19" fillId="3" borderId="13" xfId="0" applyFont="1" applyFill="1" applyBorder="1" applyAlignment="1">
      <alignment horizontal="center" vertical="center"/>
    </xf>
    <xf numFmtId="0" fontId="19" fillId="0" borderId="12" xfId="0" applyFont="1" applyBorder="1" applyAlignment="1">
      <alignment vertical="center" shrinkToFit="1"/>
    </xf>
    <xf numFmtId="0" fontId="19" fillId="0" borderId="58" xfId="0" applyFont="1" applyBorder="1" applyAlignment="1">
      <alignment vertical="center" shrinkToFit="1"/>
    </xf>
    <xf numFmtId="0" fontId="19" fillId="0" borderId="2" xfId="0" applyFont="1" applyBorder="1" applyAlignment="1">
      <alignment horizontal="center" vertical="center" wrapText="1"/>
    </xf>
    <xf numFmtId="0" fontId="19" fillId="0" borderId="4" xfId="0" applyFont="1" applyBorder="1" applyAlignment="1">
      <alignment horizontal="center" vertical="center"/>
    </xf>
    <xf numFmtId="0" fontId="19"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9" fillId="0" borderId="2" xfId="0" applyFont="1" applyBorder="1" applyAlignment="1">
      <alignment horizontal="center" vertical="center"/>
    </xf>
    <xf numFmtId="183" fontId="19" fillId="0" borderId="13" xfId="0" applyNumberFormat="1" applyFont="1" applyBorder="1" applyAlignment="1">
      <alignment vertical="center"/>
    </xf>
    <xf numFmtId="183" fontId="19" fillId="0" borderId="13" xfId="0" applyNumberFormat="1" applyFont="1" applyBorder="1" applyAlignment="1">
      <alignment horizontal="right" vertical="center"/>
    </xf>
    <xf numFmtId="0" fontId="19" fillId="0" borderId="53" xfId="0" applyFont="1" applyFill="1" applyBorder="1" applyAlignment="1">
      <alignment horizontal="center" vertical="center" wrapText="1"/>
    </xf>
    <xf numFmtId="0" fontId="19" fillId="0" borderId="31" xfId="0" applyFont="1" applyFill="1" applyBorder="1" applyAlignment="1">
      <alignment horizontal="center" vertical="center"/>
    </xf>
    <xf numFmtId="0" fontId="31" fillId="0" borderId="12" xfId="0" applyFont="1" applyBorder="1" applyAlignment="1">
      <alignment horizontal="center" vertical="center" shrinkToFit="1"/>
    </xf>
    <xf numFmtId="0" fontId="31" fillId="0" borderId="57" xfId="0" applyFont="1" applyBorder="1" applyAlignment="1">
      <alignment horizontal="center" vertical="center" shrinkToFit="1"/>
    </xf>
    <xf numFmtId="0" fontId="31" fillId="0" borderId="58" xfId="0" applyFont="1" applyBorder="1" applyAlignment="1">
      <alignment horizontal="center" vertical="center" shrinkToFit="1"/>
    </xf>
    <xf numFmtId="183" fontId="19" fillId="3" borderId="12" xfId="0" applyNumberFormat="1" applyFont="1" applyFill="1" applyBorder="1" applyAlignment="1">
      <alignment horizontal="center" vertical="center" shrinkToFit="1"/>
    </xf>
    <xf numFmtId="183" fontId="19" fillId="3" borderId="57" xfId="0" applyNumberFormat="1" applyFont="1" applyFill="1" applyBorder="1" applyAlignment="1">
      <alignment horizontal="center" vertical="center" shrinkToFit="1"/>
    </xf>
    <xf numFmtId="183" fontId="19" fillId="3" borderId="58" xfId="0" applyNumberFormat="1" applyFont="1" applyFill="1" applyBorder="1" applyAlignment="1">
      <alignment horizontal="center" vertical="center" shrinkToFit="1"/>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2"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Fill="1" applyBorder="1" applyAlignment="1">
      <alignment horizontal="left" vertical="center" wrapText="1" shrinkToFit="1"/>
    </xf>
    <xf numFmtId="0" fontId="19" fillId="3" borderId="12" xfId="0" applyFont="1" applyFill="1" applyBorder="1" applyAlignment="1">
      <alignment vertical="center" shrinkToFit="1"/>
    </xf>
    <xf numFmtId="0" fontId="19" fillId="3" borderId="58" xfId="0" applyFont="1" applyFill="1" applyBorder="1" applyAlignment="1">
      <alignment vertical="center" shrinkToFit="1"/>
    </xf>
    <xf numFmtId="0" fontId="19" fillId="3" borderId="12" xfId="0" applyNumberFormat="1" applyFont="1" applyFill="1" applyBorder="1" applyAlignment="1">
      <alignment horizontal="center" vertical="center" shrinkToFit="1"/>
    </xf>
    <xf numFmtId="0" fontId="19" fillId="3" borderId="58" xfId="0" applyNumberFormat="1" applyFont="1" applyFill="1" applyBorder="1" applyAlignment="1">
      <alignment horizontal="center" vertical="center" shrinkToFit="1"/>
    </xf>
    <xf numFmtId="183" fontId="22" fillId="0" borderId="13" xfId="0" applyNumberFormat="1" applyFont="1" applyFill="1" applyBorder="1" applyAlignment="1">
      <alignment horizontal="left" vertical="center" wrapText="1" shrinkToFit="1"/>
    </xf>
    <xf numFmtId="0" fontId="19" fillId="0" borderId="13" xfId="0" applyFont="1" applyFill="1" applyBorder="1" applyAlignment="1">
      <alignment horizontal="center" vertical="center" shrinkToFit="1"/>
    </xf>
    <xf numFmtId="0" fontId="19" fillId="0" borderId="1"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19" fillId="0" borderId="0" xfId="0" applyNumberFormat="1" applyFont="1" applyBorder="1" applyAlignment="1">
      <alignment vertical="center"/>
    </xf>
    <xf numFmtId="183" fontId="19" fillId="0" borderId="13" xfId="0" applyNumberFormat="1" applyFont="1" applyFill="1" applyBorder="1" applyAlignment="1">
      <alignment vertical="center" shrinkToFit="1"/>
    </xf>
    <xf numFmtId="183" fontId="19" fillId="0" borderId="12" xfId="0" applyNumberFormat="1" applyFont="1" applyFill="1" applyBorder="1" applyAlignment="1">
      <alignment vertical="center" shrinkToFit="1"/>
    </xf>
    <xf numFmtId="0" fontId="19" fillId="0" borderId="15" xfId="0" applyFont="1" applyBorder="1" applyAlignment="1">
      <alignment horizontal="center" vertical="center" wrapText="1"/>
    </xf>
    <xf numFmtId="0" fontId="19" fillId="0" borderId="28" xfId="0" applyFont="1" applyBorder="1" applyAlignment="1">
      <alignment horizontal="center" vertical="center"/>
    </xf>
    <xf numFmtId="183" fontId="19" fillId="0" borderId="21" xfId="0" applyNumberFormat="1" applyFont="1" applyBorder="1" applyAlignment="1">
      <alignment vertical="center"/>
    </xf>
    <xf numFmtId="183" fontId="19" fillId="0" borderId="30" xfId="0" applyNumberFormat="1" applyFont="1" applyBorder="1" applyAlignment="1">
      <alignment vertical="center"/>
    </xf>
    <xf numFmtId="0" fontId="19" fillId="0" borderId="0" xfId="0" applyNumberFormat="1" applyFont="1" applyBorder="1" applyAlignment="1">
      <alignment horizontal="center" vertical="center" wrapText="1"/>
    </xf>
    <xf numFmtId="0" fontId="19" fillId="0" borderId="0" xfId="0" applyNumberFormat="1" applyFont="1" applyBorder="1" applyAlignment="1">
      <alignment horizontal="center" vertical="center"/>
    </xf>
    <xf numFmtId="183" fontId="19" fillId="0" borderId="21" xfId="0" applyNumberFormat="1" applyFont="1" applyFill="1" applyBorder="1" applyAlignment="1">
      <alignment vertical="center" shrinkToFit="1"/>
    </xf>
    <xf numFmtId="183" fontId="19" fillId="0" borderId="30" xfId="0" applyNumberFormat="1" applyFont="1" applyFill="1" applyBorder="1" applyAlignment="1">
      <alignment vertical="center" shrinkToFit="1"/>
    </xf>
    <xf numFmtId="183" fontId="19" fillId="0" borderId="19" xfId="0" applyNumberFormat="1" applyFont="1" applyFill="1" applyBorder="1" applyAlignment="1">
      <alignment vertical="center" shrinkToFit="1"/>
    </xf>
    <xf numFmtId="183" fontId="19" fillId="0" borderId="29" xfId="0" applyNumberFormat="1" applyFont="1" applyFill="1" applyBorder="1" applyAlignment="1">
      <alignment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6" xfId="0" applyFont="1" applyBorder="1" applyAlignment="1">
      <alignment horizontal="center" vertical="center" wrapText="1" shrinkToFit="1"/>
    </xf>
    <xf numFmtId="0" fontId="22" fillId="0" borderId="13" xfId="0" applyFont="1" applyFill="1" applyBorder="1" applyAlignment="1">
      <alignment horizontal="left" vertical="center" wrapText="1"/>
    </xf>
    <xf numFmtId="0" fontId="19" fillId="0" borderId="12"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9" fillId="0" borderId="58" xfId="0" applyFont="1" applyBorder="1" applyAlignment="1">
      <alignment horizontal="center" vertical="center" wrapText="1" shrinkToFit="1"/>
    </xf>
    <xf numFmtId="0" fontId="19" fillId="0" borderId="2"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12" xfId="0" applyFont="1" applyFill="1" applyBorder="1" applyAlignment="1">
      <alignment vertical="center" shrinkToFit="1"/>
    </xf>
    <xf numFmtId="0" fontId="19" fillId="0" borderId="58" xfId="0" applyFont="1" applyFill="1" applyBorder="1" applyAlignment="1">
      <alignment vertical="center" shrinkToFit="1"/>
    </xf>
    <xf numFmtId="57" fontId="19" fillId="3" borderId="12" xfId="0" applyNumberFormat="1" applyFont="1" applyFill="1" applyBorder="1" applyAlignment="1">
      <alignment horizontal="center" vertical="center" shrinkToFit="1"/>
    </xf>
    <xf numFmtId="0" fontId="19" fillId="3" borderId="58" xfId="0" applyFont="1" applyFill="1" applyBorder="1" applyAlignment="1">
      <alignment horizontal="center" vertical="center" shrinkToFit="1"/>
    </xf>
    <xf numFmtId="0" fontId="19" fillId="3" borderId="12" xfId="0" applyFont="1" applyFill="1" applyBorder="1" applyAlignment="1">
      <alignment horizontal="center" vertical="center" shrinkToFit="1"/>
    </xf>
    <xf numFmtId="0" fontId="19" fillId="0" borderId="0" xfId="0" applyFont="1" applyAlignment="1">
      <alignment vertical="center" wrapText="1"/>
    </xf>
    <xf numFmtId="0" fontId="19" fillId="0" borderId="0" xfId="0" applyFont="1" applyFill="1" applyAlignment="1">
      <alignment vertical="center" wrapText="1"/>
    </xf>
    <xf numFmtId="0" fontId="15" fillId="0" borderId="0" xfId="0" applyFont="1" applyAlignment="1">
      <alignment horizontal="center" vertical="center"/>
    </xf>
    <xf numFmtId="0" fontId="19" fillId="0" borderId="12" xfId="0" applyFont="1" applyFill="1" applyBorder="1" applyAlignment="1">
      <alignment horizontal="center" vertical="center" shrinkToFit="1"/>
    </xf>
    <xf numFmtId="0" fontId="19" fillId="0" borderId="58" xfId="0" applyFont="1" applyFill="1" applyBorder="1" applyAlignment="1">
      <alignment horizontal="center" vertical="center"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3" xfId="0" applyFont="1" applyFill="1" applyBorder="1" applyAlignment="1">
      <alignment horizontal="left" vertical="center" shrinkToFit="1"/>
    </xf>
    <xf numFmtId="187" fontId="7" fillId="0" borderId="44" xfId="0" applyNumberFormat="1" applyFont="1" applyBorder="1" applyAlignment="1">
      <alignment vertical="center" shrinkToFit="1"/>
    </xf>
    <xf numFmtId="187" fontId="7" fillId="0" borderId="46" xfId="0" applyNumberFormat="1" applyFont="1" applyBorder="1" applyAlignment="1">
      <alignment vertical="center" shrinkToFit="1"/>
    </xf>
    <xf numFmtId="187" fontId="7" fillId="0" borderId="48" xfId="0" applyNumberFormat="1" applyFont="1" applyBorder="1" applyAlignment="1">
      <alignment vertical="center" shrinkToFit="1"/>
    </xf>
    <xf numFmtId="187" fontId="7" fillId="0" borderId="45" xfId="0" applyNumberFormat="1" applyFont="1" applyBorder="1" applyAlignment="1">
      <alignment vertical="center" shrinkToFit="1"/>
    </xf>
    <xf numFmtId="187" fontId="7" fillId="0" borderId="47" xfId="0" applyNumberFormat="1" applyFont="1" applyBorder="1" applyAlignment="1">
      <alignment vertical="center" shrinkToFit="1"/>
    </xf>
    <xf numFmtId="187" fontId="7" fillId="0" borderId="49" xfId="0" applyNumberFormat="1" applyFont="1" applyBorder="1" applyAlignment="1">
      <alignment vertical="center" shrinkToFi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7" fillId="0" borderId="2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5"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1"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31" xfId="0" applyFont="1" applyBorder="1" applyAlignment="1">
      <alignment horizontal="left" vertical="center" wrapText="1"/>
    </xf>
    <xf numFmtId="0" fontId="11" fillId="0" borderId="52" xfId="0" applyFont="1" applyBorder="1" applyAlignment="1">
      <alignment vertical="center" wrapText="1"/>
    </xf>
    <xf numFmtId="0" fontId="11" fillId="0" borderId="0" xfId="0" applyFont="1" applyAlignment="1">
      <alignment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textRotation="255" wrapText="1"/>
    </xf>
    <xf numFmtId="0" fontId="7" fillId="0" borderId="0" xfId="0" applyFont="1" applyAlignment="1">
      <alignment vertical="center" wrapText="1"/>
    </xf>
    <xf numFmtId="0" fontId="7" fillId="0" borderId="26" xfId="0" applyFont="1" applyBorder="1" applyAlignment="1">
      <alignment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9" xfId="0" applyFont="1" applyBorder="1" applyAlignment="1">
      <alignment horizontal="center" vertical="center" wrapText="1"/>
    </xf>
    <xf numFmtId="0" fontId="7" fillId="3" borderId="67" xfId="0" applyFont="1" applyFill="1" applyBorder="1" applyAlignment="1">
      <alignment horizontal="right" vertical="center" wrapText="1"/>
    </xf>
    <xf numFmtId="0" fontId="7" fillId="3" borderId="57" xfId="0" applyFont="1" applyFill="1" applyBorder="1" applyAlignment="1">
      <alignment horizontal="right" vertical="center" wrapText="1"/>
    </xf>
    <xf numFmtId="0" fontId="7" fillId="3" borderId="12" xfId="0" applyFont="1" applyFill="1" applyBorder="1" applyAlignment="1">
      <alignment horizontal="right" vertical="center" wrapText="1"/>
    </xf>
    <xf numFmtId="0" fontId="9"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40" xfId="0" applyFont="1" applyFill="1" applyBorder="1" applyAlignment="1">
      <alignment vertical="center" wrapText="1"/>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9" fillId="0" borderId="0" xfId="0" applyFont="1" applyAlignment="1">
      <alignment horizontal="left" vertical="top" wrapText="1"/>
    </xf>
    <xf numFmtId="0" fontId="15" fillId="0" borderId="10" xfId="0" applyFont="1" applyBorder="1" applyAlignment="1">
      <alignment horizontal="center" vertical="center"/>
    </xf>
    <xf numFmtId="0" fontId="18" fillId="0" borderId="1"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12" xfId="0" applyFont="1" applyBorder="1" applyAlignment="1">
      <alignment horizontal="center" vertical="center"/>
    </xf>
    <xf numFmtId="0" fontId="18" fillId="0" borderId="58" xfId="0" applyFont="1" applyBorder="1" applyAlignment="1">
      <alignment horizontal="center" vertical="center"/>
    </xf>
    <xf numFmtId="0" fontId="36" fillId="0" borderId="0" xfId="0" applyFont="1" applyAlignment="1">
      <alignment horizontal="center" vertical="top"/>
    </xf>
    <xf numFmtId="0" fontId="39" fillId="0" borderId="74" xfId="0" applyFont="1" applyBorder="1" applyAlignment="1">
      <alignment horizontal="center" vertical="center"/>
    </xf>
    <xf numFmtId="0" fontId="39" fillId="0" borderId="73" xfId="0" applyFont="1" applyBorder="1" applyAlignment="1">
      <alignment horizontal="center" vertical="center"/>
    </xf>
    <xf numFmtId="0" fontId="39" fillId="0" borderId="72" xfId="0" applyFont="1" applyBorder="1" applyAlignment="1">
      <alignment horizontal="center" vertical="center"/>
    </xf>
    <xf numFmtId="0" fontId="39" fillId="0" borderId="74" xfId="0" applyFont="1" applyBorder="1" applyAlignment="1">
      <alignment horizontal="justify" vertical="center"/>
    </xf>
    <xf numFmtId="0" fontId="39" fillId="0" borderId="73" xfId="0" applyFont="1" applyBorder="1" applyAlignment="1">
      <alignment horizontal="justify" vertical="center"/>
    </xf>
    <xf numFmtId="0" fontId="39" fillId="6" borderId="74" xfId="0" applyFont="1" applyFill="1" applyBorder="1" applyAlignment="1">
      <alignment horizontal="center" vertical="center"/>
    </xf>
    <xf numFmtId="0" fontId="39" fillId="6" borderId="73" xfId="0" applyFont="1" applyFill="1" applyBorder="1" applyAlignment="1">
      <alignment horizontal="center" vertical="center"/>
    </xf>
  </cellXfs>
  <cellStyles count="6">
    <cellStyle name="桁区切り 2" xfId="4" xr:uid="{00000000-0005-0000-0000-000001000000}"/>
    <cellStyle name="桁区切り 3"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10143068" y="11210925"/>
          <a:ext cx="239182"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2"/>
  <sheetViews>
    <sheetView showGridLines="0" view="pageBreakPreview" zoomScale="80" zoomScaleNormal="75" zoomScaleSheetLayoutView="80" zoomScalePageLayoutView="70" workbookViewId="0">
      <pane xSplit="5" ySplit="6" topLeftCell="F7" activePane="bottomRight" state="frozen"/>
      <selection activeCell="K6" sqref="K6"/>
      <selection pane="topRight" activeCell="K6" sqref="K6"/>
      <selection pane="bottomLeft" activeCell="K6" sqref="K6"/>
      <selection pane="bottomRight" activeCell="AC1" sqref="AC1"/>
    </sheetView>
  </sheetViews>
  <sheetFormatPr defaultColWidth="1.08984375" defaultRowHeight="20.149999999999999" customHeight="1"/>
  <cols>
    <col min="1" max="1" width="2" style="15" customWidth="1"/>
    <col min="2" max="3" width="3.6328125" style="15" customWidth="1"/>
    <col min="4" max="6" width="20.6328125" style="15" customWidth="1"/>
    <col min="7" max="7" width="10.6328125" style="15" customWidth="1"/>
    <col min="8" max="8" width="7.6328125" style="40" customWidth="1"/>
    <col min="9" max="9" width="13.26953125" style="40" bestFit="1" customWidth="1"/>
    <col min="10" max="10" width="16.36328125" style="40" customWidth="1"/>
    <col min="11" max="11" width="23.26953125" style="40" customWidth="1"/>
    <col min="12" max="12" width="8.453125" style="40" customWidth="1"/>
    <col min="13" max="13" width="11.08984375" style="15" customWidth="1"/>
    <col min="14" max="14" width="9.36328125" style="15" customWidth="1"/>
    <col min="15" max="16" width="11.08984375" style="15" customWidth="1"/>
    <col min="17" max="17" width="10.6328125" style="15" customWidth="1"/>
    <col min="18" max="19" width="10.6328125" style="40" customWidth="1"/>
    <col min="20" max="24" width="11.08984375" style="15" customWidth="1"/>
    <col min="25" max="28" width="11.36328125" style="15" customWidth="1"/>
    <col min="29" max="30" width="10.6328125" style="15" customWidth="1"/>
    <col min="31" max="16384" width="1.08984375" style="15"/>
  </cols>
  <sheetData>
    <row r="1" spans="1:28" ht="31.5" customHeight="1">
      <c r="A1" s="263" t="s">
        <v>267</v>
      </c>
      <c r="B1" s="263"/>
      <c r="C1" s="263"/>
      <c r="D1" s="263"/>
      <c r="E1" s="263"/>
      <c r="F1" s="263"/>
      <c r="G1" s="263"/>
      <c r="H1" s="263"/>
      <c r="I1" s="263"/>
      <c r="J1" s="263"/>
      <c r="K1" s="16"/>
      <c r="L1" s="16"/>
      <c r="M1" s="16"/>
      <c r="N1" s="17"/>
      <c r="O1" s="17"/>
      <c r="P1" s="17"/>
      <c r="Q1" s="17"/>
      <c r="R1" s="18"/>
      <c r="S1" s="18"/>
      <c r="T1" s="19"/>
      <c r="U1" s="264" t="s">
        <v>270</v>
      </c>
      <c r="V1" s="265"/>
      <c r="W1" s="265"/>
      <c r="X1" s="265"/>
      <c r="Y1" s="265"/>
      <c r="Z1" s="265"/>
      <c r="AA1" s="265"/>
      <c r="AB1" s="265"/>
    </row>
    <row r="2" spans="1:28" ht="61.15" customHeight="1" thickBot="1">
      <c r="B2" s="266" t="s">
        <v>264</v>
      </c>
      <c r="C2" s="266"/>
      <c r="D2" s="266"/>
      <c r="E2" s="266"/>
      <c r="F2" s="266"/>
      <c r="G2" s="266"/>
      <c r="H2" s="266"/>
      <c r="I2" s="266"/>
      <c r="J2" s="266"/>
      <c r="K2" s="266"/>
      <c r="L2" s="266"/>
      <c r="M2" s="266"/>
      <c r="N2" s="266"/>
      <c r="O2" s="266"/>
      <c r="P2" s="266"/>
      <c r="Q2" s="266"/>
      <c r="R2" s="266"/>
      <c r="S2" s="266"/>
      <c r="T2" s="266"/>
      <c r="U2" s="265"/>
      <c r="V2" s="265"/>
      <c r="W2" s="265"/>
      <c r="X2" s="265"/>
      <c r="Y2" s="265"/>
      <c r="Z2" s="265"/>
      <c r="AA2" s="265"/>
      <c r="AB2" s="265"/>
    </row>
    <row r="3" spans="1:28" ht="20.149999999999999" customHeight="1">
      <c r="B3" s="267" t="s">
        <v>77</v>
      </c>
      <c r="C3" s="269" t="s">
        <v>78</v>
      </c>
      <c r="D3" s="250" t="s">
        <v>79</v>
      </c>
      <c r="E3" s="250" t="s">
        <v>80</v>
      </c>
      <c r="F3" s="271" t="s">
        <v>81</v>
      </c>
      <c r="G3" s="250" t="s">
        <v>82</v>
      </c>
      <c r="H3" s="250" t="s">
        <v>83</v>
      </c>
      <c r="I3" s="250" t="s">
        <v>84</v>
      </c>
      <c r="J3" s="250" t="s">
        <v>85</v>
      </c>
      <c r="K3" s="274" t="s">
        <v>219</v>
      </c>
      <c r="L3" s="245" t="s">
        <v>248</v>
      </c>
      <c r="M3" s="20" t="s">
        <v>0</v>
      </c>
      <c r="N3" s="20" t="s">
        <v>1</v>
      </c>
      <c r="O3" s="20" t="s">
        <v>2</v>
      </c>
      <c r="P3" s="21" t="s">
        <v>3</v>
      </c>
      <c r="Q3" s="22"/>
      <c r="R3" s="23"/>
      <c r="S3" s="23"/>
      <c r="T3" s="24" t="s">
        <v>4</v>
      </c>
      <c r="U3" s="20" t="s">
        <v>5</v>
      </c>
      <c r="V3" s="20" t="s">
        <v>6</v>
      </c>
      <c r="W3" s="239" t="s">
        <v>7</v>
      </c>
      <c r="X3" s="25" t="s">
        <v>8</v>
      </c>
      <c r="Y3" s="275" t="s">
        <v>86</v>
      </c>
      <c r="Z3" s="277" t="s">
        <v>87</v>
      </c>
      <c r="AA3" s="250" t="s">
        <v>88</v>
      </c>
      <c r="AB3" s="250" t="s">
        <v>89</v>
      </c>
    </row>
    <row r="4" spans="1:28" ht="64.5" customHeight="1">
      <c r="B4" s="268"/>
      <c r="C4" s="270"/>
      <c r="D4" s="251"/>
      <c r="E4" s="251"/>
      <c r="F4" s="272"/>
      <c r="G4" s="251"/>
      <c r="H4" s="251"/>
      <c r="I4" s="251"/>
      <c r="J4" s="251"/>
      <c r="K4" s="251"/>
      <c r="L4" s="246"/>
      <c r="M4" s="26" t="s">
        <v>10</v>
      </c>
      <c r="N4" s="115" t="s">
        <v>269</v>
      </c>
      <c r="O4" s="26" t="s">
        <v>11</v>
      </c>
      <c r="P4" s="252" t="s">
        <v>156</v>
      </c>
      <c r="Q4" s="254" t="s">
        <v>12</v>
      </c>
      <c r="R4" s="255"/>
      <c r="S4" s="255"/>
      <c r="T4" s="256"/>
      <c r="U4" s="257" t="s">
        <v>129</v>
      </c>
      <c r="V4" s="259" t="s">
        <v>13</v>
      </c>
      <c r="W4" s="261" t="s">
        <v>130</v>
      </c>
      <c r="X4" s="248" t="s">
        <v>131</v>
      </c>
      <c r="Y4" s="276"/>
      <c r="Z4" s="278"/>
      <c r="AA4" s="251"/>
      <c r="AB4" s="251"/>
    </row>
    <row r="5" spans="1:28" ht="39" customHeight="1">
      <c r="B5" s="268"/>
      <c r="C5" s="270"/>
      <c r="D5" s="251"/>
      <c r="E5" s="251"/>
      <c r="F5" s="273"/>
      <c r="G5" s="251"/>
      <c r="H5" s="251"/>
      <c r="I5" s="251"/>
      <c r="J5" s="251"/>
      <c r="K5" s="251"/>
      <c r="L5" s="247"/>
      <c r="M5" s="27"/>
      <c r="N5" s="27"/>
      <c r="O5" s="28"/>
      <c r="P5" s="253"/>
      <c r="Q5" s="29" t="s">
        <v>160</v>
      </c>
      <c r="R5" s="29" t="s">
        <v>161</v>
      </c>
      <c r="S5" s="29" t="s">
        <v>251</v>
      </c>
      <c r="T5" s="29" t="s">
        <v>14</v>
      </c>
      <c r="U5" s="258"/>
      <c r="V5" s="260"/>
      <c r="W5" s="262"/>
      <c r="X5" s="249"/>
      <c r="Y5" s="276"/>
      <c r="Z5" s="278"/>
      <c r="AA5" s="251"/>
      <c r="AB5" s="251"/>
    </row>
    <row r="6" spans="1:28" s="30" customFormat="1" ht="78" customHeight="1">
      <c r="B6" s="31"/>
      <c r="C6" s="32"/>
      <c r="D6" s="32"/>
      <c r="E6" s="32"/>
      <c r="F6" s="32"/>
      <c r="G6" s="32"/>
      <c r="H6" s="32"/>
      <c r="I6" s="33" t="s">
        <v>90</v>
      </c>
      <c r="J6" s="33" t="s">
        <v>203</v>
      </c>
      <c r="K6" s="33" t="s">
        <v>249</v>
      </c>
      <c r="L6" s="33" t="s">
        <v>250</v>
      </c>
      <c r="M6" s="34" t="s">
        <v>15</v>
      </c>
      <c r="N6" s="34" t="s">
        <v>15</v>
      </c>
      <c r="O6" s="34" t="s">
        <v>132</v>
      </c>
      <c r="P6" s="34" t="s">
        <v>15</v>
      </c>
      <c r="Q6" s="34" t="s">
        <v>133</v>
      </c>
      <c r="R6" s="34" t="s">
        <v>15</v>
      </c>
      <c r="S6" s="34" t="s">
        <v>252</v>
      </c>
      <c r="T6" s="34" t="s">
        <v>15</v>
      </c>
      <c r="U6" s="34" t="s">
        <v>15</v>
      </c>
      <c r="V6" s="34" t="s">
        <v>15</v>
      </c>
      <c r="W6" s="240" t="s">
        <v>15</v>
      </c>
      <c r="X6" s="35" t="s">
        <v>15</v>
      </c>
      <c r="Y6" s="236" t="s">
        <v>76</v>
      </c>
      <c r="Z6" s="145" t="s">
        <v>76</v>
      </c>
      <c r="AA6" s="36" t="s">
        <v>134</v>
      </c>
      <c r="AB6" s="36" t="s">
        <v>91</v>
      </c>
    </row>
    <row r="7" spans="1:28" ht="20.149999999999999" customHeight="1">
      <c r="B7" s="170"/>
      <c r="C7" s="171"/>
      <c r="D7" s="172"/>
      <c r="E7" s="172"/>
      <c r="F7" s="172"/>
      <c r="G7" s="172"/>
      <c r="H7" s="177"/>
      <c r="I7" s="174"/>
      <c r="J7" s="175"/>
      <c r="K7" s="174"/>
      <c r="L7" s="198"/>
      <c r="M7" s="176"/>
      <c r="N7" s="176"/>
      <c r="O7" s="37">
        <f>M7-N7</f>
        <v>0</v>
      </c>
      <c r="P7" s="176"/>
      <c r="Q7" s="179"/>
      <c r="R7" s="38" t="str">
        <f>IF(J7=1,IF(K7=1,23000,IF(K7=2,22000,IF(K7=3,27000,IF(K7=4,26000,"-")))),"-")</f>
        <v>-</v>
      </c>
      <c r="S7" s="38" t="str">
        <f>IF(AND(OR(K7=1,K7=2),L7=1),2350000,"-")</f>
        <v>-</v>
      </c>
      <c r="T7" s="37" t="str">
        <f>IF(J7=1,SUM(ROUND(Q7,0)*R7,S7),IF(J7=2,1222000,""))</f>
        <v/>
      </c>
      <c r="U7" s="37">
        <f>MIN(P7,T7)</f>
        <v>0</v>
      </c>
      <c r="V7" s="181"/>
      <c r="W7" s="241">
        <f>IF(J7=1,MIN(MIN(O7,U7)*0.5,V7),IF(J7=2,MIN(MIN(O7,U7)*1,V7),0))</f>
        <v>0</v>
      </c>
      <c r="X7" s="39">
        <f t="shared" ref="X7:X12" si="0">ROUNDDOWN(W7,-3)</f>
        <v>0</v>
      </c>
      <c r="Y7" s="237"/>
      <c r="Z7" s="182"/>
      <c r="AA7" s="171"/>
      <c r="AB7" s="172"/>
    </row>
    <row r="8" spans="1:28" ht="20.149999999999999" customHeight="1">
      <c r="B8" s="170"/>
      <c r="C8" s="171"/>
      <c r="D8" s="172"/>
      <c r="E8" s="172"/>
      <c r="F8" s="172"/>
      <c r="G8" s="172"/>
      <c r="H8" s="177"/>
      <c r="I8" s="174"/>
      <c r="J8" s="174"/>
      <c r="K8" s="174"/>
      <c r="L8" s="198"/>
      <c r="M8" s="176"/>
      <c r="N8" s="176"/>
      <c r="O8" s="37">
        <f t="shared" ref="O8:O21" si="1">M8-N8</f>
        <v>0</v>
      </c>
      <c r="P8" s="176"/>
      <c r="Q8" s="179"/>
      <c r="R8" s="38" t="str">
        <f t="shared" ref="R8:R21" si="2">IF(J8=1,IF(K8=1,23000,IF(K8=2,22000,IF(K8=3,27000,IF(K8=4,26000,"-")))),"-")</f>
        <v>-</v>
      </c>
      <c r="S8" s="38" t="str">
        <f t="shared" ref="S8:S21" si="3">IF(AND(OR(K8=1,K8=2),L8=1),2350000,"-")</f>
        <v>-</v>
      </c>
      <c r="T8" s="37" t="str">
        <f t="shared" ref="T8:T21" si="4">IF(J8=1,SUM(ROUND(Q8,0)*R8,S8),IF(J8=2,1222000,""))</f>
        <v/>
      </c>
      <c r="U8" s="37">
        <f>MIN(P8,T8)</f>
        <v>0</v>
      </c>
      <c r="V8" s="181"/>
      <c r="W8" s="241">
        <f t="shared" ref="W8:W9" si="5">IF(J8=1,MIN(MIN(O8,U8)*0.5,V8),IF(J8=2,MIN(MIN(O8,U8)*1,V8),0))</f>
        <v>0</v>
      </c>
      <c r="X8" s="39">
        <f t="shared" si="0"/>
        <v>0</v>
      </c>
      <c r="Y8" s="237"/>
      <c r="Z8" s="182"/>
      <c r="AA8" s="171"/>
      <c r="AB8" s="172"/>
    </row>
    <row r="9" spans="1:28" ht="20.149999999999999" customHeight="1">
      <c r="B9" s="170"/>
      <c r="C9" s="171"/>
      <c r="D9" s="172"/>
      <c r="E9" s="172"/>
      <c r="F9" s="172"/>
      <c r="G9" s="172"/>
      <c r="H9" s="177"/>
      <c r="I9" s="174"/>
      <c r="J9" s="174"/>
      <c r="K9" s="174"/>
      <c r="L9" s="198"/>
      <c r="M9" s="176"/>
      <c r="N9" s="176"/>
      <c r="O9" s="37">
        <f t="shared" si="1"/>
        <v>0</v>
      </c>
      <c r="P9" s="176"/>
      <c r="Q9" s="179"/>
      <c r="R9" s="38" t="str">
        <f t="shared" si="2"/>
        <v>-</v>
      </c>
      <c r="S9" s="38" t="str">
        <f t="shared" si="3"/>
        <v>-</v>
      </c>
      <c r="T9" s="37" t="str">
        <f t="shared" si="4"/>
        <v/>
      </c>
      <c r="U9" s="37">
        <f>MIN(P9,T9)</f>
        <v>0</v>
      </c>
      <c r="V9" s="181"/>
      <c r="W9" s="241">
        <f t="shared" si="5"/>
        <v>0</v>
      </c>
      <c r="X9" s="39">
        <f t="shared" si="0"/>
        <v>0</v>
      </c>
      <c r="Y9" s="237"/>
      <c r="Z9" s="182"/>
      <c r="AA9" s="171"/>
      <c r="AB9" s="172"/>
    </row>
    <row r="10" spans="1:28" ht="20.149999999999999" customHeight="1">
      <c r="B10" s="170"/>
      <c r="C10" s="171"/>
      <c r="D10" s="171"/>
      <c r="E10" s="172"/>
      <c r="F10" s="172"/>
      <c r="G10" s="172"/>
      <c r="H10" s="177"/>
      <c r="I10" s="174"/>
      <c r="J10" s="174"/>
      <c r="K10" s="174"/>
      <c r="L10" s="198"/>
      <c r="M10" s="176"/>
      <c r="N10" s="176"/>
      <c r="O10" s="37">
        <f t="shared" si="1"/>
        <v>0</v>
      </c>
      <c r="P10" s="176"/>
      <c r="Q10" s="180"/>
      <c r="R10" s="38" t="str">
        <f t="shared" si="2"/>
        <v>-</v>
      </c>
      <c r="S10" s="38" t="str">
        <f t="shared" si="3"/>
        <v>-</v>
      </c>
      <c r="T10" s="37" t="str">
        <f t="shared" si="4"/>
        <v/>
      </c>
      <c r="U10" s="37">
        <f t="shared" ref="U10:U13" si="6">MIN(P10,T10)</f>
        <v>0</v>
      </c>
      <c r="V10" s="181"/>
      <c r="W10" s="241">
        <f>IF(J10=1,MIN(MIN(O10,U10)*0.5,V10),IF(J10=2,MIN(MIN(O10,U10)*1,V10),0))</f>
        <v>0</v>
      </c>
      <c r="X10" s="39">
        <f t="shared" si="0"/>
        <v>0</v>
      </c>
      <c r="Y10" s="237"/>
      <c r="Z10" s="182"/>
      <c r="AA10" s="171"/>
      <c r="AB10" s="172"/>
    </row>
    <row r="11" spans="1:28" ht="20.149999999999999" customHeight="1">
      <c r="B11" s="170"/>
      <c r="C11" s="171"/>
      <c r="D11" s="171"/>
      <c r="E11" s="171"/>
      <c r="F11" s="171"/>
      <c r="G11" s="171"/>
      <c r="H11" s="173"/>
      <c r="I11" s="173"/>
      <c r="J11" s="173"/>
      <c r="K11" s="173"/>
      <c r="L11" s="173"/>
      <c r="M11" s="171"/>
      <c r="N11" s="171"/>
      <c r="O11" s="37">
        <f t="shared" si="1"/>
        <v>0</v>
      </c>
      <c r="P11" s="171"/>
      <c r="Q11" s="179"/>
      <c r="R11" s="38" t="str">
        <f t="shared" si="2"/>
        <v>-</v>
      </c>
      <c r="S11" s="38" t="str">
        <f t="shared" si="3"/>
        <v>-</v>
      </c>
      <c r="T11" s="37" t="str">
        <f t="shared" si="4"/>
        <v/>
      </c>
      <c r="U11" s="37">
        <f t="shared" si="6"/>
        <v>0</v>
      </c>
      <c r="V11" s="181"/>
      <c r="W11" s="241">
        <f t="shared" ref="W11:W21" si="7">IF(J11=1,MIN(MIN(O11,U11)*0.5,V11),IF(J11=2,MIN(MIN(O11,U11)*1,V11),0))</f>
        <v>0</v>
      </c>
      <c r="X11" s="39">
        <f t="shared" si="0"/>
        <v>0</v>
      </c>
      <c r="Y11" s="237"/>
      <c r="Z11" s="182"/>
      <c r="AA11" s="171"/>
      <c r="AB11" s="171"/>
    </row>
    <row r="12" spans="1:28" ht="19.5" customHeight="1">
      <c r="B12" s="170"/>
      <c r="C12" s="171"/>
      <c r="D12" s="171"/>
      <c r="E12" s="171"/>
      <c r="F12" s="171"/>
      <c r="G12" s="171"/>
      <c r="H12" s="173"/>
      <c r="I12" s="178"/>
      <c r="J12" s="173"/>
      <c r="K12" s="173"/>
      <c r="L12" s="199"/>
      <c r="M12" s="176"/>
      <c r="N12" s="176"/>
      <c r="O12" s="37">
        <f t="shared" si="1"/>
        <v>0</v>
      </c>
      <c r="P12" s="176"/>
      <c r="Q12" s="179"/>
      <c r="R12" s="38" t="str">
        <f t="shared" si="2"/>
        <v>-</v>
      </c>
      <c r="S12" s="38" t="str">
        <f t="shared" si="3"/>
        <v>-</v>
      </c>
      <c r="T12" s="37" t="str">
        <f t="shared" si="4"/>
        <v/>
      </c>
      <c r="U12" s="37">
        <f t="shared" si="6"/>
        <v>0</v>
      </c>
      <c r="V12" s="181"/>
      <c r="W12" s="241">
        <f t="shared" si="7"/>
        <v>0</v>
      </c>
      <c r="X12" s="39">
        <f t="shared" si="0"/>
        <v>0</v>
      </c>
      <c r="Y12" s="237"/>
      <c r="Z12" s="182"/>
      <c r="AA12" s="171"/>
      <c r="AB12" s="171"/>
    </row>
    <row r="13" spans="1:28" ht="20.149999999999999" customHeight="1">
      <c r="B13" s="170"/>
      <c r="C13" s="171"/>
      <c r="D13" s="171"/>
      <c r="E13" s="171"/>
      <c r="F13" s="171"/>
      <c r="G13" s="171"/>
      <c r="H13" s="173"/>
      <c r="I13" s="173"/>
      <c r="J13" s="173"/>
      <c r="K13" s="173"/>
      <c r="L13" s="199"/>
      <c r="M13" s="176"/>
      <c r="N13" s="176"/>
      <c r="O13" s="37">
        <f t="shared" si="1"/>
        <v>0</v>
      </c>
      <c r="P13" s="176"/>
      <c r="Q13" s="179"/>
      <c r="R13" s="38" t="str">
        <f t="shared" si="2"/>
        <v>-</v>
      </c>
      <c r="S13" s="38" t="str">
        <f t="shared" si="3"/>
        <v>-</v>
      </c>
      <c r="T13" s="37" t="str">
        <f t="shared" si="4"/>
        <v/>
      </c>
      <c r="U13" s="37">
        <f t="shared" si="6"/>
        <v>0</v>
      </c>
      <c r="V13" s="181"/>
      <c r="W13" s="241">
        <f t="shared" si="7"/>
        <v>0</v>
      </c>
      <c r="X13" s="39">
        <f>ROUNDDOWN(W13,-3)</f>
        <v>0</v>
      </c>
      <c r="Y13" s="237"/>
      <c r="Z13" s="182"/>
      <c r="AA13" s="171"/>
      <c r="AB13" s="171"/>
    </row>
    <row r="14" spans="1:28" ht="20.149999999999999" customHeight="1">
      <c r="B14" s="170"/>
      <c r="C14" s="171"/>
      <c r="D14" s="171"/>
      <c r="E14" s="171"/>
      <c r="F14" s="171"/>
      <c r="G14" s="171"/>
      <c r="H14" s="173"/>
      <c r="I14" s="173"/>
      <c r="J14" s="173"/>
      <c r="K14" s="173"/>
      <c r="L14" s="199"/>
      <c r="M14" s="176"/>
      <c r="N14" s="176"/>
      <c r="O14" s="37">
        <f t="shared" si="1"/>
        <v>0</v>
      </c>
      <c r="P14" s="176"/>
      <c r="Q14" s="179"/>
      <c r="R14" s="38" t="str">
        <f t="shared" si="2"/>
        <v>-</v>
      </c>
      <c r="S14" s="38" t="str">
        <f t="shared" si="3"/>
        <v>-</v>
      </c>
      <c r="T14" s="37" t="str">
        <f t="shared" si="4"/>
        <v/>
      </c>
      <c r="U14" s="37">
        <f t="shared" ref="U14:U20" si="8">MIN(P14,T14)</f>
        <v>0</v>
      </c>
      <c r="V14" s="181"/>
      <c r="W14" s="241">
        <f t="shared" si="7"/>
        <v>0</v>
      </c>
      <c r="X14" s="39">
        <f t="shared" ref="X14:X20" si="9">ROUNDDOWN(W14,-3)</f>
        <v>0</v>
      </c>
      <c r="Y14" s="237"/>
      <c r="Z14" s="182"/>
      <c r="AA14" s="171"/>
      <c r="AB14" s="171"/>
    </row>
    <row r="15" spans="1:28" ht="20.149999999999999" customHeight="1">
      <c r="B15" s="170"/>
      <c r="C15" s="171"/>
      <c r="D15" s="171"/>
      <c r="E15" s="171"/>
      <c r="F15" s="171"/>
      <c r="G15" s="171"/>
      <c r="H15" s="173"/>
      <c r="I15" s="173"/>
      <c r="J15" s="178"/>
      <c r="K15" s="173"/>
      <c r="L15" s="199"/>
      <c r="M15" s="176"/>
      <c r="N15" s="176"/>
      <c r="O15" s="37">
        <f t="shared" si="1"/>
        <v>0</v>
      </c>
      <c r="P15" s="176"/>
      <c r="Q15" s="179"/>
      <c r="R15" s="38" t="str">
        <f t="shared" si="2"/>
        <v>-</v>
      </c>
      <c r="S15" s="38" t="str">
        <f t="shared" si="3"/>
        <v>-</v>
      </c>
      <c r="T15" s="37" t="str">
        <f t="shared" si="4"/>
        <v/>
      </c>
      <c r="U15" s="37">
        <f t="shared" si="8"/>
        <v>0</v>
      </c>
      <c r="V15" s="181"/>
      <c r="W15" s="241">
        <f t="shared" si="7"/>
        <v>0</v>
      </c>
      <c r="X15" s="39">
        <f t="shared" si="9"/>
        <v>0</v>
      </c>
      <c r="Y15" s="237"/>
      <c r="Z15" s="182"/>
      <c r="AA15" s="171"/>
      <c r="AB15" s="171"/>
    </row>
    <row r="16" spans="1:28" ht="20.149999999999999" customHeight="1">
      <c r="B16" s="170"/>
      <c r="C16" s="171"/>
      <c r="D16" s="171"/>
      <c r="E16" s="171"/>
      <c r="F16" s="171"/>
      <c r="G16" s="171"/>
      <c r="H16" s="173"/>
      <c r="I16" s="173"/>
      <c r="J16" s="173"/>
      <c r="K16" s="173"/>
      <c r="L16" s="199"/>
      <c r="M16" s="176"/>
      <c r="N16" s="176"/>
      <c r="O16" s="37">
        <f t="shared" si="1"/>
        <v>0</v>
      </c>
      <c r="P16" s="176"/>
      <c r="Q16" s="179"/>
      <c r="R16" s="38" t="str">
        <f t="shared" si="2"/>
        <v>-</v>
      </c>
      <c r="S16" s="38" t="str">
        <f t="shared" si="3"/>
        <v>-</v>
      </c>
      <c r="T16" s="37" t="str">
        <f t="shared" si="4"/>
        <v/>
      </c>
      <c r="U16" s="37">
        <f t="shared" si="8"/>
        <v>0</v>
      </c>
      <c r="V16" s="181"/>
      <c r="W16" s="241">
        <f t="shared" si="7"/>
        <v>0</v>
      </c>
      <c r="X16" s="39">
        <f t="shared" si="9"/>
        <v>0</v>
      </c>
      <c r="Y16" s="237"/>
      <c r="Z16" s="182"/>
      <c r="AA16" s="171"/>
      <c r="AB16" s="171"/>
    </row>
    <row r="17" spans="2:28" ht="20.149999999999999" customHeight="1">
      <c r="B17" s="170"/>
      <c r="C17" s="171"/>
      <c r="D17" s="171"/>
      <c r="E17" s="171"/>
      <c r="F17" s="171"/>
      <c r="G17" s="171"/>
      <c r="H17" s="173"/>
      <c r="I17" s="173"/>
      <c r="J17" s="173"/>
      <c r="K17" s="173"/>
      <c r="L17" s="199"/>
      <c r="M17" s="176"/>
      <c r="N17" s="176"/>
      <c r="O17" s="37">
        <f t="shared" si="1"/>
        <v>0</v>
      </c>
      <c r="P17" s="176"/>
      <c r="Q17" s="179"/>
      <c r="R17" s="38" t="str">
        <f t="shared" si="2"/>
        <v>-</v>
      </c>
      <c r="S17" s="38" t="str">
        <f t="shared" si="3"/>
        <v>-</v>
      </c>
      <c r="T17" s="37" t="str">
        <f t="shared" si="4"/>
        <v/>
      </c>
      <c r="U17" s="37">
        <f t="shared" si="8"/>
        <v>0</v>
      </c>
      <c r="V17" s="181"/>
      <c r="W17" s="241">
        <f t="shared" si="7"/>
        <v>0</v>
      </c>
      <c r="X17" s="39">
        <f t="shared" si="9"/>
        <v>0</v>
      </c>
      <c r="Y17" s="237"/>
      <c r="Z17" s="182"/>
      <c r="AA17" s="171"/>
      <c r="AB17" s="171"/>
    </row>
    <row r="18" spans="2:28" ht="20.149999999999999" customHeight="1">
      <c r="B18" s="170"/>
      <c r="C18" s="171"/>
      <c r="D18" s="171"/>
      <c r="E18" s="171"/>
      <c r="F18" s="171"/>
      <c r="G18" s="171"/>
      <c r="H18" s="173"/>
      <c r="I18" s="173"/>
      <c r="J18" s="173"/>
      <c r="K18" s="173"/>
      <c r="L18" s="199"/>
      <c r="M18" s="176"/>
      <c r="N18" s="176"/>
      <c r="O18" s="37">
        <f t="shared" si="1"/>
        <v>0</v>
      </c>
      <c r="P18" s="176"/>
      <c r="Q18" s="179"/>
      <c r="R18" s="38" t="str">
        <f t="shared" si="2"/>
        <v>-</v>
      </c>
      <c r="S18" s="38" t="str">
        <f t="shared" si="3"/>
        <v>-</v>
      </c>
      <c r="T18" s="37" t="str">
        <f t="shared" si="4"/>
        <v/>
      </c>
      <c r="U18" s="37">
        <f t="shared" si="8"/>
        <v>0</v>
      </c>
      <c r="V18" s="181"/>
      <c r="W18" s="241">
        <f t="shared" si="7"/>
        <v>0</v>
      </c>
      <c r="X18" s="39">
        <f t="shared" si="9"/>
        <v>0</v>
      </c>
      <c r="Y18" s="237"/>
      <c r="Z18" s="182"/>
      <c r="AA18" s="171"/>
      <c r="AB18" s="171"/>
    </row>
    <row r="19" spans="2:28" ht="20.149999999999999" customHeight="1">
      <c r="B19" s="170"/>
      <c r="C19" s="171"/>
      <c r="D19" s="171"/>
      <c r="E19" s="171"/>
      <c r="F19" s="171"/>
      <c r="G19" s="171"/>
      <c r="H19" s="173"/>
      <c r="I19" s="173"/>
      <c r="J19" s="173"/>
      <c r="K19" s="173"/>
      <c r="L19" s="173"/>
      <c r="M19" s="171"/>
      <c r="N19" s="171"/>
      <c r="O19" s="37">
        <f t="shared" si="1"/>
        <v>0</v>
      </c>
      <c r="P19" s="171"/>
      <c r="Q19" s="179"/>
      <c r="R19" s="38" t="str">
        <f t="shared" si="2"/>
        <v>-</v>
      </c>
      <c r="S19" s="38" t="str">
        <f t="shared" si="3"/>
        <v>-</v>
      </c>
      <c r="T19" s="37" t="str">
        <f t="shared" si="4"/>
        <v/>
      </c>
      <c r="U19" s="37">
        <f t="shared" si="8"/>
        <v>0</v>
      </c>
      <c r="V19" s="181"/>
      <c r="W19" s="241">
        <f t="shared" si="7"/>
        <v>0</v>
      </c>
      <c r="X19" s="39">
        <f t="shared" si="9"/>
        <v>0</v>
      </c>
      <c r="Y19" s="237"/>
      <c r="Z19" s="182"/>
      <c r="AA19" s="171"/>
      <c r="AB19" s="171"/>
    </row>
    <row r="20" spans="2:28" ht="20.149999999999999" customHeight="1">
      <c r="B20" s="170"/>
      <c r="C20" s="171"/>
      <c r="D20" s="171"/>
      <c r="E20" s="171"/>
      <c r="F20" s="171"/>
      <c r="G20" s="171"/>
      <c r="H20" s="173"/>
      <c r="I20" s="173"/>
      <c r="J20" s="173"/>
      <c r="K20" s="173"/>
      <c r="L20" s="173"/>
      <c r="M20" s="171"/>
      <c r="N20" s="171"/>
      <c r="O20" s="37">
        <f t="shared" si="1"/>
        <v>0</v>
      </c>
      <c r="P20" s="171"/>
      <c r="Q20" s="179"/>
      <c r="R20" s="38" t="str">
        <f t="shared" si="2"/>
        <v>-</v>
      </c>
      <c r="S20" s="38" t="str">
        <f t="shared" si="3"/>
        <v>-</v>
      </c>
      <c r="T20" s="37" t="str">
        <f t="shared" si="4"/>
        <v/>
      </c>
      <c r="U20" s="37">
        <f t="shared" si="8"/>
        <v>0</v>
      </c>
      <c r="V20" s="181"/>
      <c r="W20" s="241">
        <f t="shared" si="7"/>
        <v>0</v>
      </c>
      <c r="X20" s="39">
        <f t="shared" si="9"/>
        <v>0</v>
      </c>
      <c r="Y20" s="237"/>
      <c r="Z20" s="182"/>
      <c r="AA20" s="171"/>
      <c r="AB20" s="171"/>
    </row>
    <row r="21" spans="2:28" ht="19.5" customHeight="1" thickBot="1">
      <c r="B21" s="221"/>
      <c r="C21" s="222"/>
      <c r="D21" s="222"/>
      <c r="E21" s="222"/>
      <c r="F21" s="222"/>
      <c r="G21" s="222"/>
      <c r="H21" s="223"/>
      <c r="I21" s="224"/>
      <c r="J21" s="223"/>
      <c r="K21" s="223"/>
      <c r="L21" s="225"/>
      <c r="M21" s="226"/>
      <c r="N21" s="226"/>
      <c r="O21" s="227">
        <f t="shared" si="1"/>
        <v>0</v>
      </c>
      <c r="P21" s="226"/>
      <c r="Q21" s="228"/>
      <c r="R21" s="229" t="str">
        <f t="shared" si="2"/>
        <v>-</v>
      </c>
      <c r="S21" s="229" t="str">
        <f t="shared" si="3"/>
        <v>-</v>
      </c>
      <c r="T21" s="227" t="str">
        <f t="shared" si="4"/>
        <v/>
      </c>
      <c r="U21" s="227">
        <f>MIN(P21,T21)</f>
        <v>0</v>
      </c>
      <c r="V21" s="230"/>
      <c r="W21" s="242">
        <f t="shared" si="7"/>
        <v>0</v>
      </c>
      <c r="X21" s="231">
        <f>ROUNDDOWN(W21,-3)</f>
        <v>0</v>
      </c>
      <c r="Y21" s="238"/>
      <c r="Z21" s="232"/>
      <c r="AA21" s="222"/>
      <c r="AB21" s="222"/>
    </row>
    <row r="22" spans="2:28" ht="20.149999999999999" customHeight="1" thickTop="1" thickBot="1">
      <c r="B22" s="217"/>
      <c r="C22" s="218"/>
      <c r="D22" s="218"/>
      <c r="E22" s="218"/>
      <c r="F22" s="218"/>
      <c r="G22" s="218"/>
      <c r="H22" s="219"/>
      <c r="I22" s="219"/>
      <c r="J22" s="219"/>
      <c r="K22" s="219"/>
      <c r="L22" s="219"/>
      <c r="M22" s="218" t="str">
        <f t="shared" ref="M22:N22" si="10">IF(OR(M7="",M7=0),"",SUM(M7:M21))</f>
        <v/>
      </c>
      <c r="N22" s="218" t="str">
        <f t="shared" si="10"/>
        <v/>
      </c>
      <c r="O22" s="218" t="str">
        <f>IF(OR(O7="",O7=0),"",SUM(O7:O21))</f>
        <v/>
      </c>
      <c r="P22" s="218" t="str">
        <f>IF(OR(P7="",P7=0),"",SUM(P7:P21))</f>
        <v/>
      </c>
      <c r="Q22" s="218"/>
      <c r="R22" s="219"/>
      <c r="S22" s="219"/>
      <c r="T22" s="218" t="str">
        <f t="shared" ref="T22:W22" si="11">IF(OR(T7="",T7=0),"",SUM(T7:T21))</f>
        <v/>
      </c>
      <c r="U22" s="218" t="str">
        <f t="shared" si="11"/>
        <v/>
      </c>
      <c r="V22" s="218" t="str">
        <f t="shared" si="11"/>
        <v/>
      </c>
      <c r="W22" s="234" t="str">
        <f t="shared" si="11"/>
        <v/>
      </c>
      <c r="X22" s="233" t="str">
        <f>IF(OR(X7="",X7=0),"",SUM(X7:X21))</f>
        <v/>
      </c>
      <c r="Y22" s="235"/>
      <c r="Z22" s="218"/>
      <c r="AA22" s="218"/>
      <c r="AB22" s="220"/>
    </row>
  </sheetData>
  <mergeCells count="24">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 ref="L3:L5"/>
    <mergeCell ref="X4:X5"/>
    <mergeCell ref="AA3:AA5"/>
    <mergeCell ref="P4:P5"/>
    <mergeCell ref="Q4:T4"/>
    <mergeCell ref="U4:U5"/>
    <mergeCell ref="V4:V5"/>
    <mergeCell ref="W4:W5"/>
  </mergeCells>
  <phoneticPr fontId="4"/>
  <dataValidations count="2">
    <dataValidation type="list" allowBlank="1" showInputMessage="1" showErrorMessage="1" sqref="I7:I21 K7:K21" xr:uid="{00000000-0002-0000-0E00-000000000000}">
      <formula1>"1,2,3,4"</formula1>
    </dataValidation>
    <dataValidation type="list" allowBlank="1" showInputMessage="1" showErrorMessage="1" sqref="J7:J21 L7:L21" xr:uid="{00000000-0002-0000-0E00-000001000000}">
      <formula1>"1,2"</formula1>
    </dataValidation>
  </dataValidations>
  <printOptions horizontalCentered="1"/>
  <pageMargins left="0.39370078740157483" right="0.39370078740157483" top="0.78740157480314965" bottom="0.43307086614173229" header="0" footer="0"/>
  <pageSetup paperSize="9" scale="41"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70"/>
  <sheetViews>
    <sheetView tabSelected="1" view="pageBreakPreview" zoomScaleNormal="100" zoomScaleSheetLayoutView="100" workbookViewId="0">
      <selection activeCell="M1" sqref="M1"/>
    </sheetView>
  </sheetViews>
  <sheetFormatPr defaultColWidth="9" defaultRowHeight="12"/>
  <cols>
    <col min="1" max="1" width="11.26953125" style="41" customWidth="1"/>
    <col min="2" max="2" width="10" style="41" customWidth="1"/>
    <col min="3" max="3" width="17" style="41" customWidth="1"/>
    <col min="4" max="4" width="12.36328125" style="41" customWidth="1"/>
    <col min="5" max="5" width="10.7265625" style="41" customWidth="1"/>
    <col min="6" max="6" width="10.453125" style="41" customWidth="1"/>
    <col min="7" max="12" width="10" style="41" customWidth="1"/>
    <col min="13" max="13" width="5" style="41" customWidth="1"/>
    <col min="14" max="14" width="115.90625" style="41" customWidth="1"/>
    <col min="15" max="19" width="10" style="41" customWidth="1"/>
    <col min="20" max="16384" width="9" style="41"/>
  </cols>
  <sheetData>
    <row r="1" spans="1:14">
      <c r="A1" s="41" t="s">
        <v>159</v>
      </c>
    </row>
    <row r="2" spans="1:14" ht="18" customHeight="1">
      <c r="A2" s="365" t="s">
        <v>95</v>
      </c>
      <c r="B2" s="365"/>
      <c r="C2" s="365"/>
      <c r="D2" s="365"/>
      <c r="E2" s="365"/>
      <c r="F2" s="365"/>
      <c r="G2" s="365"/>
      <c r="H2" s="365"/>
      <c r="I2" s="365"/>
      <c r="J2" s="365"/>
      <c r="K2" s="365"/>
      <c r="L2" s="365"/>
      <c r="M2" s="211"/>
    </row>
    <row r="3" spans="1:14" ht="12" customHeight="1">
      <c r="N3" s="363" t="s">
        <v>137</v>
      </c>
    </row>
    <row r="4" spans="1:14">
      <c r="N4" s="363"/>
    </row>
    <row r="5" spans="1:14" ht="18.75" customHeight="1">
      <c r="A5" s="43" t="s">
        <v>51</v>
      </c>
      <c r="B5" s="281" t="s">
        <v>103</v>
      </c>
      <c r="C5" s="281"/>
      <c r="D5" s="281"/>
      <c r="E5" s="281"/>
      <c r="F5" s="281"/>
      <c r="N5" s="363"/>
    </row>
    <row r="6" spans="1:14" ht="18.75" customHeight="1">
      <c r="A6" s="43" t="s">
        <v>104</v>
      </c>
      <c r="B6" s="282"/>
      <c r="C6" s="282"/>
      <c r="D6" s="282"/>
      <c r="E6" s="282"/>
      <c r="F6" s="282"/>
      <c r="N6" s="363"/>
    </row>
    <row r="7" spans="1:14">
      <c r="N7" s="363"/>
    </row>
    <row r="8" spans="1:14">
      <c r="N8" s="216"/>
    </row>
    <row r="9" spans="1:14">
      <c r="A9" s="281" t="s">
        <v>92</v>
      </c>
      <c r="B9" s="281"/>
      <c r="C9" s="281"/>
      <c r="D9" s="281" t="s">
        <v>98</v>
      </c>
      <c r="E9" s="281"/>
      <c r="F9" s="281"/>
      <c r="G9" s="281" t="s">
        <v>93</v>
      </c>
      <c r="H9" s="281"/>
      <c r="I9" s="281"/>
      <c r="J9" s="281"/>
      <c r="K9" s="281"/>
    </row>
    <row r="10" spans="1:14" ht="18.75" customHeight="1">
      <c r="A10" s="280"/>
      <c r="B10" s="280"/>
      <c r="C10" s="280"/>
      <c r="D10" s="280"/>
      <c r="E10" s="280"/>
      <c r="F10" s="280"/>
      <c r="G10" s="280"/>
      <c r="H10" s="280"/>
      <c r="I10" s="280"/>
      <c r="J10" s="280"/>
      <c r="K10" s="280"/>
      <c r="N10" s="364" t="s">
        <v>271</v>
      </c>
    </row>
    <row r="11" spans="1:14" ht="12" customHeight="1">
      <c r="A11" s="44"/>
      <c r="B11" s="44"/>
      <c r="C11" s="44"/>
      <c r="D11" s="44"/>
      <c r="E11" s="44"/>
      <c r="F11" s="44"/>
      <c r="G11" s="44"/>
      <c r="H11" s="44"/>
      <c r="I11" s="44"/>
      <c r="J11" s="44"/>
      <c r="K11" s="44"/>
      <c r="N11" s="364"/>
    </row>
    <row r="12" spans="1:14" ht="12" customHeight="1">
      <c r="A12" s="44"/>
      <c r="B12" s="44"/>
      <c r="C12" s="44"/>
      <c r="D12" s="44"/>
      <c r="E12" s="44"/>
      <c r="F12" s="44"/>
      <c r="G12" s="44"/>
      <c r="H12" s="44"/>
      <c r="I12" s="44"/>
      <c r="J12" s="44"/>
      <c r="K12" s="44"/>
      <c r="N12" s="364"/>
    </row>
    <row r="13" spans="1:14">
      <c r="A13" s="41" t="s">
        <v>99</v>
      </c>
      <c r="N13" s="364"/>
    </row>
    <row r="14" spans="1:14" ht="3.75" customHeight="1">
      <c r="N14" s="364"/>
    </row>
    <row r="15" spans="1:14">
      <c r="A15" s="306" t="s">
        <v>94</v>
      </c>
      <c r="B15" s="283" t="s">
        <v>96</v>
      </c>
      <c r="C15" s="283"/>
      <c r="D15" s="283"/>
      <c r="E15" s="283"/>
      <c r="F15" s="283"/>
      <c r="G15" s="283" t="s">
        <v>97</v>
      </c>
      <c r="H15" s="283"/>
      <c r="I15" s="283"/>
      <c r="J15" s="283"/>
      <c r="K15" s="283"/>
      <c r="N15" s="364"/>
    </row>
    <row r="16" spans="1:14" ht="18.75" customHeight="1">
      <c r="A16" s="307"/>
      <c r="B16" s="48" t="s">
        <v>117</v>
      </c>
      <c r="C16" s="50"/>
      <c r="D16" s="49" t="s">
        <v>118</v>
      </c>
      <c r="E16" s="49" t="s">
        <v>119</v>
      </c>
      <c r="F16" s="51"/>
      <c r="G16" s="48" t="s">
        <v>117</v>
      </c>
      <c r="H16" s="50"/>
      <c r="I16" s="49" t="s">
        <v>118</v>
      </c>
      <c r="J16" s="49" t="s">
        <v>119</v>
      </c>
      <c r="K16" s="51"/>
      <c r="N16" s="364"/>
    </row>
    <row r="17" spans="1:14" ht="30.75" customHeight="1">
      <c r="A17" s="68" t="s">
        <v>102</v>
      </c>
      <c r="B17" s="284"/>
      <c r="C17" s="285"/>
      <c r="D17" s="285"/>
      <c r="E17" s="285"/>
      <c r="F17" s="120" t="s">
        <v>140</v>
      </c>
      <c r="G17" s="69" t="s">
        <v>105</v>
      </c>
      <c r="H17" s="284"/>
      <c r="I17" s="285"/>
      <c r="J17" s="285"/>
      <c r="K17" s="286"/>
      <c r="N17" s="364"/>
    </row>
    <row r="18" spans="1:14" ht="17.25" customHeight="1">
      <c r="A18" s="287" t="s">
        <v>128</v>
      </c>
      <c r="B18" s="287"/>
      <c r="C18" s="287"/>
      <c r="D18" s="287"/>
      <c r="E18" s="287"/>
      <c r="F18" s="287"/>
      <c r="G18" s="288"/>
      <c r="H18" s="288"/>
      <c r="I18" s="288"/>
      <c r="J18" s="288"/>
      <c r="K18" s="288"/>
      <c r="N18" s="243"/>
    </row>
    <row r="19" spans="1:14" ht="17.25" customHeight="1">
      <c r="A19" s="370" t="s">
        <v>201</v>
      </c>
      <c r="B19" s="370"/>
      <c r="C19" s="370"/>
      <c r="D19" s="370"/>
      <c r="E19" s="370"/>
      <c r="F19" s="370"/>
      <c r="G19" s="288"/>
      <c r="H19" s="288"/>
      <c r="I19" s="288"/>
      <c r="J19" s="288"/>
      <c r="K19" s="288"/>
      <c r="N19" s="243"/>
    </row>
    <row r="20" spans="1:14" ht="11.25" customHeight="1">
      <c r="N20" s="243"/>
    </row>
    <row r="21" spans="1:14" ht="21.75" customHeight="1">
      <c r="N21" s="243"/>
    </row>
    <row r="22" spans="1:14">
      <c r="A22" s="41" t="s">
        <v>100</v>
      </c>
      <c r="N22" s="243"/>
    </row>
    <row r="23" spans="1:14" ht="3.75" customHeight="1">
      <c r="N23" s="243"/>
    </row>
    <row r="24" spans="1:14" ht="14.25" customHeight="1">
      <c r="A24" s="41" t="s">
        <v>204</v>
      </c>
      <c r="N24" s="243"/>
    </row>
    <row r="25" spans="1:14" ht="15" customHeight="1">
      <c r="A25" s="308" t="s">
        <v>106</v>
      </c>
      <c r="B25" s="310"/>
      <c r="C25" s="350" t="s">
        <v>205</v>
      </c>
      <c r="D25" s="351"/>
      <c r="E25" s="351"/>
      <c r="F25" s="351"/>
      <c r="G25" s="351"/>
      <c r="H25" s="351"/>
      <c r="I25" s="351"/>
      <c r="J25" s="352"/>
      <c r="K25" s="323" t="s">
        <v>108</v>
      </c>
      <c r="L25" s="323" t="s">
        <v>101</v>
      </c>
      <c r="M25" s="185"/>
      <c r="N25" s="216"/>
    </row>
    <row r="26" spans="1:14" ht="15" customHeight="1">
      <c r="A26" s="368"/>
      <c r="B26" s="369"/>
      <c r="C26" s="353" t="s">
        <v>107</v>
      </c>
      <c r="D26" s="355" t="s">
        <v>243</v>
      </c>
      <c r="E26" s="308" t="s">
        <v>206</v>
      </c>
      <c r="F26" s="161"/>
      <c r="G26" s="162"/>
      <c r="H26" s="314" t="s">
        <v>141</v>
      </c>
      <c r="I26" s="325" t="s">
        <v>148</v>
      </c>
      <c r="J26" s="323" t="s">
        <v>116</v>
      </c>
      <c r="K26" s="348"/>
      <c r="L26" s="348"/>
      <c r="M26" s="185"/>
    </row>
    <row r="27" spans="1:14" ht="33">
      <c r="A27" s="311"/>
      <c r="B27" s="313"/>
      <c r="C27" s="354"/>
      <c r="D27" s="356"/>
      <c r="E27" s="324"/>
      <c r="F27" s="160" t="s">
        <v>207</v>
      </c>
      <c r="G27" s="146" t="s">
        <v>208</v>
      </c>
      <c r="H27" s="315"/>
      <c r="I27" s="326"/>
      <c r="J27" s="324"/>
      <c r="K27" s="324"/>
      <c r="L27" s="324"/>
      <c r="M27" s="185"/>
    </row>
    <row r="28" spans="1:14" ht="18.75" customHeight="1">
      <c r="A28" s="317"/>
      <c r="B28" s="318"/>
      <c r="C28" s="192"/>
      <c r="D28" s="193"/>
      <c r="E28" s="122">
        <f>SUM(F28:G28)</f>
        <v>0</v>
      </c>
      <c r="F28" s="122">
        <f>'施設面積内訳(1)'!D38</f>
        <v>0</v>
      </c>
      <c r="G28" s="122">
        <f>'施設面積内訳(1)'!E38</f>
        <v>0</v>
      </c>
      <c r="H28" s="122">
        <f>'施設面積内訳(1)'!F38</f>
        <v>0</v>
      </c>
      <c r="I28" s="191"/>
      <c r="J28" s="54"/>
      <c r="K28" s="122">
        <f>E28+H28</f>
        <v>0</v>
      </c>
      <c r="L28" s="190"/>
      <c r="M28" s="147"/>
    </row>
    <row r="29" spans="1:14" ht="18.75" customHeight="1">
      <c r="A29" s="317"/>
      <c r="B29" s="318"/>
      <c r="C29" s="192"/>
      <c r="D29" s="193"/>
      <c r="E29" s="122">
        <f t="shared" ref="E29:E30" si="0">SUM(F29:G29)</f>
        <v>0</v>
      </c>
      <c r="F29" s="122">
        <f>'施設面積内訳(2)'!D38</f>
        <v>0</v>
      </c>
      <c r="G29" s="122">
        <f>'施設面積内訳(2)'!E38</f>
        <v>0</v>
      </c>
      <c r="H29" s="122">
        <f>'施設面積内訳(2)'!F38</f>
        <v>0</v>
      </c>
      <c r="I29" s="191"/>
      <c r="J29" s="54"/>
      <c r="K29" s="122">
        <f>E29+H29</f>
        <v>0</v>
      </c>
      <c r="L29" s="190"/>
      <c r="M29" s="147"/>
    </row>
    <row r="30" spans="1:14" ht="18.75" customHeight="1">
      <c r="A30" s="317"/>
      <c r="B30" s="318"/>
      <c r="C30" s="192"/>
      <c r="D30" s="193"/>
      <c r="E30" s="122">
        <f t="shared" si="0"/>
        <v>0</v>
      </c>
      <c r="F30" s="122">
        <f>'施設面積内訳(3)'!D38</f>
        <v>0</v>
      </c>
      <c r="G30" s="122">
        <f>'施設面積内訳(3)'!E38</f>
        <v>0</v>
      </c>
      <c r="H30" s="122">
        <f>'施設面積内訳(3)'!F38</f>
        <v>0</v>
      </c>
      <c r="I30" s="191"/>
      <c r="J30" s="54"/>
      <c r="K30" s="122">
        <f>E30+H30</f>
        <v>0</v>
      </c>
      <c r="L30" s="190"/>
      <c r="M30" s="147"/>
    </row>
    <row r="31" spans="1:14" s="45" customFormat="1" ht="4.5" customHeight="1">
      <c r="A31" s="124"/>
      <c r="B31" s="124"/>
      <c r="C31" s="125"/>
      <c r="D31" s="125"/>
      <c r="E31" s="123"/>
      <c r="F31" s="126"/>
      <c r="G31" s="126"/>
      <c r="H31" s="127"/>
      <c r="I31" s="123"/>
      <c r="J31" s="124"/>
      <c r="K31" s="128"/>
    </row>
    <row r="32" spans="1:14" s="45" customFormat="1" ht="10" customHeight="1">
      <c r="A32" s="147"/>
      <c r="B32" s="147"/>
      <c r="C32" s="148"/>
      <c r="D32" s="148"/>
      <c r="E32" s="149"/>
      <c r="F32" s="150"/>
      <c r="G32" s="150"/>
      <c r="H32" s="151"/>
      <c r="I32" s="149"/>
      <c r="J32" s="147"/>
      <c r="K32" s="128"/>
    </row>
    <row r="33" spans="1:13" s="45" customFormat="1" ht="30" customHeight="1">
      <c r="A33" s="366" t="s">
        <v>162</v>
      </c>
      <c r="B33" s="367"/>
      <c r="C33" s="366" t="s">
        <v>163</v>
      </c>
      <c r="D33" s="367"/>
      <c r="E33" s="349" t="s">
        <v>209</v>
      </c>
      <c r="F33" s="349"/>
      <c r="G33" s="152" t="s">
        <v>164</v>
      </c>
      <c r="H33" s="321" t="s">
        <v>210</v>
      </c>
      <c r="I33" s="321"/>
      <c r="J33" s="147"/>
      <c r="K33" s="128"/>
    </row>
    <row r="34" spans="1:13" s="45" customFormat="1" ht="18.75" customHeight="1">
      <c r="A34" s="358">
        <f>A28</f>
        <v>0</v>
      </c>
      <c r="B34" s="359"/>
      <c r="C34" s="360"/>
      <c r="D34" s="361"/>
      <c r="E34" s="319"/>
      <c r="F34" s="320"/>
      <c r="G34" s="158"/>
      <c r="H34" s="322" t="str">
        <f>IF(OR(G34="(6)項イ(1)",G34="(6)項イ(2)"),"有",IF(OR(AND(G34="(6)項イ(3)",K28&gt;=3000),AND(G34="(6)項イ(4)",K28&gt;=6000)),"有","無"))</f>
        <v>無</v>
      </c>
      <c r="I34" s="322"/>
      <c r="J34" s="159" t="str">
        <f>(IF(E34="有","補助対象外です"," "))</f>
        <v xml:space="preserve"> </v>
      </c>
      <c r="K34" s="159"/>
    </row>
    <row r="35" spans="1:13" s="45" customFormat="1" ht="18.75" customHeight="1">
      <c r="A35" s="358">
        <f>A29</f>
        <v>0</v>
      </c>
      <c r="B35" s="359"/>
      <c r="C35" s="362"/>
      <c r="D35" s="361"/>
      <c r="E35" s="319"/>
      <c r="F35" s="320"/>
      <c r="G35" s="52"/>
      <c r="H35" s="322" t="str">
        <f>IF(OR(G35="(6)項イ(1)",G35="(6)項イ(2)"),"有",IF(OR(AND(G35="(6)項イ(3)",K29&gt;=3000),AND(G35="(6)項イ(4)",K29&gt;=6000)),"有","無"))</f>
        <v>無</v>
      </c>
      <c r="I35" s="322"/>
      <c r="J35" s="159" t="str">
        <f>(IF(E35="有","補助対象外です"," "))</f>
        <v xml:space="preserve"> </v>
      </c>
      <c r="K35" s="128"/>
    </row>
    <row r="36" spans="1:13" s="45" customFormat="1" ht="18.75" customHeight="1">
      <c r="A36" s="358">
        <f>A30</f>
        <v>0</v>
      </c>
      <c r="B36" s="359"/>
      <c r="C36" s="362"/>
      <c r="D36" s="361"/>
      <c r="E36" s="319"/>
      <c r="F36" s="320"/>
      <c r="G36" s="52"/>
      <c r="H36" s="322" t="str">
        <f>IF(OR(G36="(6)項イ(1)",G36="(6)項イ(2)"),"有",IF(OR(AND(G36="(6)項イ(3)",K30&gt;=3000),AND(G36="(6)項イ(4)",K30&gt;=6000)),"有","無"))</f>
        <v>無</v>
      </c>
      <c r="I36" s="322"/>
      <c r="J36" s="159" t="str">
        <f>(IF(E36="有","補助対象外です"," "))</f>
        <v xml:space="preserve"> </v>
      </c>
      <c r="K36" s="128"/>
    </row>
    <row r="37" spans="1:13" s="45" customFormat="1" ht="30.75" customHeight="1">
      <c r="A37" s="316" t="s">
        <v>202</v>
      </c>
      <c r="B37" s="357"/>
      <c r="C37" s="357"/>
      <c r="D37" s="357"/>
      <c r="E37" s="357"/>
      <c r="F37" s="357"/>
      <c r="G37" s="357"/>
      <c r="H37" s="357"/>
      <c r="I37" s="357"/>
      <c r="J37" s="357"/>
      <c r="K37" s="357"/>
      <c r="L37" s="357"/>
      <c r="M37" s="213"/>
    </row>
    <row r="38" spans="1:13" s="117" customFormat="1" ht="24.75" customHeight="1">
      <c r="A38" s="316" t="s">
        <v>211</v>
      </c>
      <c r="B38" s="316"/>
      <c r="C38" s="316"/>
      <c r="D38" s="316"/>
      <c r="E38" s="316"/>
      <c r="F38" s="316"/>
      <c r="G38" s="316"/>
      <c r="H38" s="316"/>
      <c r="I38" s="316"/>
      <c r="J38" s="316"/>
      <c r="K38" s="316"/>
      <c r="L38" s="316"/>
      <c r="M38" s="212"/>
    </row>
    <row r="39" spans="1:13" s="117" customFormat="1" ht="21.75" customHeight="1">
      <c r="A39" s="316"/>
      <c r="B39" s="316"/>
      <c r="C39" s="316"/>
      <c r="D39" s="316"/>
      <c r="E39" s="316"/>
      <c r="F39" s="316"/>
      <c r="G39" s="316"/>
      <c r="H39" s="316"/>
      <c r="I39" s="316"/>
      <c r="J39" s="316"/>
      <c r="K39" s="316"/>
      <c r="L39" s="316"/>
      <c r="M39" s="212"/>
    </row>
    <row r="40" spans="1:13" s="45" customFormat="1" ht="20.149999999999999" customHeight="1">
      <c r="A40" s="316" t="s">
        <v>212</v>
      </c>
      <c r="B40" s="316"/>
      <c r="C40" s="316"/>
      <c r="D40" s="316"/>
      <c r="E40" s="316"/>
      <c r="F40" s="316"/>
      <c r="G40" s="316"/>
      <c r="H40" s="316"/>
      <c r="I40" s="316"/>
      <c r="J40" s="316"/>
      <c r="K40" s="316"/>
      <c r="L40" s="316"/>
      <c r="M40" s="212"/>
    </row>
    <row r="41" spans="1:13" s="117" customFormat="1" ht="20.149999999999999" customHeight="1">
      <c r="A41" s="316" t="s">
        <v>213</v>
      </c>
      <c r="B41" s="316"/>
      <c r="C41" s="316"/>
      <c r="D41" s="316"/>
      <c r="E41" s="316"/>
      <c r="F41" s="316"/>
      <c r="G41" s="316"/>
      <c r="H41" s="316"/>
      <c r="I41" s="316"/>
      <c r="J41" s="316"/>
      <c r="K41" s="316"/>
      <c r="L41" s="316"/>
      <c r="M41" s="212"/>
    </row>
    <row r="42" spans="1:13" ht="30.75" customHeight="1">
      <c r="A42" s="316" t="s">
        <v>214</v>
      </c>
      <c r="B42" s="316"/>
      <c r="C42" s="316"/>
      <c r="D42" s="316"/>
      <c r="E42" s="316"/>
      <c r="F42" s="316"/>
      <c r="G42" s="316"/>
      <c r="H42" s="316"/>
      <c r="I42" s="316"/>
      <c r="J42" s="316"/>
      <c r="K42" s="316"/>
      <c r="L42" s="316"/>
      <c r="M42" s="212"/>
    </row>
    <row r="43" spans="1:13" ht="14.25" customHeight="1"/>
    <row r="44" spans="1:13" ht="15" customHeight="1">
      <c r="A44" s="121"/>
      <c r="B44" s="121"/>
      <c r="C44" s="121"/>
      <c r="D44" s="121"/>
      <c r="E44" s="121"/>
      <c r="F44" s="121"/>
      <c r="G44" s="121"/>
      <c r="H44" s="121"/>
      <c r="I44" s="121"/>
      <c r="J44" s="121"/>
      <c r="K44" s="121"/>
    </row>
    <row r="45" spans="1:13" ht="24" customHeight="1">
      <c r="A45" s="46" t="s">
        <v>136</v>
      </c>
    </row>
    <row r="46" spans="1:13" ht="19.5" customHeight="1">
      <c r="A46" s="308" t="s">
        <v>110</v>
      </c>
      <c r="B46" s="309"/>
      <c r="C46" s="309"/>
      <c r="D46" s="310"/>
      <c r="E46" s="323" t="s">
        <v>157</v>
      </c>
      <c r="F46" s="327" t="s">
        <v>139</v>
      </c>
      <c r="G46" s="328"/>
      <c r="H46" s="328"/>
      <c r="I46" s="329"/>
    </row>
    <row r="47" spans="1:13" ht="30" customHeight="1">
      <c r="A47" s="311"/>
      <c r="B47" s="312"/>
      <c r="C47" s="312"/>
      <c r="D47" s="313"/>
      <c r="E47" s="324"/>
      <c r="F47" s="330"/>
      <c r="G47" s="331"/>
      <c r="H47" s="331"/>
      <c r="I47" s="332"/>
    </row>
    <row r="48" spans="1:13" ht="20.25" customHeight="1">
      <c r="A48" s="300" t="s">
        <v>138</v>
      </c>
      <c r="B48" s="301"/>
      <c r="C48" s="301"/>
      <c r="D48" s="302"/>
      <c r="E48" s="53"/>
      <c r="F48" s="303"/>
      <c r="G48" s="304"/>
      <c r="H48" s="304"/>
      <c r="I48" s="305"/>
      <c r="J48" s="116"/>
    </row>
    <row r="49" spans="1:14">
      <c r="A49" s="119"/>
      <c r="B49" s="119"/>
      <c r="C49" s="119"/>
      <c r="D49" s="119"/>
      <c r="E49" s="119"/>
      <c r="F49" s="118"/>
      <c r="G49" s="118"/>
      <c r="H49" s="118"/>
      <c r="I49" s="118"/>
      <c r="J49" s="118"/>
    </row>
    <row r="50" spans="1:14" ht="15" customHeight="1"/>
    <row r="51" spans="1:14" ht="14.25" customHeight="1">
      <c r="A51" s="41" t="s">
        <v>111</v>
      </c>
    </row>
    <row r="52" spans="1:14" ht="19.5" customHeight="1" thickBot="1">
      <c r="A52" s="46" t="s">
        <v>215</v>
      </c>
    </row>
    <row r="53" spans="1:14" ht="44.25" customHeight="1">
      <c r="A53" s="295" t="s">
        <v>113</v>
      </c>
      <c r="B53" s="292"/>
      <c r="C53" s="189" t="s">
        <v>158</v>
      </c>
      <c r="D53" s="189" t="s">
        <v>147</v>
      </c>
      <c r="E53" s="194" t="s">
        <v>112</v>
      </c>
      <c r="F53" s="194" t="s">
        <v>246</v>
      </c>
      <c r="G53" s="346" t="s">
        <v>247</v>
      </c>
      <c r="H53" s="347"/>
      <c r="I53" s="48" t="s">
        <v>244</v>
      </c>
      <c r="J53" s="298" t="s">
        <v>245</v>
      </c>
      <c r="K53" s="299"/>
    </row>
    <row r="54" spans="1:14" ht="14.25" customHeight="1">
      <c r="A54" s="289" t="str">
        <f>IF(A28="","",A28)</f>
        <v/>
      </c>
      <c r="B54" s="290"/>
      <c r="C54" s="186" t="str">
        <f>IF(I28="","",I28)</f>
        <v/>
      </c>
      <c r="D54" s="187">
        <f>IF(E28="","",E28)</f>
        <v>0</v>
      </c>
      <c r="E54" s="195" t="b">
        <f>IF(C28="1.通常型スプリンクラー",23000,IF(C28="2.水道連結型スプリンクラー",22000,IF(C28="3.パッケージ型自動消火設備",27000,IF(C28="4.消防法施行令第32条適用設備",26000))))</f>
        <v>0</v>
      </c>
      <c r="F54" s="196">
        <f>IF(AND(OR(C28="1.通常型スプリンクラー",C28="2.水道連結型スプリンクラー"),D28="有"),2350000,0)</f>
        <v>0</v>
      </c>
      <c r="G54" s="334">
        <f>IF(D54="","",SUM(ROUND(D54,0)*E54,F54))</f>
        <v>0</v>
      </c>
      <c r="H54" s="335"/>
      <c r="I54" s="197">
        <v>0.5</v>
      </c>
      <c r="J54" s="344">
        <f>IF(D54="","",ROUNDDOWN(MIN(C54,G54)*I54,-3))</f>
        <v>0</v>
      </c>
      <c r="K54" s="345"/>
    </row>
    <row r="55" spans="1:14" ht="14.25" customHeight="1">
      <c r="A55" s="289" t="str">
        <f>IF(A29="","",A29)</f>
        <v/>
      </c>
      <c r="B55" s="290"/>
      <c r="C55" s="186" t="str">
        <f>IF(I29="","",I29)</f>
        <v/>
      </c>
      <c r="D55" s="188">
        <f>IF(E29="","",E29)</f>
        <v>0</v>
      </c>
      <c r="E55" s="195" t="b">
        <f t="shared" ref="E55:E56" si="1">IF(C29="1.通常型スプリンクラー",23000,IF(C29="2.水道連結型スプリンクラー",22000,IF(C29="3.パッケージ型自動消火設備",27000,IF(C29="4.消防法施行令第32条適用設備",26000))))</f>
        <v>0</v>
      </c>
      <c r="F55" s="210">
        <f t="shared" ref="F55:F56" si="2">IF(AND(OR(C29="1.通常型スプリンクラー",C29="2.水道連結型スプリンクラー"),D29="有"),2350000,0)</f>
        <v>0</v>
      </c>
      <c r="G55" s="334">
        <f>IF(D55="","",SUM(ROUND(D55,0)*E55,F55))</f>
        <v>0</v>
      </c>
      <c r="H55" s="335"/>
      <c r="I55" s="197">
        <v>0.5</v>
      </c>
      <c r="J55" s="344">
        <f>IF(D55="","",ROUNDDOWN(MIN(C55,G55)*I55,-3))</f>
        <v>0</v>
      </c>
      <c r="K55" s="345"/>
      <c r="L55" s="157"/>
      <c r="M55" s="157"/>
    </row>
    <row r="56" spans="1:14" ht="14.25" customHeight="1" thickBot="1">
      <c r="A56" s="289" t="str">
        <f>IF(A30="","",A30)</f>
        <v/>
      </c>
      <c r="B56" s="290"/>
      <c r="C56" s="186" t="str">
        <f>IF(I30="","",I30)</f>
        <v/>
      </c>
      <c r="D56" s="188">
        <f>IF(E30="","",E30)</f>
        <v>0</v>
      </c>
      <c r="E56" s="195" t="b">
        <f t="shared" si="1"/>
        <v>0</v>
      </c>
      <c r="F56" s="210">
        <f t="shared" si="2"/>
        <v>0</v>
      </c>
      <c r="G56" s="334">
        <f>IF(D56="","",SUM(ROUND(D56,0)*E56,F56))</f>
        <v>0</v>
      </c>
      <c r="H56" s="335"/>
      <c r="I56" s="197">
        <v>0.5</v>
      </c>
      <c r="J56" s="342">
        <f>IF(D56="","",ROUNDDOWN(MIN(C56,G56)*I56,-3))</f>
        <v>0</v>
      </c>
      <c r="K56" s="343"/>
      <c r="L56" s="157"/>
      <c r="M56" s="157"/>
    </row>
    <row r="57" spans="1:14" ht="27.75" customHeight="1">
      <c r="K57" s="294" t="s">
        <v>120</v>
      </c>
      <c r="L57" s="294"/>
      <c r="M57" s="214"/>
      <c r="N57" s="41" t="s">
        <v>272</v>
      </c>
    </row>
    <row r="58" spans="1:14" ht="19.5" customHeight="1" thickBot="1">
      <c r="A58" s="46" t="s">
        <v>135</v>
      </c>
    </row>
    <row r="59" spans="1:14" ht="37.5" customHeight="1">
      <c r="A59" s="295" t="s">
        <v>114</v>
      </c>
      <c r="B59" s="292"/>
      <c r="C59" s="291" t="s">
        <v>158</v>
      </c>
      <c r="D59" s="292"/>
      <c r="E59" s="293" t="s">
        <v>115</v>
      </c>
      <c r="F59" s="283"/>
      <c r="G59" s="336" t="s">
        <v>216</v>
      </c>
      <c r="H59" s="337"/>
      <c r="I59" s="42"/>
      <c r="J59" s="340"/>
      <c r="K59" s="341"/>
    </row>
    <row r="60" spans="1:14" ht="14.25" customHeight="1" thickBot="1">
      <c r="A60" s="289" t="s">
        <v>109</v>
      </c>
      <c r="B60" s="290"/>
      <c r="C60" s="296" t="str">
        <f>IF(E48="","",E48)</f>
        <v/>
      </c>
      <c r="D60" s="296"/>
      <c r="E60" s="297">
        <v>1222000</v>
      </c>
      <c r="F60" s="297"/>
      <c r="G60" s="338" t="str">
        <f>IF(C60="","",ROUNDDOWN(MIN(C60,E60),-3))</f>
        <v/>
      </c>
      <c r="H60" s="339"/>
      <c r="I60" s="42"/>
      <c r="J60" s="333"/>
      <c r="K60" s="333"/>
    </row>
    <row r="61" spans="1:14" ht="9" customHeight="1"/>
    <row r="62" spans="1:14" ht="18.75" customHeight="1">
      <c r="A62" s="279" t="s">
        <v>217</v>
      </c>
      <c r="B62" s="279"/>
      <c r="C62" s="279"/>
      <c r="D62" s="279"/>
      <c r="E62" s="279"/>
      <c r="F62" s="279"/>
      <c r="G62" s="279"/>
      <c r="H62" s="279"/>
      <c r="I62" s="279"/>
      <c r="J62" s="279"/>
      <c r="K62" s="279"/>
      <c r="L62" s="279"/>
      <c r="M62" s="215"/>
    </row>
    <row r="63" spans="1:14">
      <c r="N63" s="244"/>
    </row>
    <row r="64" spans="1:14">
      <c r="N64" s="244"/>
    </row>
    <row r="65" spans="14:14">
      <c r="N65" s="244"/>
    </row>
    <row r="66" spans="14:14">
      <c r="N66" s="244"/>
    </row>
    <row r="67" spans="14:14">
      <c r="N67" s="244"/>
    </row>
    <row r="68" spans="14:14">
      <c r="N68" s="244"/>
    </row>
    <row r="69" spans="14:14">
      <c r="N69" s="244"/>
    </row>
    <row r="70" spans="14:14">
      <c r="N70" s="244"/>
    </row>
  </sheetData>
  <mergeCells count="83">
    <mergeCell ref="C35:D35"/>
    <mergeCell ref="C36:D36"/>
    <mergeCell ref="N3:N7"/>
    <mergeCell ref="N10:N17"/>
    <mergeCell ref="A2:L2"/>
    <mergeCell ref="A33:B33"/>
    <mergeCell ref="C33:D33"/>
    <mergeCell ref="A25:B27"/>
    <mergeCell ref="A19:F19"/>
    <mergeCell ref="G19:K19"/>
    <mergeCell ref="A38:L39"/>
    <mergeCell ref="K25:K27"/>
    <mergeCell ref="E26:E27"/>
    <mergeCell ref="E33:F33"/>
    <mergeCell ref="E34:F34"/>
    <mergeCell ref="C25:J25"/>
    <mergeCell ref="C26:C27"/>
    <mergeCell ref="D26:D27"/>
    <mergeCell ref="H36:I36"/>
    <mergeCell ref="A37:L37"/>
    <mergeCell ref="J26:J27"/>
    <mergeCell ref="L25:L27"/>
    <mergeCell ref="A34:B34"/>
    <mergeCell ref="A35:B35"/>
    <mergeCell ref="A36:B36"/>
    <mergeCell ref="C34:D34"/>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4"/>
  <dataValidations count="7">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 type="list" allowBlank="1" showInputMessage="1" showErrorMessage="1" sqref="C28:C30" xr:uid="{2A012376-CB67-4903-B711-064B47D9A797}">
      <formula1>"1.通常型スプリンクラー,2.水道連結型スプリンクラー,3.パッケージ型自動消火設備,4.消防法施行令第32条適用設備"</formula1>
    </dataValidation>
    <dataValidation type="list" allowBlank="1" showInputMessage="1" showErrorMessage="1" sqref="H17:K17 C31:D32" xr:uid="{00000000-0002-0000-0F00-000005000000}">
      <formula1>#REF!</formula1>
    </dataValidation>
  </dataValidations>
  <printOptions horizontalCentered="1"/>
  <pageMargins left="0.39370078740157483" right="0.19685039370078741" top="0.55118110236220474" bottom="0.55118110236220474" header="0" footer="0"/>
  <pageSetup paperSize="9" scale="72"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 customWidth="1"/>
    <col min="3" max="3" width="24.90625" style="2" customWidth="1"/>
    <col min="4" max="12" width="8.453125" style="2" customWidth="1"/>
    <col min="13" max="21" width="8.453125" style="2" hidden="1" customWidth="1" outlineLevel="1"/>
    <col min="22" max="22" width="9" style="2" collapsed="1"/>
    <col min="23" max="16384" width="9" style="2"/>
  </cols>
  <sheetData>
    <row r="1" spans="1:21" ht="19.5" customHeight="1">
      <c r="A1" s="47" t="s">
        <v>34</v>
      </c>
    </row>
    <row r="2" spans="1:21" ht="17.25" customHeight="1">
      <c r="A2" s="47"/>
      <c r="B2" s="47"/>
      <c r="C2" s="47"/>
      <c r="D2" s="407" t="s">
        <v>127</v>
      </c>
      <c r="E2" s="407"/>
      <c r="F2" s="407"/>
      <c r="G2" s="407"/>
      <c r="H2" s="407"/>
      <c r="I2" s="47"/>
      <c r="J2" s="47"/>
      <c r="K2" s="47"/>
      <c r="L2" s="47"/>
      <c r="M2" s="200"/>
      <c r="N2" s="200"/>
      <c r="O2" s="200"/>
      <c r="P2" s="200"/>
      <c r="Q2" s="200"/>
      <c r="R2" s="200"/>
      <c r="S2" s="200"/>
      <c r="T2" s="200"/>
      <c r="U2" s="200"/>
    </row>
    <row r="3" spans="1:21" ht="16.5">
      <c r="A3" s="47"/>
      <c r="B3" s="47"/>
      <c r="C3" s="47"/>
      <c r="D3" s="407"/>
      <c r="E3" s="407"/>
      <c r="F3" s="407"/>
      <c r="G3" s="407"/>
      <c r="H3" s="407"/>
      <c r="I3" s="47"/>
      <c r="J3" s="47"/>
      <c r="K3" s="47"/>
      <c r="L3" s="47"/>
      <c r="M3" s="200"/>
      <c r="N3" s="200"/>
      <c r="O3" s="200"/>
      <c r="P3" s="200"/>
      <c r="Q3" s="200"/>
      <c r="R3" s="200"/>
      <c r="S3" s="200"/>
      <c r="T3" s="200"/>
      <c r="U3" s="200"/>
    </row>
    <row r="4" spans="1:21" ht="13.5" thickBot="1">
      <c r="A4" s="3" t="s">
        <v>16</v>
      </c>
    </row>
    <row r="5" spans="1:21" s="5" customFormat="1" ht="19.5" customHeight="1" thickBot="1">
      <c r="A5" s="408" t="s">
        <v>17</v>
      </c>
      <c r="B5" s="409"/>
      <c r="C5" s="113"/>
      <c r="D5" s="4" t="s">
        <v>44</v>
      </c>
      <c r="E5" s="410" t="s">
        <v>255</v>
      </c>
      <c r="F5" s="411"/>
      <c r="G5" s="411"/>
      <c r="H5" s="411"/>
      <c r="I5" s="412"/>
    </row>
    <row r="6" spans="1:21" s="5" customFormat="1" ht="12.5" thickBot="1">
      <c r="A6" s="1"/>
    </row>
    <row r="7" spans="1:21" s="5" customFormat="1" ht="18" customHeight="1">
      <c r="A7" s="400" t="s">
        <v>35</v>
      </c>
      <c r="B7" s="401" t="s">
        <v>36</v>
      </c>
      <c r="C7" s="402"/>
      <c r="D7" s="400" t="s">
        <v>126</v>
      </c>
      <c r="E7" s="401"/>
      <c r="F7" s="402"/>
      <c r="G7" s="400" t="s">
        <v>18</v>
      </c>
      <c r="H7" s="401"/>
      <c r="I7" s="401"/>
      <c r="J7" s="401"/>
      <c r="K7" s="401"/>
      <c r="L7" s="402"/>
      <c r="M7" s="400" t="s">
        <v>18</v>
      </c>
      <c r="N7" s="401"/>
      <c r="O7" s="401"/>
      <c r="P7" s="401"/>
      <c r="Q7" s="401"/>
      <c r="R7" s="401"/>
      <c r="S7" s="401"/>
      <c r="T7" s="401"/>
      <c r="U7" s="402"/>
    </row>
    <row r="8" spans="1:21" s="5" customFormat="1" ht="18" customHeight="1">
      <c r="A8" s="403"/>
      <c r="B8" s="395"/>
      <c r="C8" s="396"/>
      <c r="D8" s="403" t="s">
        <v>37</v>
      </c>
      <c r="E8" s="395" t="s">
        <v>38</v>
      </c>
      <c r="F8" s="396" t="s">
        <v>39</v>
      </c>
      <c r="G8" s="404" t="s">
        <v>263</v>
      </c>
      <c r="H8" s="405"/>
      <c r="I8" s="207" t="str">
        <f>IF(I28="","",ROUND(I28/F28*100,0))</f>
        <v/>
      </c>
      <c r="J8" s="406" t="s">
        <v>263</v>
      </c>
      <c r="K8" s="405"/>
      <c r="L8" s="208" t="str">
        <f>IF(I8="","",IF(I8=100,"",100-I8))</f>
        <v/>
      </c>
      <c r="M8" s="404" t="s">
        <v>121</v>
      </c>
      <c r="N8" s="405"/>
      <c r="O8" s="207" t="str">
        <f>IF(O28="","",ROUND(O28/L28*100,0))</f>
        <v/>
      </c>
      <c r="P8" s="404" t="s">
        <v>121</v>
      </c>
      <c r="Q8" s="405"/>
      <c r="R8" s="207" t="str">
        <f>IF(R28="","",ROUND(R28/O28*100,0))</f>
        <v/>
      </c>
      <c r="S8" s="406" t="s">
        <v>121</v>
      </c>
      <c r="T8" s="405"/>
      <c r="U8" s="208" t="str">
        <f>IF(O8="","",IF(O8=100,"",100-O8))</f>
        <v/>
      </c>
    </row>
    <row r="9" spans="1:21" s="5" customFormat="1" ht="18" customHeight="1" thickBot="1">
      <c r="A9" s="387"/>
      <c r="B9" s="388"/>
      <c r="C9" s="389"/>
      <c r="D9" s="387"/>
      <c r="E9" s="388"/>
      <c r="F9" s="389"/>
      <c r="G9" s="204" t="s">
        <v>37</v>
      </c>
      <c r="H9" s="205" t="s">
        <v>38</v>
      </c>
      <c r="I9" s="205" t="s">
        <v>39</v>
      </c>
      <c r="J9" s="205" t="s">
        <v>37</v>
      </c>
      <c r="K9" s="205" t="s">
        <v>38</v>
      </c>
      <c r="L9" s="206" t="s">
        <v>39</v>
      </c>
      <c r="M9" s="204" t="s">
        <v>37</v>
      </c>
      <c r="N9" s="205" t="s">
        <v>38</v>
      </c>
      <c r="O9" s="205" t="s">
        <v>39</v>
      </c>
      <c r="P9" s="204" t="s">
        <v>37</v>
      </c>
      <c r="Q9" s="205" t="s">
        <v>38</v>
      </c>
      <c r="R9" s="205" t="s">
        <v>39</v>
      </c>
      <c r="S9" s="205" t="s">
        <v>37</v>
      </c>
      <c r="T9" s="205" t="s">
        <v>38</v>
      </c>
      <c r="U9" s="206" t="s">
        <v>39</v>
      </c>
    </row>
    <row r="10" spans="1:21" s="5" customFormat="1" ht="18" customHeight="1">
      <c r="A10" s="381" t="s">
        <v>40</v>
      </c>
      <c r="B10" s="383" t="s">
        <v>42</v>
      </c>
      <c r="C10" s="6"/>
      <c r="D10" s="7" t="s">
        <v>19</v>
      </c>
      <c r="E10" s="8" t="s">
        <v>21</v>
      </c>
      <c r="F10" s="9" t="s">
        <v>23</v>
      </c>
      <c r="G10" s="7" t="s">
        <v>24</v>
      </c>
      <c r="H10" s="8" t="s">
        <v>21</v>
      </c>
      <c r="I10" s="8" t="s">
        <v>25</v>
      </c>
      <c r="J10" s="8" t="s">
        <v>19</v>
      </c>
      <c r="K10" s="8" t="s">
        <v>21</v>
      </c>
      <c r="L10" s="9" t="s">
        <v>25</v>
      </c>
      <c r="M10" s="7" t="s">
        <v>24</v>
      </c>
      <c r="N10" s="8" t="s">
        <v>21</v>
      </c>
      <c r="O10" s="8" t="s">
        <v>25</v>
      </c>
      <c r="P10" s="7" t="s">
        <v>24</v>
      </c>
      <c r="Q10" s="8" t="s">
        <v>21</v>
      </c>
      <c r="R10" s="8" t="s">
        <v>25</v>
      </c>
      <c r="S10" s="8" t="s">
        <v>19</v>
      </c>
      <c r="T10" s="8" t="s">
        <v>21</v>
      </c>
      <c r="U10" s="9" t="s">
        <v>25</v>
      </c>
    </row>
    <row r="11" spans="1:21" s="5" customFormat="1" ht="18" customHeight="1">
      <c r="A11" s="382"/>
      <c r="B11" s="384"/>
      <c r="C11" s="202" t="s">
        <v>256</v>
      </c>
      <c r="D11" s="55"/>
      <c r="E11" s="56" t="str">
        <f>IF(D11="","",F11/D11)</f>
        <v/>
      </c>
      <c r="F11" s="57"/>
      <c r="G11" s="55"/>
      <c r="H11" s="56" t="str">
        <f>IF(G11="","",I11/G11)</f>
        <v/>
      </c>
      <c r="I11" s="58"/>
      <c r="J11" s="56"/>
      <c r="K11" s="56" t="str">
        <f>IF(J11="","",L11/J11)</f>
        <v/>
      </c>
      <c r="L11" s="59"/>
      <c r="M11" s="55"/>
      <c r="N11" s="56" t="str">
        <f>IF(M11="","",O11/M11)</f>
        <v/>
      </c>
      <c r="O11" s="58"/>
      <c r="P11" s="55"/>
      <c r="Q11" s="56" t="str">
        <f>IF(P11="","",R11/P11)</f>
        <v/>
      </c>
      <c r="R11" s="58"/>
      <c r="S11" s="56"/>
      <c r="T11" s="56" t="str">
        <f>IF(S11="","",U11/S11)</f>
        <v/>
      </c>
      <c r="U11" s="59"/>
    </row>
    <row r="12" spans="1:21" s="5" customFormat="1" ht="18" customHeight="1">
      <c r="A12" s="382"/>
      <c r="B12" s="384"/>
      <c r="C12" s="60" t="s">
        <v>257</v>
      </c>
      <c r="D12" s="55"/>
      <c r="E12" s="56" t="str">
        <f>IF(D12="","",F12/D12)</f>
        <v/>
      </c>
      <c r="F12" s="57"/>
      <c r="G12" s="55"/>
      <c r="H12" s="56" t="str">
        <f>IF(G12="","",I12/G12)</f>
        <v/>
      </c>
      <c r="I12" s="58"/>
      <c r="J12" s="56"/>
      <c r="K12" s="56" t="str">
        <f t="shared" ref="K12:K47" si="0">IF(J12="","",L12/J12)</f>
        <v/>
      </c>
      <c r="L12" s="59"/>
      <c r="M12" s="55"/>
      <c r="N12" s="56" t="str">
        <f>IF(M12="","",O12/M12)</f>
        <v/>
      </c>
      <c r="O12" s="58"/>
      <c r="P12" s="55"/>
      <c r="Q12" s="56" t="str">
        <f>IF(P12="","",R12/P12)</f>
        <v/>
      </c>
      <c r="R12" s="58"/>
      <c r="S12" s="56"/>
      <c r="T12" s="56" t="str">
        <f t="shared" ref="T12:T47" si="1">IF(S12="","",U12/S12)</f>
        <v/>
      </c>
      <c r="U12" s="59"/>
    </row>
    <row r="13" spans="1:21" s="5" customFormat="1" ht="18" customHeight="1">
      <c r="A13" s="382"/>
      <c r="B13" s="384"/>
      <c r="C13" s="114" t="s">
        <v>258</v>
      </c>
      <c r="D13" s="70"/>
      <c r="E13" s="112" t="str">
        <f>IF(D13="","",F13/D13)</f>
        <v/>
      </c>
      <c r="F13" s="72"/>
      <c r="G13" s="73"/>
      <c r="H13" s="71" t="str">
        <f>IF(G13="","",I13/G13)</f>
        <v/>
      </c>
      <c r="I13" s="74"/>
      <c r="J13" s="74"/>
      <c r="K13" s="71" t="str">
        <f t="shared" si="0"/>
        <v/>
      </c>
      <c r="L13" s="72"/>
      <c r="M13" s="73"/>
      <c r="N13" s="71" t="str">
        <f>IF(M13="","",O13/M13)</f>
        <v/>
      </c>
      <c r="O13" s="74"/>
      <c r="P13" s="73"/>
      <c r="Q13" s="71" t="str">
        <f>IF(P13="","",R13/P13)</f>
        <v/>
      </c>
      <c r="R13" s="74"/>
      <c r="S13" s="74"/>
      <c r="T13" s="71" t="str">
        <f t="shared" si="1"/>
        <v/>
      </c>
      <c r="U13" s="72"/>
    </row>
    <row r="14" spans="1:21" s="5" customFormat="1" ht="18" customHeight="1">
      <c r="A14" s="382"/>
      <c r="B14" s="384"/>
      <c r="C14" s="202"/>
      <c r="D14" s="75"/>
      <c r="E14" s="71" t="str">
        <f t="shared" ref="E14:E47" si="2">IF(D14="","",F14/D14)</f>
        <v/>
      </c>
      <c r="F14" s="76"/>
      <c r="G14" s="75"/>
      <c r="H14" s="71" t="str">
        <f>IF(G14="","",I14/G14)</f>
        <v/>
      </c>
      <c r="I14" s="77"/>
      <c r="J14" s="71"/>
      <c r="K14" s="71" t="str">
        <f t="shared" si="0"/>
        <v/>
      </c>
      <c r="L14" s="76"/>
      <c r="M14" s="75"/>
      <c r="N14" s="71" t="str">
        <f>IF(M14="","",O14/M14)</f>
        <v/>
      </c>
      <c r="O14" s="77"/>
      <c r="P14" s="75"/>
      <c r="Q14" s="71" t="str">
        <f>IF(P14="","",R14/P14)</f>
        <v/>
      </c>
      <c r="R14" s="77"/>
      <c r="S14" s="71"/>
      <c r="T14" s="71" t="str">
        <f t="shared" si="1"/>
        <v/>
      </c>
      <c r="U14" s="76"/>
    </row>
    <row r="15" spans="1:21" s="5" customFormat="1" ht="18" customHeight="1">
      <c r="A15" s="382"/>
      <c r="B15" s="384"/>
      <c r="C15" s="60"/>
      <c r="D15" s="73"/>
      <c r="E15" s="78" t="str">
        <f t="shared" si="2"/>
        <v/>
      </c>
      <c r="F15" s="74"/>
      <c r="G15" s="73"/>
      <c r="H15" s="71" t="str">
        <f t="shared" ref="H15:H47" si="3">IF(G15="","",I15/G15)</f>
        <v/>
      </c>
      <c r="I15" s="79"/>
      <c r="J15" s="74"/>
      <c r="K15" s="71" t="str">
        <f t="shared" si="0"/>
        <v/>
      </c>
      <c r="L15" s="72"/>
      <c r="M15" s="73"/>
      <c r="N15" s="71" t="str">
        <f t="shared" ref="N15:N47" si="4">IF(M15="","",O15/M15)</f>
        <v/>
      </c>
      <c r="O15" s="79"/>
      <c r="P15" s="73"/>
      <c r="Q15" s="71" t="str">
        <f t="shared" ref="Q15:Q47" si="5">IF(P15="","",R15/P15)</f>
        <v/>
      </c>
      <c r="R15" s="79"/>
      <c r="S15" s="74"/>
      <c r="T15" s="71" t="str">
        <f t="shared" si="1"/>
        <v/>
      </c>
      <c r="U15" s="72"/>
    </row>
    <row r="16" spans="1:21" s="5" customFormat="1" ht="18" customHeight="1">
      <c r="A16" s="382"/>
      <c r="B16" s="384"/>
      <c r="C16" s="60"/>
      <c r="D16" s="73"/>
      <c r="E16" s="71" t="str">
        <f t="shared" si="2"/>
        <v/>
      </c>
      <c r="F16" s="72"/>
      <c r="G16" s="73"/>
      <c r="H16" s="71" t="str">
        <f t="shared" si="3"/>
        <v/>
      </c>
      <c r="I16" s="79"/>
      <c r="J16" s="74"/>
      <c r="K16" s="71" t="str">
        <f t="shared" si="0"/>
        <v/>
      </c>
      <c r="L16" s="72"/>
      <c r="M16" s="73"/>
      <c r="N16" s="71" t="str">
        <f t="shared" si="4"/>
        <v/>
      </c>
      <c r="O16" s="79"/>
      <c r="P16" s="73"/>
      <c r="Q16" s="71" t="str">
        <f t="shared" si="5"/>
        <v/>
      </c>
      <c r="R16" s="79"/>
      <c r="S16" s="74"/>
      <c r="T16" s="71" t="str">
        <f t="shared" si="1"/>
        <v/>
      </c>
      <c r="U16" s="72"/>
    </row>
    <row r="17" spans="1:24" s="5" customFormat="1" ht="18" customHeight="1">
      <c r="A17" s="382"/>
      <c r="B17" s="384"/>
      <c r="C17" s="60"/>
      <c r="D17" s="73"/>
      <c r="E17" s="71" t="str">
        <f t="shared" si="2"/>
        <v/>
      </c>
      <c r="F17" s="72"/>
      <c r="G17" s="73"/>
      <c r="H17" s="71" t="str">
        <f t="shared" si="3"/>
        <v/>
      </c>
      <c r="I17" s="79"/>
      <c r="J17" s="79"/>
      <c r="K17" s="77" t="str">
        <f t="shared" si="0"/>
        <v/>
      </c>
      <c r="L17" s="72"/>
      <c r="M17" s="73"/>
      <c r="N17" s="71" t="str">
        <f t="shared" si="4"/>
        <v/>
      </c>
      <c r="O17" s="79"/>
      <c r="P17" s="73"/>
      <c r="Q17" s="71" t="str">
        <f t="shared" si="5"/>
        <v/>
      </c>
      <c r="R17" s="79"/>
      <c r="S17" s="79"/>
      <c r="T17" s="77" t="str">
        <f t="shared" si="1"/>
        <v/>
      </c>
      <c r="U17" s="72"/>
    </row>
    <row r="18" spans="1:24" s="5" customFormat="1" ht="18" customHeight="1">
      <c r="A18" s="382"/>
      <c r="B18" s="384"/>
      <c r="C18" s="202"/>
      <c r="D18" s="75"/>
      <c r="E18" s="71" t="str">
        <f t="shared" si="2"/>
        <v/>
      </c>
      <c r="F18" s="76"/>
      <c r="G18" s="75"/>
      <c r="H18" s="77" t="str">
        <f t="shared" si="3"/>
        <v/>
      </c>
      <c r="I18" s="77"/>
      <c r="J18" s="77"/>
      <c r="K18" s="77" t="str">
        <f t="shared" si="0"/>
        <v/>
      </c>
      <c r="L18" s="76"/>
      <c r="M18" s="75"/>
      <c r="N18" s="77" t="str">
        <f t="shared" si="4"/>
        <v/>
      </c>
      <c r="O18" s="77"/>
      <c r="P18" s="75"/>
      <c r="Q18" s="77" t="str">
        <f t="shared" si="5"/>
        <v/>
      </c>
      <c r="R18" s="77"/>
      <c r="S18" s="77"/>
      <c r="T18" s="77" t="str">
        <f t="shared" si="1"/>
        <v/>
      </c>
      <c r="U18" s="76"/>
    </row>
    <row r="19" spans="1:24" s="5" customFormat="1" ht="18" customHeight="1">
      <c r="A19" s="382"/>
      <c r="B19" s="384"/>
      <c r="C19" s="202"/>
      <c r="D19" s="75"/>
      <c r="E19" s="71" t="str">
        <f t="shared" si="2"/>
        <v/>
      </c>
      <c r="F19" s="76"/>
      <c r="G19" s="80"/>
      <c r="H19" s="77" t="str">
        <f t="shared" si="3"/>
        <v/>
      </c>
      <c r="I19" s="77"/>
      <c r="J19" s="77"/>
      <c r="K19" s="77" t="str">
        <f t="shared" si="0"/>
        <v/>
      </c>
      <c r="L19" s="76"/>
      <c r="M19" s="80"/>
      <c r="N19" s="77" t="str">
        <f t="shared" si="4"/>
        <v/>
      </c>
      <c r="O19" s="77"/>
      <c r="P19" s="80"/>
      <c r="Q19" s="77" t="str">
        <f t="shared" si="5"/>
        <v/>
      </c>
      <c r="R19" s="77"/>
      <c r="S19" s="77"/>
      <c r="T19" s="77" t="str">
        <f t="shared" si="1"/>
        <v/>
      </c>
      <c r="U19" s="76"/>
    </row>
    <row r="20" spans="1:24" s="5" customFormat="1" ht="18" customHeight="1">
      <c r="A20" s="382"/>
      <c r="B20" s="384"/>
      <c r="C20" s="202"/>
      <c r="D20" s="75"/>
      <c r="E20" s="71" t="str">
        <f t="shared" si="2"/>
        <v/>
      </c>
      <c r="F20" s="76"/>
      <c r="G20" s="80"/>
      <c r="H20" s="77" t="str">
        <f t="shared" si="3"/>
        <v/>
      </c>
      <c r="I20" s="77"/>
      <c r="J20" s="77"/>
      <c r="K20" s="77" t="str">
        <f t="shared" si="0"/>
        <v/>
      </c>
      <c r="L20" s="76"/>
      <c r="M20" s="80"/>
      <c r="N20" s="77" t="str">
        <f t="shared" si="4"/>
        <v/>
      </c>
      <c r="O20" s="77"/>
      <c r="P20" s="80"/>
      <c r="Q20" s="77" t="str">
        <f t="shared" si="5"/>
        <v/>
      </c>
      <c r="R20" s="77"/>
      <c r="S20" s="77"/>
      <c r="T20" s="77" t="str">
        <f t="shared" si="1"/>
        <v/>
      </c>
      <c r="U20" s="76"/>
    </row>
    <row r="21" spans="1:24" s="5" customFormat="1" ht="18" customHeight="1">
      <c r="A21" s="382"/>
      <c r="B21" s="384"/>
      <c r="C21" s="202"/>
      <c r="D21" s="75"/>
      <c r="E21" s="71" t="str">
        <f t="shared" si="2"/>
        <v/>
      </c>
      <c r="F21" s="76"/>
      <c r="G21" s="80"/>
      <c r="H21" s="77" t="str">
        <f t="shared" si="3"/>
        <v/>
      </c>
      <c r="I21" s="77"/>
      <c r="J21" s="77"/>
      <c r="K21" s="77" t="str">
        <f t="shared" si="0"/>
        <v/>
      </c>
      <c r="L21" s="76"/>
      <c r="M21" s="80"/>
      <c r="N21" s="77" t="str">
        <f t="shared" si="4"/>
        <v/>
      </c>
      <c r="O21" s="77"/>
      <c r="P21" s="80"/>
      <c r="Q21" s="77" t="str">
        <f t="shared" si="5"/>
        <v/>
      </c>
      <c r="R21" s="77"/>
      <c r="S21" s="77"/>
      <c r="T21" s="77" t="str">
        <f t="shared" si="1"/>
        <v/>
      </c>
      <c r="U21" s="76"/>
    </row>
    <row r="22" spans="1:24" s="5" customFormat="1" ht="18" customHeight="1">
      <c r="A22" s="382"/>
      <c r="B22" s="384"/>
      <c r="C22" s="60"/>
      <c r="D22" s="73"/>
      <c r="E22" s="71" t="str">
        <f t="shared" si="2"/>
        <v/>
      </c>
      <c r="F22" s="72"/>
      <c r="G22" s="81"/>
      <c r="H22" s="77" t="str">
        <f t="shared" si="3"/>
        <v/>
      </c>
      <c r="I22" s="79"/>
      <c r="J22" s="79"/>
      <c r="K22" s="77" t="str">
        <f t="shared" si="0"/>
        <v/>
      </c>
      <c r="L22" s="72"/>
      <c r="M22" s="81"/>
      <c r="N22" s="77" t="str">
        <f t="shared" si="4"/>
        <v/>
      </c>
      <c r="O22" s="79"/>
      <c r="P22" s="81"/>
      <c r="Q22" s="77" t="str">
        <f t="shared" si="5"/>
        <v/>
      </c>
      <c r="R22" s="79"/>
      <c r="S22" s="79"/>
      <c r="T22" s="77" t="str">
        <f t="shared" si="1"/>
        <v/>
      </c>
      <c r="U22" s="72"/>
    </row>
    <row r="23" spans="1:24" s="5" customFormat="1" ht="18" customHeight="1">
      <c r="A23" s="382"/>
      <c r="B23" s="384"/>
      <c r="C23" s="60"/>
      <c r="D23" s="73"/>
      <c r="E23" s="71" t="str">
        <f t="shared" si="2"/>
        <v/>
      </c>
      <c r="F23" s="72"/>
      <c r="G23" s="81"/>
      <c r="H23" s="77" t="str">
        <f t="shared" si="3"/>
        <v/>
      </c>
      <c r="I23" s="79"/>
      <c r="J23" s="79"/>
      <c r="K23" s="77" t="str">
        <f t="shared" si="0"/>
        <v/>
      </c>
      <c r="L23" s="72"/>
      <c r="M23" s="81"/>
      <c r="N23" s="77" t="str">
        <f t="shared" si="4"/>
        <v/>
      </c>
      <c r="O23" s="79"/>
      <c r="P23" s="81"/>
      <c r="Q23" s="77" t="str">
        <f t="shared" si="5"/>
        <v/>
      </c>
      <c r="R23" s="79"/>
      <c r="S23" s="79"/>
      <c r="T23" s="77" t="str">
        <f t="shared" si="1"/>
        <v/>
      </c>
      <c r="U23" s="72"/>
    </row>
    <row r="24" spans="1:24" s="5" customFormat="1" ht="18" customHeight="1">
      <c r="A24" s="382"/>
      <c r="B24" s="384"/>
      <c r="C24" s="60"/>
      <c r="D24" s="73"/>
      <c r="E24" s="71" t="str">
        <f t="shared" si="2"/>
        <v/>
      </c>
      <c r="F24" s="82"/>
      <c r="G24" s="81"/>
      <c r="H24" s="77" t="str">
        <f t="shared" si="3"/>
        <v/>
      </c>
      <c r="I24" s="79"/>
      <c r="J24" s="79"/>
      <c r="K24" s="77" t="str">
        <f t="shared" si="0"/>
        <v/>
      </c>
      <c r="L24" s="72"/>
      <c r="M24" s="81"/>
      <c r="N24" s="77" t="str">
        <f t="shared" si="4"/>
        <v/>
      </c>
      <c r="O24" s="79"/>
      <c r="P24" s="81"/>
      <c r="Q24" s="77" t="str">
        <f t="shared" si="5"/>
        <v/>
      </c>
      <c r="R24" s="79"/>
      <c r="S24" s="79"/>
      <c r="T24" s="77" t="str">
        <f t="shared" si="1"/>
        <v/>
      </c>
      <c r="U24" s="72"/>
    </row>
    <row r="25" spans="1:24" s="5" customFormat="1" ht="18" customHeight="1">
      <c r="A25" s="382"/>
      <c r="B25" s="384"/>
      <c r="C25" s="60"/>
      <c r="D25" s="73"/>
      <c r="E25" s="71" t="str">
        <f t="shared" si="2"/>
        <v/>
      </c>
      <c r="F25" s="82"/>
      <c r="G25" s="81"/>
      <c r="H25" s="77" t="str">
        <f t="shared" si="3"/>
        <v/>
      </c>
      <c r="I25" s="79"/>
      <c r="J25" s="79"/>
      <c r="K25" s="77" t="str">
        <f t="shared" si="0"/>
        <v/>
      </c>
      <c r="L25" s="72"/>
      <c r="M25" s="81"/>
      <c r="N25" s="77" t="str">
        <f t="shared" si="4"/>
        <v/>
      </c>
      <c r="O25" s="79"/>
      <c r="P25" s="81"/>
      <c r="Q25" s="77" t="str">
        <f t="shared" si="5"/>
        <v/>
      </c>
      <c r="R25" s="79"/>
      <c r="S25" s="79"/>
      <c r="T25" s="77" t="str">
        <f t="shared" si="1"/>
        <v/>
      </c>
      <c r="U25" s="72"/>
    </row>
    <row r="26" spans="1:24" s="5" customFormat="1" ht="18" customHeight="1">
      <c r="A26" s="382"/>
      <c r="B26" s="384"/>
      <c r="C26" s="60"/>
      <c r="D26" s="73"/>
      <c r="E26" s="71" t="str">
        <f t="shared" si="2"/>
        <v/>
      </c>
      <c r="F26" s="82"/>
      <c r="G26" s="81"/>
      <c r="H26" s="77" t="str">
        <f t="shared" si="3"/>
        <v/>
      </c>
      <c r="I26" s="79"/>
      <c r="J26" s="79"/>
      <c r="K26" s="77" t="str">
        <f t="shared" si="0"/>
        <v/>
      </c>
      <c r="L26" s="72"/>
      <c r="M26" s="81"/>
      <c r="N26" s="77" t="str">
        <f t="shared" si="4"/>
        <v/>
      </c>
      <c r="O26" s="79"/>
      <c r="P26" s="81"/>
      <c r="Q26" s="77" t="str">
        <f t="shared" si="5"/>
        <v/>
      </c>
      <c r="R26" s="79"/>
      <c r="S26" s="79"/>
      <c r="T26" s="77" t="str">
        <f t="shared" si="1"/>
        <v/>
      </c>
      <c r="U26" s="72"/>
    </row>
    <row r="27" spans="1:24" s="5" customFormat="1" ht="18" customHeight="1">
      <c r="A27" s="382"/>
      <c r="B27" s="384"/>
      <c r="C27" s="60"/>
      <c r="D27" s="73"/>
      <c r="E27" s="77" t="str">
        <f t="shared" si="2"/>
        <v/>
      </c>
      <c r="F27" s="82"/>
      <c r="G27" s="81"/>
      <c r="H27" s="77" t="str">
        <f t="shared" si="3"/>
        <v/>
      </c>
      <c r="I27" s="79"/>
      <c r="J27" s="79"/>
      <c r="K27" s="77" t="str">
        <f t="shared" si="0"/>
        <v/>
      </c>
      <c r="L27" s="72"/>
      <c r="M27" s="81"/>
      <c r="N27" s="77" t="str">
        <f t="shared" si="4"/>
        <v/>
      </c>
      <c r="O27" s="79"/>
      <c r="P27" s="81"/>
      <c r="Q27" s="77" t="str">
        <f t="shared" si="5"/>
        <v/>
      </c>
      <c r="R27" s="79"/>
      <c r="S27" s="79"/>
      <c r="T27" s="77" t="str">
        <f t="shared" si="1"/>
        <v/>
      </c>
      <c r="U27" s="72"/>
    </row>
    <row r="28" spans="1:24" s="5" customFormat="1" ht="18" customHeight="1">
      <c r="A28" s="382"/>
      <c r="B28" s="384"/>
      <c r="C28" s="201" t="s">
        <v>48</v>
      </c>
      <c r="D28" s="83"/>
      <c r="E28" s="84" t="str">
        <f t="shared" si="2"/>
        <v/>
      </c>
      <c r="F28" s="85" t="str">
        <f>IF(SUM(F12:F27)=0,"",SUM(F12:F27))</f>
        <v/>
      </c>
      <c r="G28" s="86"/>
      <c r="H28" s="84" t="str">
        <f t="shared" si="3"/>
        <v/>
      </c>
      <c r="I28" s="84" t="str">
        <f>IF(SUM(I12:I27)=0,"",SUM(I12:I27))</f>
        <v/>
      </c>
      <c r="J28" s="87"/>
      <c r="K28" s="84" t="str">
        <f t="shared" si="0"/>
        <v/>
      </c>
      <c r="L28" s="85" t="str">
        <f>IF(SUM(L12:L27)=0,"",SUM(L12:L27))</f>
        <v/>
      </c>
      <c r="M28" s="86"/>
      <c r="N28" s="84" t="str">
        <f t="shared" si="4"/>
        <v/>
      </c>
      <c r="O28" s="84" t="str">
        <f>IF(SUM(O12:O27)=0,"",SUM(O12:O27))</f>
        <v/>
      </c>
      <c r="P28" s="86"/>
      <c r="Q28" s="84" t="str">
        <f t="shared" si="5"/>
        <v/>
      </c>
      <c r="R28" s="84" t="str">
        <f>IF(SUM(R12:R27)=0,"",SUM(R12:R27))</f>
        <v/>
      </c>
      <c r="S28" s="87"/>
      <c r="T28" s="84" t="str">
        <f t="shared" si="1"/>
        <v/>
      </c>
      <c r="U28" s="85" t="str">
        <f>IF(SUM(U12:U27)=0,"",SUM(U12:U27))</f>
        <v/>
      </c>
    </row>
    <row r="29" spans="1:24" s="5" customFormat="1" ht="18" customHeight="1">
      <c r="A29" s="382"/>
      <c r="B29" s="384" t="s">
        <v>43</v>
      </c>
      <c r="C29" s="62"/>
      <c r="D29" s="88"/>
      <c r="E29" s="89" t="str">
        <f t="shared" si="2"/>
        <v/>
      </c>
      <c r="F29" s="90"/>
      <c r="G29" s="88"/>
      <c r="H29" s="89" t="str">
        <f t="shared" si="3"/>
        <v/>
      </c>
      <c r="I29" s="91"/>
      <c r="J29" s="91"/>
      <c r="K29" s="89" t="str">
        <f t="shared" si="0"/>
        <v/>
      </c>
      <c r="L29" s="90"/>
      <c r="M29" s="88"/>
      <c r="N29" s="89" t="str">
        <f t="shared" si="4"/>
        <v/>
      </c>
      <c r="O29" s="91"/>
      <c r="P29" s="88"/>
      <c r="Q29" s="89" t="str">
        <f t="shared" si="5"/>
        <v/>
      </c>
      <c r="R29" s="91"/>
      <c r="S29" s="91"/>
      <c r="T29" s="89" t="str">
        <f t="shared" si="1"/>
        <v/>
      </c>
      <c r="U29" s="90"/>
    </row>
    <row r="30" spans="1:24" s="5" customFormat="1" ht="18" customHeight="1">
      <c r="A30" s="382"/>
      <c r="B30" s="384"/>
      <c r="C30" s="60"/>
      <c r="D30" s="92"/>
      <c r="E30" s="93" t="str">
        <f t="shared" si="2"/>
        <v/>
      </c>
      <c r="F30" s="94"/>
      <c r="G30" s="92"/>
      <c r="H30" s="93" t="str">
        <f t="shared" si="3"/>
        <v/>
      </c>
      <c r="I30" s="95">
        <v>0</v>
      </c>
      <c r="J30" s="95"/>
      <c r="K30" s="93" t="str">
        <f t="shared" si="0"/>
        <v/>
      </c>
      <c r="L30" s="94"/>
      <c r="M30" s="92"/>
      <c r="N30" s="93" t="str">
        <f t="shared" si="4"/>
        <v/>
      </c>
      <c r="O30" s="95"/>
      <c r="P30" s="92"/>
      <c r="Q30" s="93" t="str">
        <f t="shared" si="5"/>
        <v/>
      </c>
      <c r="R30" s="95"/>
      <c r="S30" s="95"/>
      <c r="T30" s="93" t="str">
        <f t="shared" si="1"/>
        <v/>
      </c>
      <c r="U30" s="94"/>
    </row>
    <row r="31" spans="1:24" s="5" customFormat="1" ht="18" customHeight="1">
      <c r="A31" s="382"/>
      <c r="B31" s="384"/>
      <c r="C31" s="63"/>
      <c r="D31" s="92"/>
      <c r="E31" s="93" t="str">
        <f t="shared" si="2"/>
        <v/>
      </c>
      <c r="F31" s="94"/>
      <c r="G31" s="92"/>
      <c r="H31" s="93" t="str">
        <f t="shared" si="3"/>
        <v/>
      </c>
      <c r="I31" s="95"/>
      <c r="J31" s="95"/>
      <c r="K31" s="93" t="str">
        <f t="shared" si="0"/>
        <v/>
      </c>
      <c r="L31" s="94"/>
      <c r="M31" s="92"/>
      <c r="N31" s="93" t="str">
        <f t="shared" si="4"/>
        <v/>
      </c>
      <c r="O31" s="95"/>
      <c r="P31" s="92"/>
      <c r="Q31" s="93" t="str">
        <f t="shared" si="5"/>
        <v/>
      </c>
      <c r="R31" s="95"/>
      <c r="S31" s="95"/>
      <c r="T31" s="93" t="str">
        <f t="shared" si="1"/>
        <v/>
      </c>
      <c r="U31" s="94"/>
    </row>
    <row r="32" spans="1:24" s="5" customFormat="1" ht="18" customHeight="1">
      <c r="A32" s="382"/>
      <c r="B32" s="384"/>
      <c r="C32" s="63"/>
      <c r="D32" s="92"/>
      <c r="E32" s="93" t="str">
        <f t="shared" si="2"/>
        <v/>
      </c>
      <c r="F32" s="94"/>
      <c r="G32" s="92"/>
      <c r="H32" s="93" t="str">
        <f t="shared" si="3"/>
        <v/>
      </c>
      <c r="I32" s="95"/>
      <c r="J32" s="95"/>
      <c r="K32" s="93" t="str">
        <f t="shared" si="0"/>
        <v/>
      </c>
      <c r="L32" s="94"/>
      <c r="M32" s="92"/>
      <c r="N32" s="93" t="str">
        <f t="shared" si="4"/>
        <v/>
      </c>
      <c r="O32" s="95"/>
      <c r="P32" s="92"/>
      <c r="Q32" s="93" t="str">
        <f t="shared" si="5"/>
        <v/>
      </c>
      <c r="R32" s="95"/>
      <c r="S32" s="95"/>
      <c r="T32" s="93" t="str">
        <f t="shared" si="1"/>
        <v/>
      </c>
      <c r="U32" s="94"/>
      <c r="V32" s="393" t="s">
        <v>55</v>
      </c>
      <c r="W32" s="394"/>
      <c r="X32" s="394"/>
    </row>
    <row r="33" spans="1:24" s="5" customFormat="1" ht="18" customHeight="1">
      <c r="A33" s="382"/>
      <c r="B33" s="384"/>
      <c r="C33" s="64"/>
      <c r="D33" s="96"/>
      <c r="E33" s="97" t="str">
        <f t="shared" si="2"/>
        <v/>
      </c>
      <c r="F33" s="98"/>
      <c r="G33" s="96"/>
      <c r="H33" s="97" t="str">
        <f t="shared" si="3"/>
        <v/>
      </c>
      <c r="I33" s="99"/>
      <c r="J33" s="99"/>
      <c r="K33" s="97" t="str">
        <f t="shared" si="0"/>
        <v/>
      </c>
      <c r="L33" s="98"/>
      <c r="M33" s="96"/>
      <c r="N33" s="97" t="str">
        <f t="shared" si="4"/>
        <v/>
      </c>
      <c r="O33" s="99"/>
      <c r="P33" s="96"/>
      <c r="Q33" s="97" t="str">
        <f t="shared" si="5"/>
        <v/>
      </c>
      <c r="R33" s="99"/>
      <c r="S33" s="99"/>
      <c r="T33" s="97" t="str">
        <f t="shared" si="1"/>
        <v/>
      </c>
      <c r="U33" s="98"/>
      <c r="V33" s="393"/>
      <c r="W33" s="394"/>
      <c r="X33" s="394"/>
    </row>
    <row r="34" spans="1:24" s="5" customFormat="1" ht="18" customHeight="1">
      <c r="A34" s="382"/>
      <c r="B34" s="384"/>
      <c r="C34" s="203" t="s">
        <v>48</v>
      </c>
      <c r="D34" s="86"/>
      <c r="E34" s="84"/>
      <c r="F34" s="85" t="str">
        <f>IF(SUM(F29:F33)=0,"",(SUM(F29:F33)))</f>
        <v/>
      </c>
      <c r="G34" s="86"/>
      <c r="H34" s="84"/>
      <c r="I34" s="84" t="str">
        <f>IF(SUM(I29:I33)=0,"",(SUM(I29:I33)))</f>
        <v/>
      </c>
      <c r="J34" s="87"/>
      <c r="K34" s="84" t="str">
        <f t="shared" si="0"/>
        <v/>
      </c>
      <c r="L34" s="85" t="str">
        <f>IF(SUM(L29:L33)=0,"",(SUM(L29:L33)))</f>
        <v/>
      </c>
      <c r="M34" s="86"/>
      <c r="N34" s="84" t="str">
        <f t="shared" si="4"/>
        <v/>
      </c>
      <c r="O34" s="84" t="str">
        <f>IF(SUM(O29:O33)=0,"",(SUM(O29:O33)))</f>
        <v/>
      </c>
      <c r="P34" s="86"/>
      <c r="Q34" s="84" t="str">
        <f t="shared" si="5"/>
        <v/>
      </c>
      <c r="R34" s="84" t="str">
        <f>IF(SUM(R29:R33)=0,"",(SUM(R29:R33)))</f>
        <v/>
      </c>
      <c r="S34" s="87"/>
      <c r="T34" s="84" t="str">
        <f t="shared" si="1"/>
        <v/>
      </c>
      <c r="U34" s="85" t="str">
        <f>IF(SUM(U29:U33)=0,"",(SUM(U29:U33)))</f>
        <v/>
      </c>
    </row>
    <row r="35" spans="1:24" s="5" customFormat="1" ht="18" customHeight="1">
      <c r="A35" s="382"/>
      <c r="B35" s="395" t="s">
        <v>46</v>
      </c>
      <c r="C35" s="396"/>
      <c r="D35" s="86"/>
      <c r="E35" s="84" t="str">
        <f t="shared" si="2"/>
        <v/>
      </c>
      <c r="F35" s="85" t="str">
        <f>IF(F28="","",IF(F34="",F28,F28+F34))</f>
        <v/>
      </c>
      <c r="G35" s="86"/>
      <c r="H35" s="84" t="str">
        <f t="shared" si="3"/>
        <v/>
      </c>
      <c r="I35" s="84" t="str">
        <f>IF(I28="","",IF(I34="",I28,I28+I34))</f>
        <v/>
      </c>
      <c r="J35" s="87"/>
      <c r="K35" s="84" t="str">
        <f t="shared" si="0"/>
        <v/>
      </c>
      <c r="L35" s="85" t="str">
        <f>IF(L28="","",IF(L34="",L28,L28+L34))</f>
        <v/>
      </c>
      <c r="M35" s="86"/>
      <c r="N35" s="84" t="str">
        <f t="shared" si="4"/>
        <v/>
      </c>
      <c r="O35" s="84" t="str">
        <f>IF(O28="","",IF(O34="",O28,O28+O34))</f>
        <v/>
      </c>
      <c r="P35" s="86"/>
      <c r="Q35" s="84" t="str">
        <f t="shared" si="5"/>
        <v/>
      </c>
      <c r="R35" s="84" t="str">
        <f>IF(R28="","",IF(R34="",R28,R28+R34))</f>
        <v/>
      </c>
      <c r="S35" s="87"/>
      <c r="T35" s="84" t="str">
        <f t="shared" si="1"/>
        <v/>
      </c>
      <c r="U35" s="85" t="str">
        <f>IF(U28="","",IF(U34="",U28,U28+U34))</f>
        <v/>
      </c>
    </row>
    <row r="36" spans="1:24" s="5" customFormat="1" ht="18" customHeight="1">
      <c r="A36" s="382" t="s">
        <v>41</v>
      </c>
      <c r="B36" s="398" t="str">
        <f>C12</f>
        <v>&lt;改修工事&gt;</v>
      </c>
      <c r="C36" s="399"/>
      <c r="D36" s="100"/>
      <c r="E36" s="89" t="str">
        <f t="shared" si="2"/>
        <v/>
      </c>
      <c r="F36" s="101"/>
      <c r="G36" s="100"/>
      <c r="H36" s="89" t="str">
        <f t="shared" si="3"/>
        <v/>
      </c>
      <c r="I36" s="89"/>
      <c r="J36" s="89"/>
      <c r="K36" s="89" t="str">
        <f t="shared" si="0"/>
        <v/>
      </c>
      <c r="L36" s="101"/>
      <c r="M36" s="100"/>
      <c r="N36" s="89" t="str">
        <f t="shared" si="4"/>
        <v/>
      </c>
      <c r="O36" s="89"/>
      <c r="P36" s="100"/>
      <c r="Q36" s="89" t="str">
        <f t="shared" si="5"/>
        <v/>
      </c>
      <c r="R36" s="89"/>
      <c r="S36" s="89"/>
      <c r="T36" s="89" t="str">
        <f t="shared" si="1"/>
        <v/>
      </c>
      <c r="U36" s="101"/>
    </row>
    <row r="37" spans="1:24" s="5" customFormat="1" ht="18" customHeight="1">
      <c r="A37" s="382"/>
      <c r="B37" s="398">
        <f>C20</f>
        <v>0</v>
      </c>
      <c r="C37" s="399"/>
      <c r="D37" s="102"/>
      <c r="E37" s="93" t="str">
        <f t="shared" si="2"/>
        <v/>
      </c>
      <c r="F37" s="103"/>
      <c r="G37" s="102"/>
      <c r="H37" s="93" t="str">
        <f t="shared" si="3"/>
        <v/>
      </c>
      <c r="I37" s="93"/>
      <c r="J37" s="93"/>
      <c r="K37" s="93" t="str">
        <f t="shared" si="0"/>
        <v/>
      </c>
      <c r="L37" s="103"/>
      <c r="M37" s="102"/>
      <c r="N37" s="93" t="str">
        <f t="shared" si="4"/>
        <v/>
      </c>
      <c r="O37" s="93"/>
      <c r="P37" s="102"/>
      <c r="Q37" s="93" t="str">
        <f t="shared" si="5"/>
        <v/>
      </c>
      <c r="R37" s="93"/>
      <c r="S37" s="93"/>
      <c r="T37" s="93" t="str">
        <f t="shared" si="1"/>
        <v/>
      </c>
      <c r="U37" s="103"/>
    </row>
    <row r="38" spans="1:24" s="5" customFormat="1" ht="18" customHeight="1">
      <c r="A38" s="382"/>
      <c r="B38" s="10"/>
      <c r="C38" s="60"/>
      <c r="D38" s="92"/>
      <c r="E38" s="93" t="str">
        <f t="shared" si="2"/>
        <v/>
      </c>
      <c r="F38" s="94"/>
      <c r="G38" s="92"/>
      <c r="H38" s="93" t="str">
        <f t="shared" si="3"/>
        <v/>
      </c>
      <c r="I38" s="95"/>
      <c r="J38" s="95"/>
      <c r="K38" s="93" t="str">
        <f t="shared" si="0"/>
        <v/>
      </c>
      <c r="L38" s="94"/>
      <c r="M38" s="92"/>
      <c r="N38" s="93" t="str">
        <f t="shared" si="4"/>
        <v/>
      </c>
      <c r="O38" s="95"/>
      <c r="P38" s="92"/>
      <c r="Q38" s="93" t="str">
        <f t="shared" si="5"/>
        <v/>
      </c>
      <c r="R38" s="95"/>
      <c r="S38" s="95"/>
      <c r="T38" s="93" t="str">
        <f t="shared" si="1"/>
        <v/>
      </c>
      <c r="U38" s="94"/>
    </row>
    <row r="39" spans="1:24" s="5" customFormat="1" ht="18" customHeight="1">
      <c r="A39" s="382"/>
      <c r="B39" s="10"/>
      <c r="C39" s="60"/>
      <c r="D39" s="92"/>
      <c r="E39" s="93" t="str">
        <f t="shared" si="2"/>
        <v/>
      </c>
      <c r="F39" s="94"/>
      <c r="G39" s="92"/>
      <c r="H39" s="93" t="str">
        <f t="shared" si="3"/>
        <v/>
      </c>
      <c r="I39" s="95"/>
      <c r="J39" s="95"/>
      <c r="K39" s="93" t="str">
        <f t="shared" si="0"/>
        <v/>
      </c>
      <c r="L39" s="94"/>
      <c r="M39" s="92"/>
      <c r="N39" s="93" t="str">
        <f t="shared" si="4"/>
        <v/>
      </c>
      <c r="O39" s="95"/>
      <c r="P39" s="92"/>
      <c r="Q39" s="93" t="str">
        <f t="shared" si="5"/>
        <v/>
      </c>
      <c r="R39" s="95"/>
      <c r="S39" s="95"/>
      <c r="T39" s="93" t="str">
        <f t="shared" si="1"/>
        <v/>
      </c>
      <c r="U39" s="94"/>
    </row>
    <row r="40" spans="1:24" s="5" customFormat="1" ht="18" customHeight="1">
      <c r="A40" s="382"/>
      <c r="B40" s="209"/>
      <c r="C40" s="60"/>
      <c r="D40" s="92"/>
      <c r="E40" s="93" t="str">
        <f t="shared" si="2"/>
        <v/>
      </c>
      <c r="F40" s="94"/>
      <c r="G40" s="92"/>
      <c r="H40" s="93" t="str">
        <f t="shared" si="3"/>
        <v/>
      </c>
      <c r="I40" s="95"/>
      <c r="J40" s="95"/>
      <c r="K40" s="93" t="str">
        <f t="shared" si="0"/>
        <v/>
      </c>
      <c r="L40" s="94"/>
      <c r="M40" s="92"/>
      <c r="N40" s="93" t="str">
        <f t="shared" si="4"/>
        <v/>
      </c>
      <c r="O40" s="95"/>
      <c r="P40" s="92"/>
      <c r="Q40" s="93" t="str">
        <f t="shared" si="5"/>
        <v/>
      </c>
      <c r="R40" s="95"/>
      <c r="S40" s="95"/>
      <c r="T40" s="93" t="str">
        <f t="shared" si="1"/>
        <v/>
      </c>
      <c r="U40" s="94"/>
    </row>
    <row r="41" spans="1:24" s="5" customFormat="1" ht="18" customHeight="1">
      <c r="A41" s="382"/>
      <c r="B41" s="398" t="s">
        <v>45</v>
      </c>
      <c r="C41" s="399"/>
      <c r="D41" s="102"/>
      <c r="E41" s="93" t="str">
        <f t="shared" si="2"/>
        <v/>
      </c>
      <c r="F41" s="103"/>
      <c r="G41" s="102"/>
      <c r="H41" s="93" t="str">
        <f t="shared" si="3"/>
        <v/>
      </c>
      <c r="I41" s="93"/>
      <c r="J41" s="93"/>
      <c r="K41" s="93" t="str">
        <f t="shared" si="0"/>
        <v/>
      </c>
      <c r="L41" s="103"/>
      <c r="M41" s="102"/>
      <c r="N41" s="93" t="str">
        <f t="shared" si="4"/>
        <v/>
      </c>
      <c r="O41" s="93"/>
      <c r="P41" s="102"/>
      <c r="Q41" s="93" t="str">
        <f t="shared" si="5"/>
        <v/>
      </c>
      <c r="R41" s="93"/>
      <c r="S41" s="93"/>
      <c r="T41" s="93" t="str">
        <f t="shared" si="1"/>
        <v/>
      </c>
      <c r="U41" s="103"/>
    </row>
    <row r="42" spans="1:24" s="5" customFormat="1" ht="18" customHeight="1">
      <c r="A42" s="382"/>
      <c r="B42" s="398">
        <f>C20</f>
        <v>0</v>
      </c>
      <c r="C42" s="399"/>
      <c r="D42" s="102"/>
      <c r="E42" s="93" t="str">
        <f t="shared" si="2"/>
        <v/>
      </c>
      <c r="F42" s="103"/>
      <c r="G42" s="102"/>
      <c r="H42" s="93" t="str">
        <f t="shared" si="3"/>
        <v/>
      </c>
      <c r="I42" s="93"/>
      <c r="J42" s="93"/>
      <c r="K42" s="93" t="str">
        <f t="shared" si="0"/>
        <v/>
      </c>
      <c r="L42" s="103"/>
      <c r="M42" s="102"/>
      <c r="N42" s="93" t="str">
        <f t="shared" si="4"/>
        <v/>
      </c>
      <c r="O42" s="93"/>
      <c r="P42" s="102"/>
      <c r="Q42" s="93" t="str">
        <f t="shared" si="5"/>
        <v/>
      </c>
      <c r="R42" s="93"/>
      <c r="S42" s="93"/>
      <c r="T42" s="93" t="str">
        <f t="shared" si="1"/>
        <v/>
      </c>
      <c r="U42" s="103"/>
    </row>
    <row r="43" spans="1:24" s="5" customFormat="1" ht="18" customHeight="1">
      <c r="A43" s="382"/>
      <c r="B43" s="209"/>
      <c r="C43" s="60"/>
      <c r="D43" s="92"/>
      <c r="E43" s="93" t="str">
        <f t="shared" si="2"/>
        <v/>
      </c>
      <c r="F43" s="94"/>
      <c r="G43" s="92"/>
      <c r="H43" s="93" t="str">
        <f t="shared" si="3"/>
        <v/>
      </c>
      <c r="I43" s="95"/>
      <c r="J43" s="95"/>
      <c r="K43" s="93" t="str">
        <f t="shared" si="0"/>
        <v/>
      </c>
      <c r="L43" s="94"/>
      <c r="M43" s="92"/>
      <c r="N43" s="93" t="str">
        <f t="shared" si="4"/>
        <v/>
      </c>
      <c r="O43" s="95"/>
      <c r="P43" s="92"/>
      <c r="Q43" s="93" t="str">
        <f t="shared" si="5"/>
        <v/>
      </c>
      <c r="R43" s="95"/>
      <c r="S43" s="95"/>
      <c r="T43" s="93" t="str">
        <f t="shared" si="1"/>
        <v/>
      </c>
      <c r="U43" s="94"/>
    </row>
    <row r="44" spans="1:24" s="5" customFormat="1" ht="18" customHeight="1">
      <c r="A44" s="382"/>
      <c r="B44" s="10"/>
      <c r="C44" s="60"/>
      <c r="D44" s="92"/>
      <c r="E44" s="93" t="str">
        <f t="shared" si="2"/>
        <v/>
      </c>
      <c r="F44" s="94"/>
      <c r="G44" s="92"/>
      <c r="H44" s="93" t="str">
        <f t="shared" si="3"/>
        <v/>
      </c>
      <c r="I44" s="95"/>
      <c r="J44" s="95"/>
      <c r="K44" s="93" t="str">
        <f t="shared" si="0"/>
        <v/>
      </c>
      <c r="L44" s="94"/>
      <c r="M44" s="92"/>
      <c r="N44" s="93" t="str">
        <f t="shared" si="4"/>
        <v/>
      </c>
      <c r="O44" s="95"/>
      <c r="P44" s="92"/>
      <c r="Q44" s="93" t="str">
        <f t="shared" si="5"/>
        <v/>
      </c>
      <c r="R44" s="95"/>
      <c r="S44" s="95"/>
      <c r="T44" s="93" t="str">
        <f t="shared" si="1"/>
        <v/>
      </c>
      <c r="U44" s="94"/>
    </row>
    <row r="45" spans="1:24" s="5" customFormat="1" ht="18" customHeight="1">
      <c r="A45" s="382"/>
      <c r="B45" s="11"/>
      <c r="C45" s="65"/>
      <c r="D45" s="96"/>
      <c r="E45" s="97" t="str">
        <f t="shared" si="2"/>
        <v/>
      </c>
      <c r="F45" s="98"/>
      <c r="G45" s="96"/>
      <c r="H45" s="97" t="str">
        <f t="shared" si="3"/>
        <v/>
      </c>
      <c r="I45" s="99"/>
      <c r="J45" s="99"/>
      <c r="K45" s="97" t="str">
        <f t="shared" si="0"/>
        <v/>
      </c>
      <c r="L45" s="98"/>
      <c r="M45" s="96"/>
      <c r="N45" s="97" t="str">
        <f t="shared" si="4"/>
        <v/>
      </c>
      <c r="O45" s="99"/>
      <c r="P45" s="96"/>
      <c r="Q45" s="97" t="str">
        <f t="shared" si="5"/>
        <v/>
      </c>
      <c r="R45" s="99"/>
      <c r="S45" s="99"/>
      <c r="T45" s="97" t="str">
        <f t="shared" si="1"/>
        <v/>
      </c>
      <c r="U45" s="98"/>
    </row>
    <row r="46" spans="1:24" s="5" customFormat="1" ht="18" customHeight="1">
      <c r="A46" s="397"/>
      <c r="B46" s="385" t="s">
        <v>49</v>
      </c>
      <c r="C46" s="386"/>
      <c r="D46" s="86"/>
      <c r="E46" s="84"/>
      <c r="F46" s="85" t="str">
        <f>IF(SUM(F36:F45)=0,"",(SUM(F36:F45)))</f>
        <v/>
      </c>
      <c r="G46" s="86"/>
      <c r="H46" s="84"/>
      <c r="I46" s="84" t="str">
        <f>IF(SUM(I36:I45)=0,"",(SUM(I36:I45)))</f>
        <v/>
      </c>
      <c r="J46" s="87"/>
      <c r="K46" s="84" t="str">
        <f t="shared" si="0"/>
        <v/>
      </c>
      <c r="L46" s="85" t="str">
        <f>IF(SUM(L36:L45)=0,"",(SUM(L36:L45)))</f>
        <v/>
      </c>
      <c r="M46" s="86"/>
      <c r="N46" s="84" t="str">
        <f t="shared" si="4"/>
        <v/>
      </c>
      <c r="O46" s="84" t="str">
        <f>IF(SUM(O36:O45)=0,"",(SUM(O36:O45)))</f>
        <v/>
      </c>
      <c r="P46" s="86"/>
      <c r="Q46" s="84" t="str">
        <f t="shared" si="5"/>
        <v/>
      </c>
      <c r="R46" s="84" t="str">
        <f>IF(SUM(R36:R45)=0,"",(SUM(R36:R45)))</f>
        <v/>
      </c>
      <c r="S46" s="87"/>
      <c r="T46" s="84" t="str">
        <f t="shared" si="1"/>
        <v/>
      </c>
      <c r="U46" s="85" t="str">
        <f>IF(SUM(U36:U45)=0,"",(SUM(U36:U45)))</f>
        <v/>
      </c>
    </row>
    <row r="47" spans="1:24" s="5" customFormat="1" ht="18" customHeight="1" thickBot="1">
      <c r="A47" s="387" t="s">
        <v>50</v>
      </c>
      <c r="B47" s="388"/>
      <c r="C47" s="389"/>
      <c r="D47" s="104"/>
      <c r="E47" s="105" t="str">
        <f t="shared" si="2"/>
        <v/>
      </c>
      <c r="F47" s="106" t="str">
        <f>IF(F35="","",IF(F46="",F35,F35+F46))</f>
        <v/>
      </c>
      <c r="G47" s="104"/>
      <c r="H47" s="105" t="str">
        <f t="shared" si="3"/>
        <v/>
      </c>
      <c r="I47" s="105" t="str">
        <f>IF(I35="","",IF(I46="",I35,I35+I46))</f>
        <v/>
      </c>
      <c r="J47" s="107"/>
      <c r="K47" s="105" t="str">
        <f t="shared" si="0"/>
        <v/>
      </c>
      <c r="L47" s="106" t="str">
        <f>IF(L35="","",IF(L46="",L35,L35+L46))</f>
        <v/>
      </c>
      <c r="M47" s="104"/>
      <c r="N47" s="105" t="str">
        <f t="shared" si="4"/>
        <v/>
      </c>
      <c r="O47" s="105" t="str">
        <f>IF(O35="","",IF(O46="",O35,O35+O46))</f>
        <v/>
      </c>
      <c r="P47" s="104"/>
      <c r="Q47" s="105" t="str">
        <f t="shared" si="5"/>
        <v/>
      </c>
      <c r="R47" s="105" t="str">
        <f>IF(R35="","",IF(R46="",R35,R35+R46))</f>
        <v/>
      </c>
      <c r="S47" s="107"/>
      <c r="T47" s="105" t="str">
        <f t="shared" si="1"/>
        <v/>
      </c>
      <c r="U47" s="106" t="str">
        <f>IF(U35="","",IF(U46="",U35,U35+U46))</f>
        <v/>
      </c>
    </row>
    <row r="48" spans="1:24" s="5" customFormat="1" ht="18" customHeight="1">
      <c r="A48" s="381" t="s">
        <v>26</v>
      </c>
      <c r="B48" s="391" t="s">
        <v>27</v>
      </c>
      <c r="C48" s="392"/>
      <c r="D48" s="371" t="s">
        <v>22</v>
      </c>
      <c r="E48" s="374" t="s">
        <v>22</v>
      </c>
      <c r="F48" s="108"/>
      <c r="G48" s="371"/>
      <c r="H48" s="374"/>
      <c r="I48" s="109"/>
      <c r="J48" s="374"/>
      <c r="K48" s="374" t="s">
        <v>22</v>
      </c>
      <c r="L48" s="108"/>
      <c r="M48" s="371"/>
      <c r="N48" s="374"/>
      <c r="O48" s="109"/>
      <c r="P48" s="371"/>
      <c r="Q48" s="374"/>
      <c r="R48" s="109"/>
      <c r="S48" s="374"/>
      <c r="T48" s="374" t="s">
        <v>22</v>
      </c>
      <c r="U48" s="108" t="s">
        <v>22</v>
      </c>
    </row>
    <row r="49" spans="1:21" s="5" customFormat="1" ht="18" customHeight="1">
      <c r="A49" s="382"/>
      <c r="B49" s="377" t="s">
        <v>122</v>
      </c>
      <c r="C49" s="378"/>
      <c r="D49" s="372"/>
      <c r="E49" s="375"/>
      <c r="F49" s="94"/>
      <c r="G49" s="372"/>
      <c r="H49" s="375"/>
      <c r="I49" s="95"/>
      <c r="J49" s="375"/>
      <c r="K49" s="375"/>
      <c r="L49" s="94"/>
      <c r="M49" s="372"/>
      <c r="N49" s="375"/>
      <c r="O49" s="95"/>
      <c r="P49" s="372"/>
      <c r="Q49" s="375"/>
      <c r="R49" s="95"/>
      <c r="S49" s="375"/>
      <c r="T49" s="375"/>
      <c r="U49" s="94" t="s">
        <v>22</v>
      </c>
    </row>
    <row r="50" spans="1:21" s="5" customFormat="1" ht="18" customHeight="1">
      <c r="A50" s="382"/>
      <c r="B50" s="377" t="s">
        <v>28</v>
      </c>
      <c r="C50" s="378"/>
      <c r="D50" s="372"/>
      <c r="E50" s="375"/>
      <c r="F50" s="94"/>
      <c r="G50" s="372"/>
      <c r="H50" s="375"/>
      <c r="I50" s="95"/>
      <c r="J50" s="375"/>
      <c r="K50" s="375"/>
      <c r="L50" s="94"/>
      <c r="M50" s="372"/>
      <c r="N50" s="375"/>
      <c r="O50" s="95"/>
      <c r="P50" s="372"/>
      <c r="Q50" s="375"/>
      <c r="R50" s="95"/>
      <c r="S50" s="375"/>
      <c r="T50" s="375"/>
      <c r="U50" s="94" t="s">
        <v>22</v>
      </c>
    </row>
    <row r="51" spans="1:21" s="5" customFormat="1" ht="18" customHeight="1">
      <c r="A51" s="382"/>
      <c r="B51" s="377" t="s">
        <v>29</v>
      </c>
      <c r="C51" s="378"/>
      <c r="D51" s="372"/>
      <c r="E51" s="375"/>
      <c r="F51" s="94"/>
      <c r="G51" s="372"/>
      <c r="H51" s="375"/>
      <c r="I51" s="95"/>
      <c r="J51" s="375"/>
      <c r="K51" s="375"/>
      <c r="L51" s="94"/>
      <c r="M51" s="372"/>
      <c r="N51" s="375"/>
      <c r="O51" s="95"/>
      <c r="P51" s="372"/>
      <c r="Q51" s="375"/>
      <c r="R51" s="95"/>
      <c r="S51" s="375"/>
      <c r="T51" s="375"/>
      <c r="U51" s="94" t="s">
        <v>22</v>
      </c>
    </row>
    <row r="52" spans="1:21" s="5" customFormat="1" ht="18" customHeight="1">
      <c r="A52" s="382"/>
      <c r="B52" s="377" t="s">
        <v>268</v>
      </c>
      <c r="C52" s="378"/>
      <c r="D52" s="372"/>
      <c r="E52" s="375"/>
      <c r="F52" s="82"/>
      <c r="G52" s="372"/>
      <c r="H52" s="375"/>
      <c r="I52" s="95"/>
      <c r="J52" s="375"/>
      <c r="K52" s="375"/>
      <c r="L52" s="94"/>
      <c r="M52" s="372"/>
      <c r="N52" s="375"/>
      <c r="O52" s="95"/>
      <c r="P52" s="372"/>
      <c r="Q52" s="375"/>
      <c r="R52" s="95"/>
      <c r="S52" s="375"/>
      <c r="T52" s="375"/>
      <c r="U52" s="94" t="s">
        <v>22</v>
      </c>
    </row>
    <row r="53" spans="1:21" s="5" customFormat="1" ht="18" customHeight="1">
      <c r="A53" s="382"/>
      <c r="B53" s="377" t="s">
        <v>30</v>
      </c>
      <c r="C53" s="378"/>
      <c r="D53" s="372"/>
      <c r="E53" s="375"/>
      <c r="F53" s="82"/>
      <c r="G53" s="372"/>
      <c r="H53" s="375"/>
      <c r="I53" s="95"/>
      <c r="J53" s="375"/>
      <c r="K53" s="375"/>
      <c r="L53" s="94"/>
      <c r="M53" s="372"/>
      <c r="N53" s="375"/>
      <c r="O53" s="95"/>
      <c r="P53" s="372"/>
      <c r="Q53" s="375"/>
      <c r="R53" s="95"/>
      <c r="S53" s="375"/>
      <c r="T53" s="375"/>
      <c r="U53" s="94" t="s">
        <v>22</v>
      </c>
    </row>
    <row r="54" spans="1:21" s="5" customFormat="1" ht="18" customHeight="1">
      <c r="A54" s="382"/>
      <c r="B54" s="377" t="s">
        <v>31</v>
      </c>
      <c r="C54" s="378"/>
      <c r="D54" s="373"/>
      <c r="E54" s="376"/>
      <c r="F54" s="82"/>
      <c r="G54" s="373"/>
      <c r="H54" s="376"/>
      <c r="I54" s="99"/>
      <c r="J54" s="376"/>
      <c r="K54" s="376"/>
      <c r="L54" s="94"/>
      <c r="M54" s="373"/>
      <c r="N54" s="376"/>
      <c r="O54" s="99"/>
      <c r="P54" s="373"/>
      <c r="Q54" s="376"/>
      <c r="R54" s="99"/>
      <c r="S54" s="376"/>
      <c r="T54" s="376"/>
      <c r="U54" s="94" t="s">
        <v>22</v>
      </c>
    </row>
    <row r="55" spans="1:21" s="5" customFormat="1" ht="18" customHeight="1" thickBot="1">
      <c r="A55" s="390"/>
      <c r="B55" s="379" t="s">
        <v>47</v>
      </c>
      <c r="C55" s="380"/>
      <c r="D55" s="110" t="s">
        <v>20</v>
      </c>
      <c r="E55" s="111" t="s">
        <v>20</v>
      </c>
      <c r="F55" s="106" t="str">
        <f>IF(SUM(F48:F54)=0,"",SUM(F48:F54))</f>
        <v/>
      </c>
      <c r="G55" s="110" t="s">
        <v>32</v>
      </c>
      <c r="H55" s="111" t="s">
        <v>32</v>
      </c>
      <c r="I55" s="105" t="str">
        <f>IF(SUM(I48:I54)=0,"",SUM(I48:I54))</f>
        <v/>
      </c>
      <c r="J55" s="111" t="s">
        <v>32</v>
      </c>
      <c r="K55" s="111" t="s">
        <v>32</v>
      </c>
      <c r="L55" s="106" t="str">
        <f>IF(SUM(L48:L54)=0,"",SUM(L48:L54))</f>
        <v/>
      </c>
      <c r="M55" s="110" t="s">
        <v>32</v>
      </c>
      <c r="N55" s="111" t="s">
        <v>32</v>
      </c>
      <c r="O55" s="105" t="str">
        <f>IF(SUM(O48:O54)=0,"",SUM(O48:O54))</f>
        <v/>
      </c>
      <c r="P55" s="110" t="s">
        <v>32</v>
      </c>
      <c r="Q55" s="111" t="s">
        <v>32</v>
      </c>
      <c r="R55" s="105" t="str">
        <f>IF(SUM(R48:R54)=0,"",SUM(R48:R54))</f>
        <v/>
      </c>
      <c r="S55" s="111" t="s">
        <v>32</v>
      </c>
      <c r="T55" s="111" t="s">
        <v>32</v>
      </c>
      <c r="U55" s="106" t="str">
        <f>IF(SUM(U48:U54)=0,"",SUM(U48:U54))</f>
        <v/>
      </c>
    </row>
    <row r="56" spans="1:21">
      <c r="F56" s="61" t="str">
        <f>IF(F47=F55,"","↑【確認】「事業財源」の合計と「合計（総事業費）」が不一致")</f>
        <v/>
      </c>
    </row>
    <row r="57" spans="1:21">
      <c r="F57" s="61"/>
    </row>
    <row r="58" spans="1:21">
      <c r="A58" s="12" t="s">
        <v>33</v>
      </c>
    </row>
    <row r="59" spans="1:21">
      <c r="A59" s="12"/>
    </row>
    <row r="60" spans="1:21">
      <c r="A60" s="13" t="s">
        <v>63</v>
      </c>
      <c r="B60" s="66" t="s">
        <v>70</v>
      </c>
      <c r="C60" s="66"/>
      <c r="D60" s="66"/>
      <c r="E60" s="66"/>
      <c r="F60" s="66"/>
      <c r="G60" s="66"/>
      <c r="H60" s="66"/>
      <c r="I60" s="66"/>
      <c r="J60" s="66"/>
      <c r="K60" s="66"/>
      <c r="L60" s="66"/>
    </row>
    <row r="61" spans="1:21">
      <c r="A61" s="13"/>
      <c r="B61" s="66" t="s">
        <v>259</v>
      </c>
      <c r="C61" s="66"/>
      <c r="D61" s="66"/>
      <c r="E61" s="66"/>
      <c r="F61" s="66"/>
      <c r="G61" s="66"/>
      <c r="H61" s="66"/>
      <c r="I61" s="66"/>
      <c r="J61" s="66"/>
      <c r="K61" s="66"/>
      <c r="L61" s="66"/>
    </row>
    <row r="62" spans="1:21">
      <c r="A62" s="13" t="s">
        <v>64</v>
      </c>
      <c r="B62" s="66" t="s">
        <v>71</v>
      </c>
      <c r="C62" s="66"/>
      <c r="D62" s="66"/>
      <c r="E62" s="66"/>
      <c r="F62" s="66"/>
      <c r="G62" s="66"/>
      <c r="H62" s="66"/>
      <c r="I62" s="66"/>
      <c r="J62" s="66"/>
      <c r="K62" s="66"/>
      <c r="L62" s="66"/>
    </row>
    <row r="63" spans="1:21">
      <c r="A63" s="13"/>
      <c r="B63" s="66" t="s">
        <v>52</v>
      </c>
      <c r="C63" s="66"/>
      <c r="D63" s="66"/>
      <c r="E63" s="66"/>
      <c r="F63" s="66"/>
      <c r="G63" s="66"/>
      <c r="H63" s="66"/>
      <c r="I63" s="66"/>
      <c r="J63" s="66"/>
      <c r="K63" s="66"/>
      <c r="L63" s="66"/>
    </row>
    <row r="64" spans="1:21">
      <c r="A64" s="13" t="s">
        <v>53</v>
      </c>
      <c r="B64" s="66" t="s">
        <v>123</v>
      </c>
      <c r="C64" s="66"/>
      <c r="D64" s="66"/>
      <c r="E64" s="66"/>
      <c r="F64" s="66"/>
      <c r="G64" s="66"/>
      <c r="H64" s="66"/>
      <c r="I64" s="66"/>
      <c r="J64" s="66"/>
      <c r="K64" s="66"/>
      <c r="L64" s="66"/>
    </row>
    <row r="65" spans="1:12">
      <c r="A65" s="13" t="s">
        <v>65</v>
      </c>
      <c r="B65" s="66" t="s">
        <v>72</v>
      </c>
      <c r="C65" s="66"/>
      <c r="D65" s="66"/>
      <c r="E65" s="66"/>
      <c r="F65" s="66"/>
      <c r="G65" s="66"/>
      <c r="H65" s="66"/>
      <c r="I65" s="66"/>
      <c r="J65" s="66"/>
      <c r="K65" s="66"/>
      <c r="L65" s="66"/>
    </row>
    <row r="66" spans="1:12">
      <c r="A66" s="13"/>
      <c r="B66" s="66" t="s">
        <v>260</v>
      </c>
      <c r="C66" s="66"/>
      <c r="D66" s="66"/>
      <c r="E66" s="66"/>
      <c r="F66" s="66"/>
      <c r="G66" s="66"/>
      <c r="H66" s="66"/>
      <c r="I66" s="66"/>
      <c r="J66" s="66"/>
      <c r="K66" s="66"/>
      <c r="L66" s="66"/>
    </row>
    <row r="67" spans="1:12">
      <c r="A67" s="13"/>
      <c r="B67" s="66" t="s">
        <v>261</v>
      </c>
      <c r="C67" s="66"/>
      <c r="D67" s="66"/>
      <c r="E67" s="66"/>
      <c r="F67" s="66"/>
      <c r="G67" s="66"/>
      <c r="H67" s="66"/>
      <c r="I67" s="66"/>
      <c r="J67" s="66"/>
      <c r="K67" s="66"/>
      <c r="L67" s="66"/>
    </row>
    <row r="68" spans="1:12">
      <c r="A68" s="13"/>
      <c r="B68" s="66"/>
      <c r="C68" s="66"/>
      <c r="D68" s="66"/>
      <c r="E68" s="66"/>
      <c r="F68" s="66"/>
      <c r="G68" s="66"/>
      <c r="H68" s="66"/>
      <c r="I68" s="66"/>
      <c r="J68" s="66"/>
      <c r="K68" s="66"/>
      <c r="L68" s="66"/>
    </row>
    <row r="69" spans="1:12">
      <c r="A69" s="13" t="s">
        <v>66</v>
      </c>
      <c r="B69" s="66" t="s">
        <v>262</v>
      </c>
      <c r="C69" s="66"/>
      <c r="D69" s="66"/>
      <c r="E69" s="66"/>
      <c r="F69" s="66"/>
      <c r="G69" s="66"/>
      <c r="H69" s="66"/>
      <c r="I69" s="66"/>
      <c r="J69" s="66"/>
      <c r="K69" s="66"/>
      <c r="L69" s="66"/>
    </row>
    <row r="70" spans="1:12">
      <c r="A70" s="13"/>
      <c r="B70" s="66"/>
      <c r="C70" s="66"/>
      <c r="D70" s="66"/>
      <c r="E70" s="66"/>
      <c r="F70" s="66"/>
      <c r="G70" s="66"/>
      <c r="H70" s="66"/>
      <c r="I70" s="66"/>
      <c r="J70" s="66"/>
      <c r="K70" s="66"/>
      <c r="L70" s="66"/>
    </row>
    <row r="71" spans="1:12">
      <c r="A71" s="13" t="s">
        <v>67</v>
      </c>
      <c r="B71" s="66" t="s">
        <v>56</v>
      </c>
      <c r="C71" s="66"/>
      <c r="D71" s="66"/>
      <c r="E71" s="66"/>
      <c r="F71" s="66"/>
      <c r="G71" s="66"/>
      <c r="H71" s="66"/>
      <c r="I71" s="66"/>
      <c r="J71" s="66"/>
      <c r="K71" s="66"/>
      <c r="L71" s="66"/>
    </row>
    <row r="72" spans="1:12">
      <c r="A72" s="13" t="s">
        <v>57</v>
      </c>
      <c r="B72" s="66" t="s">
        <v>58</v>
      </c>
      <c r="C72" s="66"/>
      <c r="D72" s="66"/>
      <c r="E72" s="66"/>
      <c r="F72" s="66"/>
      <c r="G72" s="66"/>
      <c r="H72" s="66"/>
      <c r="I72" s="66"/>
      <c r="J72" s="66"/>
      <c r="K72" s="66"/>
      <c r="L72" s="66"/>
    </row>
    <row r="73" spans="1:12">
      <c r="A73" s="13" t="s">
        <v>57</v>
      </c>
      <c r="B73" s="66" t="s">
        <v>73</v>
      </c>
      <c r="C73" s="66"/>
      <c r="D73" s="66"/>
      <c r="E73" s="66"/>
      <c r="F73" s="66"/>
      <c r="G73" s="66"/>
      <c r="H73" s="66"/>
      <c r="I73" s="66"/>
      <c r="J73" s="66"/>
      <c r="K73" s="66"/>
      <c r="L73" s="66"/>
    </row>
    <row r="74" spans="1:12">
      <c r="A74" s="13" t="s">
        <v>59</v>
      </c>
      <c r="B74" s="67" t="s">
        <v>124</v>
      </c>
      <c r="C74" s="67"/>
      <c r="D74" s="66"/>
      <c r="E74" s="66"/>
      <c r="F74" s="66"/>
      <c r="G74" s="66"/>
      <c r="H74" s="66"/>
      <c r="I74" s="66"/>
      <c r="J74" s="66"/>
      <c r="K74" s="66"/>
      <c r="L74" s="66"/>
    </row>
    <row r="75" spans="1:12">
      <c r="A75" s="13" t="s">
        <v>60</v>
      </c>
      <c r="B75" s="67" t="s">
        <v>74</v>
      </c>
      <c r="C75" s="67"/>
      <c r="D75" s="66"/>
      <c r="E75" s="66"/>
      <c r="F75" s="66"/>
      <c r="G75" s="66"/>
      <c r="H75" s="66"/>
      <c r="I75" s="66"/>
      <c r="J75" s="66"/>
      <c r="K75" s="66"/>
      <c r="L75" s="66"/>
    </row>
    <row r="76" spans="1:12">
      <c r="A76" s="13" t="s">
        <v>57</v>
      </c>
      <c r="B76" s="67" t="s">
        <v>75</v>
      </c>
      <c r="C76" s="67"/>
      <c r="D76" s="66"/>
      <c r="E76" s="66"/>
      <c r="F76" s="66"/>
      <c r="G76" s="66"/>
      <c r="H76" s="66"/>
      <c r="I76" s="66"/>
      <c r="J76" s="66"/>
      <c r="K76" s="66"/>
      <c r="L76" s="66"/>
    </row>
    <row r="77" spans="1:12">
      <c r="A77" s="13" t="s">
        <v>57</v>
      </c>
      <c r="B77" s="67" t="s">
        <v>125</v>
      </c>
      <c r="C77" s="67"/>
      <c r="D77" s="66"/>
      <c r="E77" s="66"/>
      <c r="F77" s="66"/>
      <c r="G77" s="66"/>
      <c r="H77" s="66"/>
      <c r="I77" s="66"/>
      <c r="J77" s="66"/>
      <c r="K77" s="66"/>
      <c r="L77" s="66"/>
    </row>
    <row r="78" spans="1:12">
      <c r="A78" s="13" t="s">
        <v>68</v>
      </c>
      <c r="B78" s="66" t="s">
        <v>61</v>
      </c>
      <c r="C78" s="66"/>
      <c r="D78" s="66"/>
      <c r="E78" s="66"/>
      <c r="F78" s="66"/>
      <c r="G78" s="66"/>
      <c r="H78" s="66"/>
      <c r="I78" s="66"/>
      <c r="J78" s="66"/>
      <c r="K78" s="66"/>
      <c r="L78" s="66"/>
    </row>
    <row r="79" spans="1:12">
      <c r="A79" s="13" t="s">
        <v>69</v>
      </c>
      <c r="B79" s="66" t="s">
        <v>62</v>
      </c>
      <c r="C79" s="66"/>
      <c r="D79" s="66"/>
      <c r="E79" s="66"/>
      <c r="F79" s="66"/>
      <c r="G79" s="66"/>
      <c r="H79" s="66"/>
      <c r="I79" s="66"/>
      <c r="J79" s="66"/>
      <c r="K79" s="66"/>
      <c r="L79" s="66"/>
    </row>
    <row r="80" spans="1:12">
      <c r="A80" s="14"/>
      <c r="B80" s="66" t="s">
        <v>54</v>
      </c>
      <c r="C80" s="66"/>
      <c r="D80" s="66"/>
      <c r="E80" s="66"/>
      <c r="F80" s="66"/>
      <c r="G80" s="66"/>
      <c r="H80" s="66"/>
      <c r="I80" s="66"/>
      <c r="J80" s="66"/>
      <c r="K80" s="66"/>
      <c r="L80" s="66"/>
    </row>
    <row r="81" spans="1:1">
      <c r="A81" s="14"/>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4"/>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79" orientation="portrait"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53125" style="129" bestFit="1" customWidth="1"/>
    <col min="2" max="2" width="4.6328125" style="129" customWidth="1"/>
    <col min="3" max="3" width="26.7265625" style="129" customWidth="1"/>
    <col min="4" max="6" width="15.08984375" style="129" customWidth="1"/>
    <col min="7" max="7" width="15.6328125" style="129" customWidth="1"/>
    <col min="8" max="8" width="3.6328125" style="129" customWidth="1"/>
    <col min="9" max="16384" width="9" style="129"/>
  </cols>
  <sheetData>
    <row r="1" spans="1:7" ht="18.75" customHeight="1">
      <c r="A1" s="129" t="s">
        <v>265</v>
      </c>
    </row>
    <row r="2" spans="1:7" ht="48" customHeight="1">
      <c r="B2" s="416" t="s">
        <v>266</v>
      </c>
      <c r="C2" s="416"/>
      <c r="D2" s="416"/>
      <c r="E2" s="416"/>
      <c r="F2" s="416"/>
      <c r="G2" s="416"/>
    </row>
    <row r="3" spans="1:7" ht="18.75" customHeight="1">
      <c r="B3" s="424"/>
      <c r="C3" s="421" t="s">
        <v>145</v>
      </c>
      <c r="D3" s="130" t="s">
        <v>146</v>
      </c>
      <c r="E3" s="130"/>
      <c r="F3" s="130"/>
      <c r="G3" s="130"/>
    </row>
    <row r="4" spans="1:7" ht="18.75" customHeight="1">
      <c r="B4" s="425"/>
      <c r="C4" s="422"/>
      <c r="D4" s="427" t="s">
        <v>143</v>
      </c>
      <c r="E4" s="428"/>
      <c r="F4" s="421" t="s">
        <v>142</v>
      </c>
      <c r="G4" s="421" t="s">
        <v>144</v>
      </c>
    </row>
    <row r="5" spans="1:7" ht="39">
      <c r="B5" s="426"/>
      <c r="C5" s="423"/>
      <c r="D5" s="163" t="s">
        <v>207</v>
      </c>
      <c r="E5" s="135" t="s">
        <v>149</v>
      </c>
      <c r="F5" s="423"/>
      <c r="G5" s="423"/>
    </row>
    <row r="6" spans="1:7" ht="18.75" customHeight="1">
      <c r="B6" s="417" t="s">
        <v>150</v>
      </c>
      <c r="C6" s="131"/>
      <c r="D6" s="133"/>
      <c r="E6" s="133"/>
      <c r="F6" s="133"/>
      <c r="G6" s="134">
        <f t="shared" ref="G6:G36" si="0">SUM(D6:F6)</f>
        <v>0</v>
      </c>
    </row>
    <row r="7" spans="1:7" ht="18.75" customHeight="1">
      <c r="B7" s="418"/>
      <c r="C7" s="131"/>
      <c r="D7" s="133"/>
      <c r="E7" s="133"/>
      <c r="F7" s="133"/>
      <c r="G7" s="134">
        <f t="shared" si="0"/>
        <v>0</v>
      </c>
    </row>
    <row r="8" spans="1:7" ht="18.75" customHeight="1">
      <c r="B8" s="418"/>
      <c r="C8" s="131"/>
      <c r="D8" s="133"/>
      <c r="E8" s="133"/>
      <c r="F8" s="155"/>
      <c r="G8" s="134">
        <f t="shared" si="0"/>
        <v>0</v>
      </c>
    </row>
    <row r="9" spans="1:7" ht="18.75" customHeight="1">
      <c r="B9" s="418"/>
      <c r="C9" s="131"/>
      <c r="D9" s="133"/>
      <c r="E9" s="133"/>
      <c r="F9" s="133"/>
      <c r="G9" s="134">
        <f t="shared" si="0"/>
        <v>0</v>
      </c>
    </row>
    <row r="10" spans="1:7" ht="18.75" customHeight="1">
      <c r="B10" s="418"/>
      <c r="C10" s="131"/>
      <c r="D10" s="133"/>
      <c r="E10" s="133"/>
      <c r="F10" s="133"/>
      <c r="G10" s="134">
        <f t="shared" si="0"/>
        <v>0</v>
      </c>
    </row>
    <row r="11" spans="1:7" ht="18.75" customHeight="1">
      <c r="B11" s="418"/>
      <c r="C11" s="131"/>
      <c r="D11" s="133"/>
      <c r="E11" s="133"/>
      <c r="F11" s="133"/>
      <c r="G11" s="134">
        <f t="shared" si="0"/>
        <v>0</v>
      </c>
    </row>
    <row r="12" spans="1:7" ht="18.75" customHeight="1">
      <c r="B12" s="418"/>
      <c r="C12" s="131"/>
      <c r="D12" s="133"/>
      <c r="E12" s="133"/>
      <c r="F12" s="133"/>
      <c r="G12" s="134">
        <f t="shared" si="0"/>
        <v>0</v>
      </c>
    </row>
    <row r="13" spans="1:7" ht="18.75" customHeight="1">
      <c r="B13" s="418"/>
      <c r="C13" s="131"/>
      <c r="D13" s="133"/>
      <c r="E13" s="133"/>
      <c r="F13" s="133"/>
      <c r="G13" s="134">
        <f t="shared" si="0"/>
        <v>0</v>
      </c>
    </row>
    <row r="14" spans="1:7" ht="18.75" customHeight="1">
      <c r="B14" s="418"/>
      <c r="C14" s="131"/>
      <c r="D14" s="133"/>
      <c r="E14" s="133"/>
      <c r="F14" s="133"/>
      <c r="G14" s="134">
        <f t="shared" si="0"/>
        <v>0</v>
      </c>
    </row>
    <row r="15" spans="1:7" ht="18.75" customHeight="1">
      <c r="B15" s="418"/>
      <c r="C15" s="131"/>
      <c r="D15" s="133"/>
      <c r="E15" s="133"/>
      <c r="F15" s="133"/>
      <c r="G15" s="134">
        <f t="shared" si="0"/>
        <v>0</v>
      </c>
    </row>
    <row r="16" spans="1:7" ht="18.75" customHeight="1">
      <c r="B16" s="418"/>
      <c r="C16" s="131"/>
      <c r="D16" s="133"/>
      <c r="E16" s="133"/>
      <c r="F16" s="133"/>
      <c r="G16" s="134">
        <f t="shared" si="0"/>
        <v>0</v>
      </c>
    </row>
    <row r="17" spans="2:8" ht="18.75" customHeight="1">
      <c r="B17" s="418"/>
      <c r="C17" s="131"/>
      <c r="D17" s="133"/>
      <c r="E17" s="133"/>
      <c r="F17" s="133"/>
      <c r="G17" s="134">
        <f t="shared" si="0"/>
        <v>0</v>
      </c>
    </row>
    <row r="18" spans="2:8" ht="18.75" customHeight="1">
      <c r="B18" s="418"/>
      <c r="C18" s="131"/>
      <c r="D18" s="133"/>
      <c r="E18" s="133"/>
      <c r="F18" s="133"/>
      <c r="G18" s="134">
        <f t="shared" si="0"/>
        <v>0</v>
      </c>
    </row>
    <row r="19" spans="2:8" ht="18.75" customHeight="1">
      <c r="B19" s="418"/>
      <c r="C19" s="131"/>
      <c r="D19" s="133"/>
      <c r="E19" s="133"/>
      <c r="F19" s="133"/>
      <c r="G19" s="134">
        <f t="shared" si="0"/>
        <v>0</v>
      </c>
    </row>
    <row r="20" spans="2:8" ht="18.75" customHeight="1">
      <c r="B20" s="418"/>
      <c r="C20" s="131"/>
      <c r="D20" s="133"/>
      <c r="E20" s="133"/>
      <c r="F20" s="133"/>
      <c r="G20" s="134">
        <f t="shared" si="0"/>
        <v>0</v>
      </c>
    </row>
    <row r="21" spans="2:8" ht="18.75" customHeight="1">
      <c r="B21" s="418"/>
      <c r="C21" s="131"/>
      <c r="D21" s="133"/>
      <c r="E21" s="133"/>
      <c r="F21" s="133"/>
      <c r="G21" s="134">
        <f t="shared" si="0"/>
        <v>0</v>
      </c>
    </row>
    <row r="22" spans="2:8" ht="18.75" customHeight="1">
      <c r="B22" s="418"/>
      <c r="C22" s="131"/>
      <c r="D22" s="133"/>
      <c r="E22" s="133"/>
      <c r="F22" s="133"/>
      <c r="G22" s="134">
        <f t="shared" si="0"/>
        <v>0</v>
      </c>
    </row>
    <row r="23" spans="2:8" ht="18.75" customHeight="1">
      <c r="B23" s="418"/>
      <c r="C23" s="131"/>
      <c r="D23" s="133"/>
      <c r="E23" s="133"/>
      <c r="F23" s="133"/>
      <c r="G23" s="134">
        <f t="shared" si="0"/>
        <v>0</v>
      </c>
    </row>
    <row r="24" spans="2:8" ht="18.75" customHeight="1">
      <c r="B24" s="418"/>
      <c r="C24" s="131"/>
      <c r="D24" s="133"/>
      <c r="E24" s="133"/>
      <c r="F24" s="133"/>
      <c r="G24" s="134">
        <f t="shared" si="0"/>
        <v>0</v>
      </c>
    </row>
    <row r="25" spans="2:8" ht="18.75" customHeight="1">
      <c r="B25" s="418"/>
      <c r="C25" s="131"/>
      <c r="D25" s="133"/>
      <c r="E25" s="133"/>
      <c r="F25" s="133"/>
      <c r="G25" s="134">
        <f t="shared" si="0"/>
        <v>0</v>
      </c>
    </row>
    <row r="26" spans="2:8" ht="18.75" customHeight="1">
      <c r="B26" s="418"/>
      <c r="C26" s="131"/>
      <c r="D26" s="133"/>
      <c r="E26" s="133"/>
      <c r="F26" s="133"/>
      <c r="G26" s="134">
        <f t="shared" si="0"/>
        <v>0</v>
      </c>
    </row>
    <row r="27" spans="2:8" ht="18.75" customHeight="1">
      <c r="B27" s="418"/>
      <c r="C27" s="131"/>
      <c r="D27" s="133"/>
      <c r="E27" s="133"/>
      <c r="F27" s="133"/>
      <c r="G27" s="134">
        <f t="shared" si="0"/>
        <v>0</v>
      </c>
    </row>
    <row r="28" spans="2:8" ht="18.75" customHeight="1">
      <c r="B28" s="418"/>
      <c r="C28" s="131"/>
      <c r="D28" s="133"/>
      <c r="E28" s="133"/>
      <c r="F28" s="133"/>
      <c r="G28" s="134">
        <f t="shared" si="0"/>
        <v>0</v>
      </c>
    </row>
    <row r="29" spans="2:8" ht="18.75" customHeight="1">
      <c r="B29" s="418"/>
      <c r="C29" s="131"/>
      <c r="D29" s="133"/>
      <c r="E29" s="133"/>
      <c r="F29" s="133"/>
      <c r="G29" s="134">
        <f t="shared" si="0"/>
        <v>0</v>
      </c>
    </row>
    <row r="30" spans="2:8" ht="18.75" customHeight="1" thickBot="1">
      <c r="B30" s="418"/>
      <c r="C30" s="131"/>
      <c r="D30" s="133"/>
      <c r="E30" s="133"/>
      <c r="F30" s="133"/>
      <c r="G30" s="134">
        <f t="shared" si="0"/>
        <v>0</v>
      </c>
    </row>
    <row r="31" spans="2:8" ht="25" customHeight="1" thickBot="1">
      <c r="B31" s="419"/>
      <c r="C31" s="141" t="s">
        <v>152</v>
      </c>
      <c r="D31" s="142">
        <f>SUM(D6:D30)</f>
        <v>0</v>
      </c>
      <c r="E31" s="142">
        <f>SUM(E6:E30)</f>
        <v>0</v>
      </c>
      <c r="F31" s="142">
        <f>SUM(F6:F30)</f>
        <v>0</v>
      </c>
      <c r="G31" s="143">
        <f>SUM(D31:F31)</f>
        <v>0</v>
      </c>
      <c r="H31" s="41"/>
    </row>
    <row r="32" spans="2:8" ht="18.75" customHeight="1">
      <c r="B32" s="417" t="s">
        <v>151</v>
      </c>
      <c r="C32" s="138"/>
      <c r="D32" s="154"/>
      <c r="E32" s="154"/>
      <c r="F32" s="139"/>
      <c r="G32" s="140">
        <f t="shared" si="0"/>
        <v>0</v>
      </c>
    </row>
    <row r="33" spans="2:8" ht="18.75" customHeight="1">
      <c r="B33" s="418"/>
      <c r="C33" s="131"/>
      <c r="D33" s="133"/>
      <c r="E33" s="133"/>
      <c r="F33" s="133"/>
      <c r="G33" s="140">
        <f t="shared" si="0"/>
        <v>0</v>
      </c>
    </row>
    <row r="34" spans="2:8" ht="18.75" customHeight="1">
      <c r="B34" s="418"/>
      <c r="C34" s="131"/>
      <c r="D34" s="133"/>
      <c r="E34" s="133"/>
      <c r="F34" s="133"/>
      <c r="G34" s="140">
        <f t="shared" si="0"/>
        <v>0</v>
      </c>
    </row>
    <row r="35" spans="2:8" ht="18.75" customHeight="1">
      <c r="B35" s="418"/>
      <c r="C35" s="131"/>
      <c r="D35" s="133"/>
      <c r="E35" s="133"/>
      <c r="F35" s="133"/>
      <c r="G35" s="140">
        <f t="shared" si="0"/>
        <v>0</v>
      </c>
    </row>
    <row r="36" spans="2:8" ht="18.75" customHeight="1" thickBot="1">
      <c r="B36" s="418"/>
      <c r="C36" s="136"/>
      <c r="D36" s="153"/>
      <c r="E36" s="153"/>
      <c r="F36" s="137"/>
      <c r="G36" s="140">
        <f t="shared" si="0"/>
        <v>0</v>
      </c>
    </row>
    <row r="37" spans="2:8" ht="25" customHeight="1" thickBot="1">
      <c r="B37" s="420"/>
      <c r="C37" s="144" t="s">
        <v>153</v>
      </c>
      <c r="D37" s="156"/>
      <c r="E37" s="156"/>
      <c r="F37" s="142">
        <f>SUM(F32:F36)</f>
        <v>0</v>
      </c>
      <c r="G37" s="143">
        <f>SUM(D37:F37)</f>
        <v>0</v>
      </c>
    </row>
    <row r="38" spans="2:8" ht="33.75" customHeight="1" thickBot="1">
      <c r="B38" s="413" t="s">
        <v>154</v>
      </c>
      <c r="C38" s="414"/>
      <c r="D38" s="142">
        <f>D31+D37</f>
        <v>0</v>
      </c>
      <c r="E38" s="142">
        <f>E31+E37</f>
        <v>0</v>
      </c>
      <c r="F38" s="142">
        <f>F31+F37</f>
        <v>0</v>
      </c>
      <c r="G38" s="143">
        <f>SUM(D38:F38)</f>
        <v>0</v>
      </c>
      <c r="H38" s="41"/>
    </row>
    <row r="39" spans="2:8" ht="6" customHeight="1">
      <c r="G39" s="132"/>
    </row>
    <row r="40" spans="2:8" ht="18.75" customHeight="1">
      <c r="B40" s="415" t="s">
        <v>155</v>
      </c>
      <c r="C40" s="415"/>
      <c r="D40" s="415"/>
      <c r="E40" s="415"/>
      <c r="F40" s="415"/>
      <c r="G40" s="415"/>
    </row>
    <row r="41" spans="2:8" ht="18.75" customHeight="1">
      <c r="B41" s="415"/>
      <c r="C41" s="415"/>
      <c r="D41" s="415"/>
      <c r="E41" s="415"/>
      <c r="F41" s="415"/>
      <c r="G41" s="415"/>
    </row>
  </sheetData>
  <mergeCells count="10">
    <mergeCell ref="B38:C38"/>
    <mergeCell ref="B40:G41"/>
    <mergeCell ref="B2:G2"/>
    <mergeCell ref="B6:B31"/>
    <mergeCell ref="B32:B37"/>
    <mergeCell ref="C3:C5"/>
    <mergeCell ref="F4:F5"/>
    <mergeCell ref="G4:G5"/>
    <mergeCell ref="B3:B5"/>
    <mergeCell ref="D4:E4"/>
  </mergeCells>
  <phoneticPr fontId="4"/>
  <printOptions horizontalCentered="1"/>
  <pageMargins left="0.78740157480314965" right="0.59055118110236227" top="0.78740157480314965" bottom="0" header="0" footer="0"/>
  <pageSetup paperSize="9" scale="86"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53125" style="129" customWidth="1"/>
    <col min="2" max="2" width="4.6328125" style="129" customWidth="1"/>
    <col min="3" max="3" width="26.7265625" style="129" customWidth="1"/>
    <col min="4" max="6" width="15.08984375" style="129" customWidth="1"/>
    <col min="7" max="7" width="15.6328125" style="129" customWidth="1"/>
    <col min="8" max="8" width="3.6328125" style="129" customWidth="1"/>
    <col min="9" max="16384" width="9" style="129"/>
  </cols>
  <sheetData>
    <row r="1" spans="1:7" ht="18.75" customHeight="1">
      <c r="A1" s="129" t="s">
        <v>265</v>
      </c>
    </row>
    <row r="2" spans="1:7" ht="48" customHeight="1">
      <c r="B2" s="416" t="s">
        <v>266</v>
      </c>
      <c r="C2" s="416"/>
      <c r="D2" s="416"/>
      <c r="E2" s="416"/>
      <c r="F2" s="416"/>
      <c r="G2" s="416"/>
    </row>
    <row r="3" spans="1:7" ht="18.75" customHeight="1">
      <c r="B3" s="424"/>
      <c r="C3" s="421" t="s">
        <v>145</v>
      </c>
      <c r="D3" s="130" t="s">
        <v>146</v>
      </c>
      <c r="E3" s="130"/>
      <c r="F3" s="130"/>
      <c r="G3" s="130"/>
    </row>
    <row r="4" spans="1:7" ht="18.75" customHeight="1">
      <c r="B4" s="425"/>
      <c r="C4" s="422"/>
      <c r="D4" s="427" t="s">
        <v>143</v>
      </c>
      <c r="E4" s="428"/>
      <c r="F4" s="421" t="s">
        <v>142</v>
      </c>
      <c r="G4" s="421" t="s">
        <v>144</v>
      </c>
    </row>
    <row r="5" spans="1:7" ht="39">
      <c r="B5" s="426"/>
      <c r="C5" s="423"/>
      <c r="D5" s="163" t="s">
        <v>207</v>
      </c>
      <c r="E5" s="135" t="s">
        <v>149</v>
      </c>
      <c r="F5" s="423"/>
      <c r="G5" s="423"/>
    </row>
    <row r="6" spans="1:7" ht="18.75" customHeight="1">
      <c r="B6" s="418" t="s">
        <v>165</v>
      </c>
      <c r="C6" s="131"/>
      <c r="D6" s="133"/>
      <c r="E6" s="133"/>
      <c r="F6" s="133"/>
      <c r="G6" s="134">
        <f t="shared" ref="G6:G30" si="0">SUM(D6:F6)</f>
        <v>0</v>
      </c>
    </row>
    <row r="7" spans="1:7" ht="18.75" customHeight="1">
      <c r="B7" s="418"/>
      <c r="C7" s="131"/>
      <c r="D7" s="133"/>
      <c r="E7" s="133"/>
      <c r="F7" s="133"/>
      <c r="G7" s="134">
        <f t="shared" si="0"/>
        <v>0</v>
      </c>
    </row>
    <row r="8" spans="1:7" ht="18.75" customHeight="1">
      <c r="B8" s="418"/>
      <c r="C8" s="131"/>
      <c r="D8" s="133"/>
      <c r="E8" s="133"/>
      <c r="F8" s="133"/>
      <c r="G8" s="134">
        <f t="shared" si="0"/>
        <v>0</v>
      </c>
    </row>
    <row r="9" spans="1:7" ht="18.75" customHeight="1">
      <c r="B9" s="418"/>
      <c r="C9" s="131"/>
      <c r="D9" s="133"/>
      <c r="E9" s="133"/>
      <c r="F9" s="133"/>
      <c r="G9" s="134">
        <f t="shared" si="0"/>
        <v>0</v>
      </c>
    </row>
    <row r="10" spans="1:7" ht="18.75" customHeight="1">
      <c r="B10" s="418"/>
      <c r="C10" s="131"/>
      <c r="D10" s="133"/>
      <c r="E10" s="133"/>
      <c r="F10" s="133"/>
      <c r="G10" s="134">
        <f t="shared" si="0"/>
        <v>0</v>
      </c>
    </row>
    <row r="11" spans="1:7" ht="18.75" customHeight="1">
      <c r="B11" s="418"/>
      <c r="C11" s="131"/>
      <c r="D11" s="133"/>
      <c r="E11" s="133"/>
      <c r="F11" s="133"/>
      <c r="G11" s="134">
        <f t="shared" si="0"/>
        <v>0</v>
      </c>
    </row>
    <row r="12" spans="1:7" ht="18.75" customHeight="1">
      <c r="B12" s="418"/>
      <c r="C12" s="131"/>
      <c r="D12" s="133"/>
      <c r="E12" s="133"/>
      <c r="F12" s="133"/>
      <c r="G12" s="134">
        <f t="shared" si="0"/>
        <v>0</v>
      </c>
    </row>
    <row r="13" spans="1:7" ht="18.75" customHeight="1">
      <c r="B13" s="418"/>
      <c r="C13" s="131"/>
      <c r="D13" s="133"/>
      <c r="E13" s="133"/>
      <c r="F13" s="133"/>
      <c r="G13" s="134">
        <f t="shared" si="0"/>
        <v>0</v>
      </c>
    </row>
    <row r="14" spans="1:7" ht="18.75" customHeight="1">
      <c r="B14" s="418"/>
      <c r="C14" s="131"/>
      <c r="D14" s="133"/>
      <c r="E14" s="133"/>
      <c r="F14" s="133"/>
      <c r="G14" s="134">
        <f t="shared" si="0"/>
        <v>0</v>
      </c>
    </row>
    <row r="15" spans="1:7" ht="18.75" customHeight="1">
      <c r="B15" s="418"/>
      <c r="C15" s="131"/>
      <c r="D15" s="133"/>
      <c r="E15" s="133"/>
      <c r="F15" s="133"/>
      <c r="G15" s="134">
        <f t="shared" si="0"/>
        <v>0</v>
      </c>
    </row>
    <row r="16" spans="1:7" ht="18.75" customHeight="1">
      <c r="B16" s="418"/>
      <c r="C16" s="131"/>
      <c r="D16" s="133"/>
      <c r="E16" s="133"/>
      <c r="F16" s="133"/>
      <c r="G16" s="134">
        <f t="shared" si="0"/>
        <v>0</v>
      </c>
    </row>
    <row r="17" spans="2:8" ht="18.75" customHeight="1">
      <c r="B17" s="418"/>
      <c r="C17" s="131"/>
      <c r="D17" s="133"/>
      <c r="E17" s="133"/>
      <c r="F17" s="133"/>
      <c r="G17" s="134">
        <f t="shared" si="0"/>
        <v>0</v>
      </c>
    </row>
    <row r="18" spans="2:8" ht="18.75" customHeight="1">
      <c r="B18" s="418"/>
      <c r="C18" s="131"/>
      <c r="D18" s="133"/>
      <c r="E18" s="133"/>
      <c r="F18" s="133"/>
      <c r="G18" s="134">
        <f t="shared" si="0"/>
        <v>0</v>
      </c>
    </row>
    <row r="19" spans="2:8" ht="18.75" customHeight="1">
      <c r="B19" s="418"/>
      <c r="C19" s="131"/>
      <c r="D19" s="133"/>
      <c r="E19" s="133"/>
      <c r="F19" s="133"/>
      <c r="G19" s="134">
        <f t="shared" si="0"/>
        <v>0</v>
      </c>
    </row>
    <row r="20" spans="2:8" ht="18.75" customHeight="1">
      <c r="B20" s="418"/>
      <c r="C20" s="131"/>
      <c r="D20" s="133"/>
      <c r="E20" s="133"/>
      <c r="F20" s="133"/>
      <c r="G20" s="134">
        <f t="shared" si="0"/>
        <v>0</v>
      </c>
    </row>
    <row r="21" spans="2:8" ht="18.75" customHeight="1">
      <c r="B21" s="418"/>
      <c r="C21" s="131"/>
      <c r="D21" s="133"/>
      <c r="E21" s="133"/>
      <c r="F21" s="133"/>
      <c r="G21" s="134">
        <f t="shared" si="0"/>
        <v>0</v>
      </c>
    </row>
    <row r="22" spans="2:8" ht="18.75" customHeight="1">
      <c r="B22" s="418"/>
      <c r="C22" s="131"/>
      <c r="D22" s="133"/>
      <c r="E22" s="133"/>
      <c r="F22" s="133"/>
      <c r="G22" s="134">
        <f t="shared" si="0"/>
        <v>0</v>
      </c>
    </row>
    <row r="23" spans="2:8" ht="18.75" customHeight="1">
      <c r="B23" s="418"/>
      <c r="C23" s="131"/>
      <c r="D23" s="133"/>
      <c r="E23" s="133"/>
      <c r="F23" s="133"/>
      <c r="G23" s="134">
        <f t="shared" si="0"/>
        <v>0</v>
      </c>
    </row>
    <row r="24" spans="2:8" ht="18.75" customHeight="1">
      <c r="B24" s="418"/>
      <c r="C24" s="131"/>
      <c r="D24" s="133"/>
      <c r="E24" s="133"/>
      <c r="F24" s="133"/>
      <c r="G24" s="134">
        <f t="shared" si="0"/>
        <v>0</v>
      </c>
    </row>
    <row r="25" spans="2:8" ht="18.75" customHeight="1">
      <c r="B25" s="418"/>
      <c r="C25" s="131"/>
      <c r="D25" s="133"/>
      <c r="E25" s="133"/>
      <c r="F25" s="133"/>
      <c r="G25" s="134">
        <f t="shared" si="0"/>
        <v>0</v>
      </c>
    </row>
    <row r="26" spans="2:8" ht="18.75" customHeight="1">
      <c r="B26" s="418"/>
      <c r="C26" s="131"/>
      <c r="D26" s="133"/>
      <c r="E26" s="133"/>
      <c r="F26" s="133"/>
      <c r="G26" s="134">
        <f t="shared" si="0"/>
        <v>0</v>
      </c>
    </row>
    <row r="27" spans="2:8" ht="18.75" customHeight="1">
      <c r="B27" s="418"/>
      <c r="C27" s="131"/>
      <c r="D27" s="133"/>
      <c r="E27" s="133"/>
      <c r="F27" s="133"/>
      <c r="G27" s="134">
        <f t="shared" si="0"/>
        <v>0</v>
      </c>
    </row>
    <row r="28" spans="2:8" ht="18.75" customHeight="1">
      <c r="B28" s="418"/>
      <c r="C28" s="131"/>
      <c r="D28" s="133"/>
      <c r="E28" s="133"/>
      <c r="F28" s="133"/>
      <c r="G28" s="134">
        <f t="shared" si="0"/>
        <v>0</v>
      </c>
    </row>
    <row r="29" spans="2:8" ht="18.75" customHeight="1">
      <c r="B29" s="418"/>
      <c r="C29" s="131"/>
      <c r="D29" s="133"/>
      <c r="E29" s="133"/>
      <c r="F29" s="133"/>
      <c r="G29" s="134">
        <f t="shared" si="0"/>
        <v>0</v>
      </c>
    </row>
    <row r="30" spans="2:8" ht="18.75" customHeight="1" thickBot="1">
      <c r="B30" s="418"/>
      <c r="C30" s="136"/>
      <c r="D30" s="137"/>
      <c r="E30" s="137"/>
      <c r="F30" s="137"/>
      <c r="G30" s="134">
        <f t="shared" si="0"/>
        <v>0</v>
      </c>
    </row>
    <row r="31" spans="2:8" ht="25" customHeight="1" thickBot="1">
      <c r="B31" s="419"/>
      <c r="C31" s="141" t="s">
        <v>152</v>
      </c>
      <c r="D31" s="142">
        <f>SUM(D6:D30)</f>
        <v>0</v>
      </c>
      <c r="E31" s="142">
        <f>SUM(E6:E30)</f>
        <v>0</v>
      </c>
      <c r="F31" s="142">
        <f>SUM(F6:F30)</f>
        <v>0</v>
      </c>
      <c r="G31" s="143">
        <f>SUM(D31:F31)</f>
        <v>0</v>
      </c>
      <c r="H31" s="41"/>
    </row>
    <row r="32" spans="2:8" ht="18.75" customHeight="1">
      <c r="B32" s="417" t="s">
        <v>151</v>
      </c>
      <c r="C32" s="138"/>
      <c r="D32" s="154"/>
      <c r="E32" s="154"/>
      <c r="F32" s="139"/>
      <c r="G32" s="140">
        <f t="shared" ref="G32:G36" si="1">SUM(D32:F32)</f>
        <v>0</v>
      </c>
    </row>
    <row r="33" spans="2:8" ht="18.75" customHeight="1">
      <c r="B33" s="418"/>
      <c r="C33" s="131"/>
      <c r="D33" s="133"/>
      <c r="E33" s="133"/>
      <c r="F33" s="133"/>
      <c r="G33" s="140">
        <f t="shared" si="1"/>
        <v>0</v>
      </c>
    </row>
    <row r="34" spans="2:8" ht="18.75" customHeight="1">
      <c r="B34" s="418"/>
      <c r="C34" s="131"/>
      <c r="D34" s="133"/>
      <c r="E34" s="133"/>
      <c r="F34" s="133"/>
      <c r="G34" s="140">
        <f t="shared" si="1"/>
        <v>0</v>
      </c>
    </row>
    <row r="35" spans="2:8" ht="18.75" customHeight="1">
      <c r="B35" s="418"/>
      <c r="C35" s="131"/>
      <c r="D35" s="133"/>
      <c r="E35" s="133"/>
      <c r="F35" s="133"/>
      <c r="G35" s="140">
        <f t="shared" si="1"/>
        <v>0</v>
      </c>
    </row>
    <row r="36" spans="2:8" ht="18.75" customHeight="1" thickBot="1">
      <c r="B36" s="418"/>
      <c r="C36" s="136"/>
      <c r="D36" s="153"/>
      <c r="E36" s="153"/>
      <c r="F36" s="137"/>
      <c r="G36" s="140">
        <f t="shared" si="1"/>
        <v>0</v>
      </c>
    </row>
    <row r="37" spans="2:8" ht="25" customHeight="1" thickBot="1">
      <c r="B37" s="420"/>
      <c r="C37" s="144" t="s">
        <v>153</v>
      </c>
      <c r="D37" s="156"/>
      <c r="E37" s="156"/>
      <c r="F37" s="142">
        <f>SUM(F32:F36)</f>
        <v>0</v>
      </c>
      <c r="G37" s="143">
        <f>SUM(D37:F37)</f>
        <v>0</v>
      </c>
    </row>
    <row r="38" spans="2:8" ht="33.75" customHeight="1" thickBot="1">
      <c r="B38" s="413" t="s">
        <v>154</v>
      </c>
      <c r="C38" s="414"/>
      <c r="D38" s="142">
        <f>D31+D37</f>
        <v>0</v>
      </c>
      <c r="E38" s="142">
        <f>E31+E37</f>
        <v>0</v>
      </c>
      <c r="F38" s="142">
        <f>F31+F37</f>
        <v>0</v>
      </c>
      <c r="G38" s="143">
        <f>SUM(D38:F38)</f>
        <v>0</v>
      </c>
      <c r="H38" s="41"/>
    </row>
    <row r="39" spans="2:8" ht="6" customHeight="1">
      <c r="G39" s="132"/>
    </row>
    <row r="40" spans="2:8" ht="18.75" customHeight="1">
      <c r="B40" s="415"/>
      <c r="C40" s="415"/>
      <c r="D40" s="415"/>
      <c r="E40" s="415"/>
      <c r="F40" s="415"/>
      <c r="G40" s="415"/>
    </row>
    <row r="41" spans="2:8" ht="18.75" customHeight="1">
      <c r="B41" s="415"/>
      <c r="C41" s="415"/>
      <c r="D41" s="415"/>
      <c r="E41" s="415"/>
      <c r="F41" s="415"/>
      <c r="G41" s="415"/>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6"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53125" style="129" customWidth="1"/>
    <col min="2" max="2" width="4.6328125" style="129" customWidth="1"/>
    <col min="3" max="3" width="26.7265625" style="129" customWidth="1"/>
    <col min="4" max="6" width="15.08984375" style="129" customWidth="1"/>
    <col min="7" max="7" width="15.6328125" style="129" customWidth="1"/>
    <col min="8" max="8" width="3.6328125" style="129" customWidth="1"/>
    <col min="9" max="16384" width="9" style="129"/>
  </cols>
  <sheetData>
    <row r="1" spans="1:7" ht="18.75" customHeight="1">
      <c r="A1" s="129" t="s">
        <v>265</v>
      </c>
    </row>
    <row r="2" spans="1:7" ht="48" customHeight="1">
      <c r="B2" s="416" t="s">
        <v>266</v>
      </c>
      <c r="C2" s="416"/>
      <c r="D2" s="416"/>
      <c r="E2" s="416"/>
      <c r="F2" s="416"/>
      <c r="G2" s="416"/>
    </row>
    <row r="3" spans="1:7" ht="18.75" customHeight="1">
      <c r="B3" s="424"/>
      <c r="C3" s="421" t="s">
        <v>145</v>
      </c>
      <c r="D3" s="130" t="s">
        <v>146</v>
      </c>
      <c r="E3" s="130"/>
      <c r="F3" s="130"/>
      <c r="G3" s="130"/>
    </row>
    <row r="4" spans="1:7" ht="18.75" customHeight="1">
      <c r="B4" s="425"/>
      <c r="C4" s="422"/>
      <c r="D4" s="427" t="s">
        <v>143</v>
      </c>
      <c r="E4" s="428"/>
      <c r="F4" s="421" t="s">
        <v>142</v>
      </c>
      <c r="G4" s="421" t="s">
        <v>144</v>
      </c>
    </row>
    <row r="5" spans="1:7" ht="39">
      <c r="B5" s="426"/>
      <c r="C5" s="423"/>
      <c r="D5" s="163" t="s">
        <v>207</v>
      </c>
      <c r="E5" s="135" t="s">
        <v>149</v>
      </c>
      <c r="F5" s="423"/>
      <c r="G5" s="423"/>
    </row>
    <row r="6" spans="1:7" ht="18.75" customHeight="1">
      <c r="B6" s="417" t="s">
        <v>150</v>
      </c>
      <c r="C6" s="131"/>
      <c r="D6" s="133"/>
      <c r="E6" s="133"/>
      <c r="F6" s="133"/>
      <c r="G6" s="134">
        <f t="shared" ref="G6:G36" si="0">SUM(D6:F6)</f>
        <v>0</v>
      </c>
    </row>
    <row r="7" spans="1:7" ht="18.75" customHeight="1">
      <c r="B7" s="418"/>
      <c r="C7" s="131"/>
      <c r="D7" s="133"/>
      <c r="E7" s="133"/>
      <c r="F7" s="133"/>
      <c r="G7" s="134">
        <f t="shared" si="0"/>
        <v>0</v>
      </c>
    </row>
    <row r="8" spans="1:7" ht="18.75" customHeight="1">
      <c r="B8" s="418"/>
      <c r="C8" s="131"/>
      <c r="D8" s="133"/>
      <c r="E8" s="133"/>
      <c r="F8" s="133"/>
      <c r="G8" s="134">
        <f t="shared" si="0"/>
        <v>0</v>
      </c>
    </row>
    <row r="9" spans="1:7" ht="18.75" customHeight="1">
      <c r="B9" s="418"/>
      <c r="C9" s="131"/>
      <c r="D9" s="133"/>
      <c r="E9" s="133"/>
      <c r="F9" s="133"/>
      <c r="G9" s="134">
        <f t="shared" si="0"/>
        <v>0</v>
      </c>
    </row>
    <row r="10" spans="1:7" ht="18.75" customHeight="1">
      <c r="B10" s="418"/>
      <c r="C10" s="131"/>
      <c r="D10" s="133"/>
      <c r="E10" s="133"/>
      <c r="F10" s="133"/>
      <c r="G10" s="134">
        <f t="shared" si="0"/>
        <v>0</v>
      </c>
    </row>
    <row r="11" spans="1:7" ht="18.75" customHeight="1">
      <c r="B11" s="418"/>
      <c r="C11" s="131"/>
      <c r="D11" s="133"/>
      <c r="E11" s="133"/>
      <c r="F11" s="133"/>
      <c r="G11" s="134">
        <f t="shared" si="0"/>
        <v>0</v>
      </c>
    </row>
    <row r="12" spans="1:7" ht="18.75" customHeight="1">
      <c r="B12" s="418"/>
      <c r="C12" s="131"/>
      <c r="D12" s="133"/>
      <c r="E12" s="133"/>
      <c r="F12" s="133"/>
      <c r="G12" s="134">
        <f t="shared" si="0"/>
        <v>0</v>
      </c>
    </row>
    <row r="13" spans="1:7" ht="18.75" customHeight="1">
      <c r="B13" s="418"/>
      <c r="C13" s="131"/>
      <c r="D13" s="133"/>
      <c r="E13" s="133"/>
      <c r="F13" s="133"/>
      <c r="G13" s="134">
        <f t="shared" si="0"/>
        <v>0</v>
      </c>
    </row>
    <row r="14" spans="1:7" ht="18.75" customHeight="1">
      <c r="B14" s="418"/>
      <c r="C14" s="131"/>
      <c r="D14" s="133"/>
      <c r="E14" s="133"/>
      <c r="F14" s="133"/>
      <c r="G14" s="134">
        <f t="shared" si="0"/>
        <v>0</v>
      </c>
    </row>
    <row r="15" spans="1:7" ht="18.75" customHeight="1">
      <c r="B15" s="418"/>
      <c r="C15" s="131"/>
      <c r="D15" s="133"/>
      <c r="E15" s="133"/>
      <c r="F15" s="133"/>
      <c r="G15" s="134">
        <f t="shared" si="0"/>
        <v>0</v>
      </c>
    </row>
    <row r="16" spans="1:7" ht="18.75" customHeight="1">
      <c r="B16" s="418"/>
      <c r="C16" s="131"/>
      <c r="D16" s="133"/>
      <c r="E16" s="133"/>
      <c r="F16" s="133"/>
      <c r="G16" s="134">
        <f t="shared" si="0"/>
        <v>0</v>
      </c>
    </row>
    <row r="17" spans="2:8" ht="18.75" customHeight="1">
      <c r="B17" s="418"/>
      <c r="C17" s="131"/>
      <c r="D17" s="133"/>
      <c r="E17" s="133"/>
      <c r="F17" s="133"/>
      <c r="G17" s="134">
        <f t="shared" si="0"/>
        <v>0</v>
      </c>
    </row>
    <row r="18" spans="2:8" ht="18.75" customHeight="1">
      <c r="B18" s="418"/>
      <c r="C18" s="131"/>
      <c r="D18" s="133"/>
      <c r="E18" s="133"/>
      <c r="F18" s="133"/>
      <c r="G18" s="134">
        <f t="shared" si="0"/>
        <v>0</v>
      </c>
    </row>
    <row r="19" spans="2:8" ht="18.75" customHeight="1">
      <c r="B19" s="418"/>
      <c r="C19" s="131"/>
      <c r="D19" s="133"/>
      <c r="E19" s="133"/>
      <c r="F19" s="133"/>
      <c r="G19" s="134">
        <f t="shared" si="0"/>
        <v>0</v>
      </c>
    </row>
    <row r="20" spans="2:8" ht="18.75" customHeight="1">
      <c r="B20" s="418"/>
      <c r="C20" s="131"/>
      <c r="D20" s="133"/>
      <c r="E20" s="133"/>
      <c r="F20" s="133"/>
      <c r="G20" s="134">
        <f t="shared" si="0"/>
        <v>0</v>
      </c>
    </row>
    <row r="21" spans="2:8" ht="18.75" customHeight="1">
      <c r="B21" s="418"/>
      <c r="C21" s="131"/>
      <c r="D21" s="133"/>
      <c r="E21" s="133"/>
      <c r="F21" s="133"/>
      <c r="G21" s="134">
        <f t="shared" si="0"/>
        <v>0</v>
      </c>
    </row>
    <row r="22" spans="2:8" ht="18.75" customHeight="1">
      <c r="B22" s="418"/>
      <c r="C22" s="131"/>
      <c r="D22" s="133"/>
      <c r="E22" s="133"/>
      <c r="F22" s="133"/>
      <c r="G22" s="134">
        <f t="shared" si="0"/>
        <v>0</v>
      </c>
    </row>
    <row r="23" spans="2:8" ht="18.75" customHeight="1">
      <c r="B23" s="418"/>
      <c r="C23" s="131"/>
      <c r="D23" s="133"/>
      <c r="E23" s="133"/>
      <c r="F23" s="133"/>
      <c r="G23" s="134">
        <f t="shared" si="0"/>
        <v>0</v>
      </c>
    </row>
    <row r="24" spans="2:8" ht="18.75" customHeight="1">
      <c r="B24" s="418"/>
      <c r="C24" s="131"/>
      <c r="D24" s="133"/>
      <c r="E24" s="133"/>
      <c r="F24" s="133"/>
      <c r="G24" s="134">
        <f t="shared" si="0"/>
        <v>0</v>
      </c>
    </row>
    <row r="25" spans="2:8" ht="18.75" customHeight="1">
      <c r="B25" s="418"/>
      <c r="C25" s="131"/>
      <c r="D25" s="133"/>
      <c r="E25" s="133"/>
      <c r="F25" s="133"/>
      <c r="G25" s="134">
        <f t="shared" si="0"/>
        <v>0</v>
      </c>
    </row>
    <row r="26" spans="2:8" ht="18.75" customHeight="1">
      <c r="B26" s="418"/>
      <c r="C26" s="131"/>
      <c r="D26" s="133"/>
      <c r="E26" s="133"/>
      <c r="F26" s="133"/>
      <c r="G26" s="134">
        <f t="shared" si="0"/>
        <v>0</v>
      </c>
    </row>
    <row r="27" spans="2:8" ht="18.75" customHeight="1">
      <c r="B27" s="418"/>
      <c r="C27" s="131"/>
      <c r="D27" s="133"/>
      <c r="E27" s="133"/>
      <c r="F27" s="133"/>
      <c r="G27" s="134">
        <f t="shared" si="0"/>
        <v>0</v>
      </c>
    </row>
    <row r="28" spans="2:8" ht="18.75" customHeight="1">
      <c r="B28" s="418"/>
      <c r="C28" s="131"/>
      <c r="D28" s="133"/>
      <c r="E28" s="133"/>
      <c r="F28" s="133"/>
      <c r="G28" s="134">
        <f t="shared" si="0"/>
        <v>0</v>
      </c>
    </row>
    <row r="29" spans="2:8" ht="18.75" customHeight="1">
      <c r="B29" s="418"/>
      <c r="C29" s="131"/>
      <c r="D29" s="133"/>
      <c r="E29" s="133"/>
      <c r="F29" s="133"/>
      <c r="G29" s="134">
        <f t="shared" si="0"/>
        <v>0</v>
      </c>
    </row>
    <row r="30" spans="2:8" ht="18.75" customHeight="1" thickBot="1">
      <c r="B30" s="418"/>
      <c r="C30" s="136"/>
      <c r="D30" s="137"/>
      <c r="E30" s="137"/>
      <c r="F30" s="137"/>
      <c r="G30" s="134">
        <f t="shared" si="0"/>
        <v>0</v>
      </c>
    </row>
    <row r="31" spans="2:8" ht="25" customHeight="1" thickBot="1">
      <c r="B31" s="419"/>
      <c r="C31" s="141" t="s">
        <v>152</v>
      </c>
      <c r="D31" s="142">
        <f>SUM(D6:D30)</f>
        <v>0</v>
      </c>
      <c r="E31" s="142">
        <f>SUM(E6:E30)</f>
        <v>0</v>
      </c>
      <c r="F31" s="142">
        <f>SUM(F6:F30)</f>
        <v>0</v>
      </c>
      <c r="G31" s="143">
        <f>SUM(D31:F31)</f>
        <v>0</v>
      </c>
      <c r="H31" s="41"/>
    </row>
    <row r="32" spans="2:8" ht="18.75" customHeight="1">
      <c r="B32" s="417" t="s">
        <v>151</v>
      </c>
      <c r="C32" s="138"/>
      <c r="D32" s="154"/>
      <c r="E32" s="154"/>
      <c r="F32" s="139"/>
      <c r="G32" s="140">
        <f t="shared" si="0"/>
        <v>0</v>
      </c>
    </row>
    <row r="33" spans="2:8" ht="18.75" customHeight="1">
      <c r="B33" s="418"/>
      <c r="C33" s="131"/>
      <c r="D33" s="133"/>
      <c r="E33" s="133"/>
      <c r="F33" s="133"/>
      <c r="G33" s="140">
        <f t="shared" si="0"/>
        <v>0</v>
      </c>
    </row>
    <row r="34" spans="2:8" ht="18.75" customHeight="1">
      <c r="B34" s="418"/>
      <c r="C34" s="131"/>
      <c r="D34" s="133"/>
      <c r="E34" s="133"/>
      <c r="F34" s="133"/>
      <c r="G34" s="140">
        <f t="shared" si="0"/>
        <v>0</v>
      </c>
    </row>
    <row r="35" spans="2:8" ht="18.75" customHeight="1">
      <c r="B35" s="418"/>
      <c r="C35" s="131"/>
      <c r="D35" s="133"/>
      <c r="E35" s="133"/>
      <c r="F35" s="133"/>
      <c r="G35" s="140">
        <f t="shared" si="0"/>
        <v>0</v>
      </c>
    </row>
    <row r="36" spans="2:8" ht="18.75" customHeight="1" thickBot="1">
      <c r="B36" s="418"/>
      <c r="C36" s="136"/>
      <c r="D36" s="153"/>
      <c r="E36" s="153"/>
      <c r="F36" s="137"/>
      <c r="G36" s="140">
        <f t="shared" si="0"/>
        <v>0</v>
      </c>
    </row>
    <row r="37" spans="2:8" ht="25" customHeight="1" thickBot="1">
      <c r="B37" s="420"/>
      <c r="C37" s="144" t="s">
        <v>153</v>
      </c>
      <c r="D37" s="156"/>
      <c r="E37" s="156"/>
      <c r="F37" s="142">
        <f>SUM(F32:F36)</f>
        <v>0</v>
      </c>
      <c r="G37" s="143">
        <f>SUM(D37:F37)</f>
        <v>0</v>
      </c>
    </row>
    <row r="38" spans="2:8" ht="33.75" customHeight="1" thickBot="1">
      <c r="B38" s="413" t="s">
        <v>154</v>
      </c>
      <c r="C38" s="414"/>
      <c r="D38" s="142">
        <f>D31+D37</f>
        <v>0</v>
      </c>
      <c r="E38" s="142">
        <f>E31+E37</f>
        <v>0</v>
      </c>
      <c r="F38" s="142">
        <f>F31+F37</f>
        <v>0</v>
      </c>
      <c r="G38" s="143">
        <f>SUM(D38:F38)</f>
        <v>0</v>
      </c>
      <c r="H38" s="41"/>
    </row>
    <row r="39" spans="2:8" ht="6" customHeight="1">
      <c r="G39" s="132"/>
    </row>
    <row r="40" spans="2:8" ht="18.75" customHeight="1">
      <c r="B40" s="415"/>
      <c r="C40" s="415"/>
      <c r="D40" s="415"/>
      <c r="E40" s="415"/>
      <c r="F40" s="415"/>
      <c r="G40" s="415"/>
    </row>
    <row r="41" spans="2:8" ht="18.75" customHeight="1">
      <c r="B41" s="415"/>
      <c r="C41" s="415"/>
      <c r="D41" s="415"/>
      <c r="E41" s="415"/>
      <c r="F41" s="415"/>
      <c r="G41" s="415"/>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6"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zoomScaleNormal="100" workbookViewId="0">
      <selection activeCell="E1" sqref="E1"/>
    </sheetView>
  </sheetViews>
  <sheetFormatPr defaultColWidth="8.90625" defaultRowHeight="13"/>
  <cols>
    <col min="1" max="1" width="9.36328125" style="164" customWidth="1"/>
    <col min="2" max="2" width="8.90625" style="164"/>
    <col min="3" max="3" width="40.7265625" style="164" customWidth="1"/>
    <col min="4" max="4" width="70.08984375" style="164" customWidth="1"/>
    <col min="5" max="16384" width="8.90625" style="164"/>
  </cols>
  <sheetData>
    <row r="1" spans="1:4" ht="29.25" customHeight="1" thickBot="1">
      <c r="A1" s="429" t="s">
        <v>254</v>
      </c>
      <c r="B1" s="429"/>
      <c r="C1" s="429"/>
      <c r="D1" s="429"/>
    </row>
    <row r="2" spans="1:4" ht="14.5" thickBot="1">
      <c r="A2" s="165" t="s">
        <v>166</v>
      </c>
      <c r="B2" s="166" t="s">
        <v>9</v>
      </c>
      <c r="C2" s="166" t="s">
        <v>167</v>
      </c>
      <c r="D2" s="166" t="s">
        <v>168</v>
      </c>
    </row>
    <row r="3" spans="1:4" ht="70" customHeight="1" thickBot="1">
      <c r="A3" s="435" t="s">
        <v>169</v>
      </c>
      <c r="B3" s="167">
        <v>1</v>
      </c>
      <c r="C3" s="168" t="s">
        <v>174</v>
      </c>
      <c r="D3" s="168" t="s">
        <v>235</v>
      </c>
    </row>
    <row r="4" spans="1:4" ht="61.5" customHeight="1" thickBot="1">
      <c r="A4" s="436"/>
      <c r="B4" s="167">
        <v>2</v>
      </c>
      <c r="C4" s="168" t="s">
        <v>175</v>
      </c>
      <c r="D4" s="168" t="s">
        <v>176</v>
      </c>
    </row>
    <row r="5" spans="1:4" ht="138" customHeight="1" thickBot="1">
      <c r="A5" s="436"/>
      <c r="B5" s="167">
        <v>3</v>
      </c>
      <c r="C5" s="168" t="s">
        <v>222</v>
      </c>
      <c r="D5" s="168" t="s">
        <v>236</v>
      </c>
    </row>
    <row r="6" spans="1:4" ht="150" customHeight="1" thickBot="1">
      <c r="A6" s="436"/>
      <c r="B6" s="167">
        <v>4</v>
      </c>
      <c r="C6" s="168" t="s">
        <v>177</v>
      </c>
      <c r="D6" s="168" t="s">
        <v>237</v>
      </c>
    </row>
    <row r="7" spans="1:4" ht="228.75" customHeight="1" thickBot="1">
      <c r="A7" s="436"/>
      <c r="B7" s="167">
        <v>5</v>
      </c>
      <c r="C7" s="168" t="s">
        <v>223</v>
      </c>
      <c r="D7" s="168" t="s">
        <v>233</v>
      </c>
    </row>
    <row r="8" spans="1:4" ht="70" customHeight="1" thickBot="1">
      <c r="A8" s="436"/>
      <c r="B8" s="167">
        <v>6</v>
      </c>
      <c r="C8" s="168" t="s">
        <v>178</v>
      </c>
      <c r="D8" s="168" t="s">
        <v>179</v>
      </c>
    </row>
    <row r="9" spans="1:4" ht="59.25" customHeight="1" thickBot="1">
      <c r="A9" s="436"/>
      <c r="B9" s="167">
        <v>7</v>
      </c>
      <c r="C9" s="168" t="s">
        <v>224</v>
      </c>
      <c r="D9" s="168" t="s">
        <v>225</v>
      </c>
    </row>
    <row r="10" spans="1:4" ht="56.25" customHeight="1" thickBot="1">
      <c r="A10" s="436"/>
      <c r="B10" s="167">
        <v>8</v>
      </c>
      <c r="C10" s="168" t="s">
        <v>180</v>
      </c>
      <c r="D10" s="168" t="s">
        <v>181</v>
      </c>
    </row>
    <row r="11" spans="1:4" ht="50.15" customHeight="1" thickBot="1">
      <c r="A11" s="436"/>
      <c r="B11" s="167">
        <v>9</v>
      </c>
      <c r="C11" s="168" t="s">
        <v>182</v>
      </c>
      <c r="D11" s="168" t="s">
        <v>183</v>
      </c>
    </row>
    <row r="12" spans="1:4" ht="94.5" customHeight="1" thickBot="1">
      <c r="A12" s="436"/>
      <c r="B12" s="167">
        <v>10</v>
      </c>
      <c r="C12" s="168" t="s">
        <v>184</v>
      </c>
      <c r="D12" s="168" t="s">
        <v>185</v>
      </c>
    </row>
    <row r="13" spans="1:4" ht="69" customHeight="1" thickBot="1">
      <c r="A13" s="436"/>
      <c r="B13" s="167">
        <v>11</v>
      </c>
      <c r="C13" s="168" t="s">
        <v>186</v>
      </c>
      <c r="D13" s="168" t="s">
        <v>187</v>
      </c>
    </row>
    <row r="14" spans="1:4" ht="50.15" customHeight="1" thickBot="1">
      <c r="A14" s="436"/>
      <c r="B14" s="167">
        <v>12</v>
      </c>
      <c r="C14" s="168" t="s">
        <v>188</v>
      </c>
      <c r="D14" s="168" t="s">
        <v>189</v>
      </c>
    </row>
    <row r="15" spans="1:4" ht="123.75" customHeight="1" thickBot="1">
      <c r="A15" s="436"/>
      <c r="B15" s="167">
        <v>13</v>
      </c>
      <c r="C15" s="168" t="s">
        <v>220</v>
      </c>
      <c r="D15" s="168" t="s">
        <v>221</v>
      </c>
    </row>
    <row r="16" spans="1:4" ht="207" customHeight="1" thickBot="1">
      <c r="A16" s="436"/>
      <c r="B16" s="183">
        <v>14</v>
      </c>
      <c r="C16" s="184" t="s">
        <v>240</v>
      </c>
      <c r="D16" s="184" t="s">
        <v>241</v>
      </c>
    </row>
    <row r="17" spans="1:4" ht="70.5" thickBot="1">
      <c r="A17" s="436"/>
      <c r="B17" s="183">
        <v>15</v>
      </c>
      <c r="C17" s="184" t="s">
        <v>242</v>
      </c>
      <c r="D17" s="184" t="s">
        <v>253</v>
      </c>
    </row>
    <row r="18" spans="1:4" ht="54" customHeight="1" thickBot="1">
      <c r="A18" s="433" t="s">
        <v>170</v>
      </c>
      <c r="B18" s="167">
        <v>16</v>
      </c>
      <c r="C18" s="168" t="s">
        <v>190</v>
      </c>
      <c r="D18" s="168" t="s">
        <v>218</v>
      </c>
    </row>
    <row r="19" spans="1:4" ht="54" customHeight="1" thickBot="1">
      <c r="A19" s="434"/>
      <c r="B19" s="167">
        <v>17</v>
      </c>
      <c r="C19" s="168" t="s">
        <v>191</v>
      </c>
      <c r="D19" s="168" t="s">
        <v>171</v>
      </c>
    </row>
    <row r="20" spans="1:4" ht="54" customHeight="1" thickBot="1">
      <c r="A20" s="434"/>
      <c r="B20" s="167">
        <v>18</v>
      </c>
      <c r="C20" s="168" t="s">
        <v>192</v>
      </c>
      <c r="D20" s="168" t="s">
        <v>193</v>
      </c>
    </row>
    <row r="21" spans="1:4" ht="55.5" customHeight="1" thickBot="1">
      <c r="A21" s="434"/>
      <c r="B21" s="167">
        <v>19</v>
      </c>
      <c r="C21" s="168" t="s">
        <v>194</v>
      </c>
      <c r="D21" s="168" t="s">
        <v>232</v>
      </c>
    </row>
    <row r="22" spans="1:4" ht="65.25" customHeight="1" thickBot="1">
      <c r="A22" s="434"/>
      <c r="B22" s="167">
        <v>20</v>
      </c>
      <c r="C22" s="168" t="s">
        <v>226</v>
      </c>
      <c r="D22" s="168" t="s">
        <v>227</v>
      </c>
    </row>
    <row r="23" spans="1:4" ht="42.75" customHeight="1" thickBot="1">
      <c r="A23" s="434"/>
      <c r="B23" s="167">
        <v>21</v>
      </c>
      <c r="C23" s="168" t="s">
        <v>228</v>
      </c>
      <c r="D23" s="168" t="s">
        <v>229</v>
      </c>
    </row>
    <row r="24" spans="1:4" ht="87.75" customHeight="1" thickBot="1">
      <c r="A24" s="434"/>
      <c r="B24" s="167">
        <v>22</v>
      </c>
      <c r="C24" s="168" t="s">
        <v>230</v>
      </c>
      <c r="D24" s="168" t="s">
        <v>231</v>
      </c>
    </row>
    <row r="25" spans="1:4" ht="64.5" customHeight="1" thickBot="1">
      <c r="A25" s="434"/>
      <c r="B25" s="167">
        <v>23</v>
      </c>
      <c r="C25" s="168" t="s">
        <v>195</v>
      </c>
      <c r="D25" s="168" t="s">
        <v>196</v>
      </c>
    </row>
    <row r="26" spans="1:4" ht="114" customHeight="1" thickBot="1">
      <c r="A26" s="434"/>
      <c r="B26" s="167">
        <v>24</v>
      </c>
      <c r="C26" s="168" t="s">
        <v>197</v>
      </c>
      <c r="D26" s="168" t="s">
        <v>238</v>
      </c>
    </row>
    <row r="27" spans="1:4" ht="40" customHeight="1" thickBot="1">
      <c r="A27" s="430" t="s">
        <v>172</v>
      </c>
      <c r="B27" s="167">
        <v>25</v>
      </c>
      <c r="C27" s="168" t="s">
        <v>198</v>
      </c>
      <c r="D27" s="168" t="s">
        <v>173</v>
      </c>
    </row>
    <row r="28" spans="1:4" ht="84" customHeight="1" thickBot="1">
      <c r="A28" s="431"/>
      <c r="B28" s="167">
        <v>26</v>
      </c>
      <c r="C28" s="168" t="s">
        <v>199</v>
      </c>
      <c r="D28" s="168" t="s">
        <v>234</v>
      </c>
    </row>
    <row r="29" spans="1:4" ht="70" customHeight="1" thickBot="1">
      <c r="A29" s="432"/>
      <c r="B29" s="167">
        <v>27</v>
      </c>
      <c r="C29" s="169" t="s">
        <v>239</v>
      </c>
      <c r="D29" s="169" t="s">
        <v>200</v>
      </c>
    </row>
  </sheetData>
  <mergeCells count="4">
    <mergeCell ref="A1:D1"/>
    <mergeCell ref="A27:A29"/>
    <mergeCell ref="A18:A26"/>
    <mergeCell ref="A3:A17"/>
  </mergeCells>
  <phoneticPr fontId="4"/>
  <printOptions horizontalCentered="1"/>
  <pageMargins left="0.78740157480314965" right="0.78740157480314965" top="0.59055118110236227" bottom="0.59055118110236227" header="0" footer="0"/>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F3944F-7C94-4DEE-8595-4945D1C76D8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F5199CA-292D-4507-8E7B-2F8F70B02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 総括表</vt:lpstr>
      <vt:lpstr>(様式2(個表)) 事業計画書</vt:lpstr>
      <vt:lpstr>(様式2) 事業費内訳書</vt:lpstr>
      <vt:lpstr>施設面積内訳(1)</vt:lpstr>
      <vt:lpstr>施設面積内訳(2)</vt:lpstr>
      <vt:lpstr>施設面積内訳(3)</vt:lpstr>
      <vt:lpstr>Q＆A集</vt:lpstr>
      <vt:lpstr>'(様式1) 総括表'!Print_Area</vt:lpstr>
      <vt:lpstr>'(様式2(個表)) 事業計画書'!Print_Area</vt:lpstr>
      <vt:lpstr>'(様式2) 事業費内訳書'!Print_Area</vt:lpstr>
      <vt:lpstr>'施設面積内訳(1)'!Print_Area</vt:lpstr>
      <vt:lpstr>'施設面積内訳(2)'!Print_Area</vt:lpstr>
      <vt:lpstr>'施設面積内訳(3)'!Print_Area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鹿児島県</cp:lastModifiedBy>
  <cp:lastPrinted>2020-02-12T00:59:29Z</cp:lastPrinted>
  <dcterms:created xsi:type="dcterms:W3CDTF">2000-07-04T04:40:42Z</dcterms:created>
  <dcterms:modified xsi:type="dcterms:W3CDTF">2024-10-08T04:33:30Z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