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0）  ondanka（引継済み）\○011　条例に係る計画報告等\R8\01 マニュアル改正\"/>
    </mc:Choice>
  </mc:AlternateContent>
  <xr:revisionPtr revIDLastSave="0" documentId="13_ncr:1_{343531DF-154D-4841-A1E0-52CF27A45D3A}" xr6:coauthVersionLast="47" xr6:coauthVersionMax="47" xr10:uidLastSave="{00000000-0000-0000-0000-000000000000}"/>
  <bookViews>
    <workbookView xWindow="-120" yWindow="-16320" windowWidth="29040" windowHeight="15720" xr2:uid="{00000000-000D-0000-FFFF-FFFF00000000}"/>
  </bookViews>
  <sheets>
    <sheet name="実施状況報告書" sheetId="23" r:id="rId1"/>
    <sheet name="別記2号様式 内訳書" sheetId="22" r:id="rId2"/>
    <sheet name="計算書" sheetId="5" r:id="rId3"/>
  </sheets>
  <definedNames>
    <definedName name="_xlnm.Print_Area" localSheetId="2">計算書!$B$1:$K$71</definedName>
    <definedName name="_xlnm.Print_Area" localSheetId="0">実施状況報告書!$A$1:$U$34</definedName>
    <definedName name="_xlnm.Print_Area" localSheetId="1">'別記2号様式 内訳書'!$A$1:$L$56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5" l="1"/>
  <c r="K56" i="5"/>
  <c r="K58" i="5"/>
  <c r="P17" i="23" l="1"/>
  <c r="J17" i="23"/>
  <c r="R57" i="5" l="1"/>
  <c r="G55" i="5" s="1"/>
  <c r="G62" i="5" l="1"/>
  <c r="G57" i="5"/>
  <c r="G61" i="5"/>
  <c r="I56" i="5"/>
  <c r="I57" i="5"/>
  <c r="I48" i="22" l="1"/>
  <c r="J48" i="22" s="1"/>
  <c r="I49" i="22"/>
  <c r="J49" i="22" s="1"/>
  <c r="I46" i="22"/>
  <c r="J46" i="22" s="1"/>
  <c r="I47" i="22"/>
  <c r="J47" i="22" s="1"/>
  <c r="I42" i="22"/>
  <c r="J42" i="22" s="1"/>
  <c r="I43" i="22"/>
  <c r="J43" i="22" s="1"/>
  <c r="I39" i="22"/>
  <c r="J39" i="22" s="1"/>
  <c r="I40" i="22"/>
  <c r="J40" i="22" s="1"/>
  <c r="I41" i="22"/>
  <c r="J41" i="22" s="1"/>
  <c r="I32" i="22"/>
  <c r="I33" i="22"/>
  <c r="I34" i="22"/>
  <c r="I35" i="22"/>
  <c r="J35" i="22" s="1"/>
  <c r="I36" i="22"/>
  <c r="J36" i="22" s="1"/>
  <c r="I37" i="22"/>
  <c r="J37" i="22" s="1"/>
  <c r="I38" i="22"/>
  <c r="J38" i="22" s="1"/>
  <c r="I29" i="22"/>
  <c r="J29" i="22" s="1"/>
  <c r="I30" i="22"/>
  <c r="J30" i="22" s="1"/>
  <c r="I25" i="22"/>
  <c r="J25" i="22" s="1"/>
  <c r="I26" i="22"/>
  <c r="J26" i="22" s="1"/>
  <c r="I27" i="22"/>
  <c r="J27" i="22" s="1"/>
  <c r="I28" i="22"/>
  <c r="J28" i="22" s="1"/>
  <c r="I24" i="22"/>
  <c r="J24" i="22" s="1"/>
  <c r="J34" i="22" l="1"/>
  <c r="K47" i="5"/>
  <c r="I45" i="22"/>
  <c r="I44" i="22"/>
  <c r="I55" i="5"/>
  <c r="I58" i="5"/>
  <c r="I59" i="5"/>
  <c r="K43" i="5"/>
  <c r="K44" i="5"/>
  <c r="K45" i="5"/>
  <c r="K46" i="5"/>
  <c r="K41" i="5"/>
  <c r="K40" i="5"/>
  <c r="K29" i="5"/>
  <c r="I51" i="5"/>
  <c r="I52" i="5"/>
  <c r="I49" i="5"/>
  <c r="I50" i="5"/>
  <c r="I48" i="5"/>
  <c r="I41" i="5"/>
  <c r="J32" i="22" s="1"/>
  <c r="I42" i="5"/>
  <c r="I43" i="5"/>
  <c r="I44" i="5"/>
  <c r="I45" i="5"/>
  <c r="I46" i="5"/>
  <c r="I47" i="5"/>
  <c r="I37" i="5"/>
  <c r="K37" i="5" s="1"/>
  <c r="I38" i="5"/>
  <c r="K38" i="5" s="1"/>
  <c r="I32" i="5"/>
  <c r="I33" i="5"/>
  <c r="I34" i="5"/>
  <c r="I35" i="5"/>
  <c r="K35" i="5" s="1"/>
  <c r="K39" i="5" s="1"/>
  <c r="I36" i="5"/>
  <c r="K36" i="5" s="1"/>
  <c r="K60" i="5"/>
  <c r="K61" i="5" s="1"/>
  <c r="K67" i="5" s="1"/>
  <c r="K63" i="5"/>
  <c r="I62" i="5" l="1"/>
  <c r="J45" i="22" s="1"/>
  <c r="J33" i="22"/>
  <c r="I39" i="5"/>
  <c r="I63" i="5" l="1"/>
  <c r="I64" i="5"/>
  <c r="I65" i="5"/>
  <c r="I66" i="5"/>
  <c r="I60" i="5"/>
  <c r="I31" i="22"/>
  <c r="I29" i="5" l="1"/>
  <c r="P30" i="23" l="1"/>
  <c r="O32" i="23" s="1"/>
  <c r="J30" i="23"/>
  <c r="D30" i="23"/>
  <c r="C32" i="23" s="1"/>
  <c r="O33" i="23" s="1"/>
  <c r="I13" i="22" l="1"/>
  <c r="I14" i="22"/>
  <c r="I15" i="22"/>
  <c r="I16" i="22"/>
  <c r="I17" i="22"/>
  <c r="I18" i="22"/>
  <c r="I19" i="22"/>
  <c r="I20" i="22"/>
  <c r="I21" i="22"/>
  <c r="I22" i="22"/>
  <c r="I23" i="22"/>
  <c r="I12" i="22"/>
  <c r="J12" i="22" s="1"/>
  <c r="I54" i="5" l="1"/>
  <c r="K42" i="5"/>
  <c r="K53" i="5" s="1"/>
  <c r="I40" i="5"/>
  <c r="I53" i="5" s="1"/>
  <c r="I30" i="5"/>
  <c r="J22" i="22"/>
  <c r="I28" i="5"/>
  <c r="I27" i="5"/>
  <c r="I26" i="5"/>
  <c r="I25" i="5"/>
  <c r="I24" i="5"/>
  <c r="I23" i="5"/>
  <c r="I22" i="5"/>
  <c r="I21" i="5"/>
  <c r="I20" i="5"/>
  <c r="I19" i="5"/>
  <c r="K19" i="5" s="1"/>
  <c r="I61" i="5" l="1"/>
  <c r="I67" i="5" s="1"/>
  <c r="J21" i="22"/>
  <c r="K28" i="5"/>
  <c r="J31" i="22"/>
  <c r="I31" i="5"/>
  <c r="J44" i="22"/>
  <c r="K30" i="5"/>
  <c r="J23" i="22"/>
  <c r="K27" i="5"/>
  <c r="J20" i="22"/>
  <c r="K26" i="5"/>
  <c r="J19" i="22"/>
  <c r="K25" i="5"/>
  <c r="J18" i="22"/>
  <c r="K23" i="5"/>
  <c r="J16" i="22"/>
  <c r="K24" i="5"/>
  <c r="J17" i="22"/>
  <c r="K22" i="5"/>
  <c r="J15" i="22"/>
  <c r="K21" i="5"/>
  <c r="J14" i="22"/>
  <c r="K20" i="5"/>
  <c r="J13" i="22"/>
  <c r="I68" i="5" l="1"/>
  <c r="I70" i="5" s="1"/>
  <c r="K31" i="5"/>
  <c r="K68" i="5" s="1"/>
  <c r="J52" i="22" s="1"/>
  <c r="J16" i="23" s="1"/>
  <c r="J51" i="22" l="1"/>
  <c r="J50" i="22"/>
  <c r="H3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FCBDC174-0B77-41D1-A6F1-158CB0539B5A}">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1E583EE8-BCB1-4E13-AE00-097955BD1A40}">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「電気事業者からの買電の非化石割合計算ツール（令和８年度報告用）」を参照。 </t>
        </r>
      </text>
    </comment>
  </commentList>
</comments>
</file>

<file path=xl/sharedStrings.xml><?xml version="1.0" encoding="utf-8"?>
<sst xmlns="http://schemas.openxmlformats.org/spreadsheetml/2006/main" count="445" uniqueCount="241">
  <si>
    <t>別記第４号様式（第７条関係）</t>
  </si>
  <si>
    <t xml:space="preserve">    鹿児島県知事　　　　殿</t>
  </si>
  <si>
    <t>主たる業種</t>
  </si>
  <si>
    <t>事業者の区分</t>
  </si>
  <si>
    <t>計画期間</t>
  </si>
  <si>
    <t>％</t>
  </si>
  <si>
    <t>二酸化炭素換算量</t>
  </si>
  <si>
    <t>森林の整備</t>
  </si>
  <si>
    <t>ｔ</t>
  </si>
  <si>
    <t>特記事項</t>
  </si>
  <si>
    <t>年　 　月　 　日　</t>
    <phoneticPr fontId="1"/>
  </si>
  <si>
    <t xml:space="preserve">  鹿児島県地球温暖化対策推進条例第15条の規定により次のとおり提出します。</t>
    <phoneticPr fontId="1"/>
  </si>
  <si>
    <t>実 施 状 況 報 告 書</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</si>
  <si>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</si>
  <si>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</si>
  <si>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</si>
  <si>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</si>
  <si>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</si>
  <si>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</si>
  <si>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</si>
  <si>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</si>
  <si>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</si>
  <si>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</si>
  <si>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</si>
  <si>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</si>
  <si>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</si>
  <si>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</si>
  <si>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</si>
  <si>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</si>
  <si>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</si>
  <si>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</si>
  <si>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</si>
  <si>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</si>
  <si>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</si>
  <si>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</si>
  <si>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</si>
  <si>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</si>
  <si>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</si>
  <si>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</si>
  <si>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</si>
  <si>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</si>
  <si>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</si>
  <si>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</si>
  <si>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</si>
  <si>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</si>
  <si>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</si>
  <si>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</si>
  <si>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</si>
  <si>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</si>
  <si>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</si>
  <si>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</si>
  <si>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</si>
  <si>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</si>
  <si>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</si>
  <si>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</si>
  <si>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</si>
  <si>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</si>
  <si>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</si>
  <si>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</si>
  <si>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</si>
  <si>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</si>
  <si>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</si>
  <si>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</si>
  <si>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</si>
  <si>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</si>
  <si>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</si>
  <si>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</si>
  <si>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</si>
  <si>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</si>
  <si>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</si>
  <si>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</si>
  <si>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</si>
  <si>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</si>
  <si>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</si>
  <si>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</si>
  <si>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</si>
  <si>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</si>
  <si>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</si>
  <si>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</si>
  <si>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</si>
  <si>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森林吸収源対策等の実施による温室効果ガスの削減量等</t>
    <rPh sb="21" eb="24">
      <t>サクゲンリョウ</t>
    </rPh>
    <rPh sb="24" eb="25">
      <t>トウ</t>
    </rPh>
    <phoneticPr fontId="1"/>
  </si>
  <si>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</si>
  <si>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</si>
  <si>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</si>
  <si>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r>
      <t>ｔ－CO</t>
    </r>
    <r>
      <rPr>
        <vertAlign val="subscript"/>
        <sz val="11"/>
        <color rgb="FF000000"/>
        <rFont val="ＭＳ 明朝"/>
        <family val="1"/>
        <charset val="128"/>
      </rPr>
      <t>2</t>
    </r>
  </si>
  <si>
    <t>排　 出 　量</t>
    <phoneticPr fontId="1"/>
  </si>
  <si>
    <t>区　　  　分</t>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</si>
  <si>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</si>
  <si>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</si>
  <si>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</si>
  <si>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</si>
  <si>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</si>
  <si>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</si>
  <si>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</si>
  <si>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</si>
  <si>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</si>
  <si>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</si>
  <si>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</si>
  <si>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</si>
  <si>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</si>
  <si>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</si>
  <si>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</si>
  <si>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</si>
  <si>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</si>
  <si>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</si>
  <si>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</si>
  <si>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</si>
  <si>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</si>
  <si>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</si>
  <si>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</si>
  <si>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</si>
  <si>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</si>
  <si>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</si>
  <si>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</si>
  <si>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</si>
  <si>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</si>
  <si>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</si>
  <si>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</si>
  <si>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</si>
  <si>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</si>
  <si>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</si>
  <si>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</si>
  <si>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</si>
  <si>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</si>
  <si>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t>温室効果ガス排出量計算表（報告対象年度）</t>
    <rPh sb="0" eb="2">
      <t>オンシツ</t>
    </rPh>
    <rPh sb="2" eb="4">
      <t>コウカ</t>
    </rPh>
    <rPh sb="6" eb="9">
      <t>ハイシュツリョウ</t>
    </rPh>
    <rPh sb="9" eb="11">
      <t>ケイサン</t>
    </rPh>
    <rPh sb="11" eb="12">
      <t>ヒョウ</t>
    </rPh>
    <rPh sb="13" eb="15">
      <t>ホウコク</t>
    </rPh>
    <rPh sb="15" eb="17">
      <t>タイショウ</t>
    </rPh>
    <rPh sb="17" eb="19">
      <t>ネンド</t>
    </rPh>
    <phoneticPr fontId="8"/>
  </si>
  <si>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</si>
  <si>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</si>
  <si>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</si>
  <si>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</si>
  <si>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</si>
  <si>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</si>
  <si>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</si>
  <si>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</si>
  <si>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目標年度</t>
    <phoneticPr fontId="1"/>
  </si>
  <si>
    <t>削減率</t>
    <phoneticPr fontId="1"/>
  </si>
  <si>
    <t>排出量ベース</t>
    <rPh sb="0" eb="3">
      <t>ハイシュツリョウ</t>
    </rPh>
    <phoneticPr fontId="1"/>
  </si>
  <si>
    <t>原単位ベース</t>
    <rPh sb="0" eb="3">
      <t>ゲンタンイ</t>
    </rPh>
    <phoneticPr fontId="1"/>
  </si>
  <si>
    <t>原単位の考え方</t>
    <rPh sb="0" eb="3">
      <t>ゲンタンイ</t>
    </rPh>
    <rPh sb="4" eb="5">
      <t>カンガ</t>
    </rPh>
    <rPh sb="6" eb="7">
      <t>カタ</t>
    </rPh>
    <phoneticPr fontId="1"/>
  </si>
  <si>
    <t>区分</t>
    <phoneticPr fontId="1"/>
  </si>
  <si>
    <t>基　準　年　度</t>
    <rPh sb="0" eb="1">
      <t>モト</t>
    </rPh>
    <rPh sb="2" eb="3">
      <t>ジュン</t>
    </rPh>
    <phoneticPr fontId="1"/>
  </si>
  <si>
    <t>目　標　年　度</t>
    <phoneticPr fontId="1"/>
  </si>
  <si>
    <t>取組量等</t>
  </si>
  <si>
    <t>整備面積</t>
  </si>
  <si>
    <t>ha</t>
  </si>
  <si>
    <t>吸収量</t>
    <phoneticPr fontId="1"/>
  </si>
  <si>
    <t>吸収量</t>
    <phoneticPr fontId="1"/>
  </si>
  <si>
    <t>ｔ</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</si>
  <si>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</si>
  <si>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</si>
  <si>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</si>
  <si>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</si>
  <si>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</si>
  <si>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</si>
  <si>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</si>
  <si>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</si>
  <si>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　）</t>
    <phoneticPr fontId="1"/>
  </si>
  <si>
    <t>削減量</t>
    <phoneticPr fontId="1"/>
  </si>
  <si>
    <t>（　　）</t>
    <phoneticPr fontId="1"/>
  </si>
  <si>
    <t>削減量</t>
    <phoneticPr fontId="1"/>
  </si>
  <si>
    <t>ｔ</t>
    <phoneticPr fontId="1"/>
  </si>
  <si>
    <t>吸収量及び
削減量の合計</t>
    <phoneticPr fontId="1"/>
  </si>
  <si>
    <t>基準年度</t>
    <phoneticPr fontId="1"/>
  </si>
  <si>
    <t>報告対象年度</t>
    <phoneticPr fontId="1"/>
  </si>
  <si>
    <t>目標年度</t>
  </si>
  <si>
    <t>削減率</t>
    <rPh sb="0" eb="3">
      <t>サクゲンリツ</t>
    </rPh>
    <phoneticPr fontId="1"/>
  </si>
  <si>
    <t>％</t>
    <phoneticPr fontId="1"/>
  </si>
  <si>
    <t>再生可能エネルギーの利用</t>
    <phoneticPr fontId="1"/>
  </si>
  <si>
    <t>事業活動に伴う温室効果ガスの排出の状況及び目標達成状況</t>
    <phoneticPr fontId="1"/>
  </si>
  <si>
    <t>　　 基準年度（　　　年度）　　　　　　　　　　　　　　　　　　　　　　</t>
    <phoneticPr fontId="1"/>
  </si>
  <si>
    <t xml:space="preserve"> 法人にあっては，主たる事務所の所在地，名称及び代表者の氏名    </t>
    <phoneticPr fontId="1"/>
  </si>
  <si>
    <t>)</t>
    <phoneticPr fontId="1"/>
  </si>
  <si>
    <t>　　　　　　（事業所の名称：　</t>
    <rPh sb="7" eb="10">
      <t>ジギョウショ</t>
    </rPh>
    <rPh sb="11" eb="13">
      <t>メイショウ</t>
    </rPh>
    <phoneticPr fontId="1"/>
  </si>
  <si>
    <t>報告対象年度</t>
    <rPh sb="4" eb="5">
      <t>ネン</t>
    </rPh>
    <phoneticPr fontId="1"/>
  </si>
  <si>
    <t>報　告　対　象　年　度</t>
    <rPh sb="0" eb="1">
      <t>ホウ</t>
    </rPh>
    <rPh sb="2" eb="3">
      <t>コク</t>
    </rPh>
    <rPh sb="4" eb="5">
      <t>タイ</t>
    </rPh>
    <rPh sb="6" eb="7">
      <t>ゾウ</t>
    </rPh>
    <rPh sb="8" eb="9">
      <t>トシ</t>
    </rPh>
    <rPh sb="10" eb="11">
      <t>ド</t>
    </rPh>
    <phoneticPr fontId="1"/>
  </si>
  <si>
    <t>　</t>
    <phoneticPr fontId="1"/>
  </si>
  <si>
    <t>温室効果ガス排出量削減計画に基づく措置の実施状況</t>
    <rPh sb="8" eb="9">
      <t>リョウ</t>
    </rPh>
    <rPh sb="9" eb="11">
      <t>サクゲン</t>
    </rPh>
    <rPh sb="11" eb="13">
      <t>ケイカク</t>
    </rPh>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</si>
  <si>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</si>
  <si>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</si>
  <si>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</si>
  <si>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</si>
  <si>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</si>
  <si>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</si>
  <si>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</si>
  <si>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</si>
  <si>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</si>
  <si>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</si>
  <si>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</si>
  <si>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</si>
  <si>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</si>
  <si>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</si>
  <si>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</si>
  <si>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</si>
  <si>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</si>
  <si>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</si>
  <si>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</si>
  <si>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</si>
  <si>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</si>
  <si>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</si>
  <si>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</si>
  <si>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</si>
  <si>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</si>
  <si>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</si>
  <si>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</si>
  <si>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</si>
  <si>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</si>
  <si>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t>
    <phoneticPr fontId="1"/>
  </si>
  <si>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</si>
  <si>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</si>
  <si>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</si>
  <si>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</si>
  <si>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</si>
  <si>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</si>
  <si>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</si>
  <si>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</si>
  <si>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</si>
  <si>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phoneticPr fontId="1"/>
  </si>
  <si>
    <t>その他使用した熱</t>
    <phoneticPr fontId="1"/>
  </si>
  <si>
    <t>太陽光</t>
    <rPh sb="0" eb="3">
      <t>タイヨウコウ</t>
    </rPh>
    <phoneticPr fontId="8"/>
  </si>
  <si>
    <t>その他（　　　　　　　　　　）</t>
    <rPh sb="2" eb="3">
      <t>タ</t>
    </rPh>
    <phoneticPr fontId="1"/>
  </si>
  <si>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</si>
  <si>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</si>
  <si>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</si>
  <si>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</si>
  <si>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</si>
  <si>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</si>
  <si>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うち非化石</t>
    <rPh sb="2" eb="5">
      <t>ヒカセキ</t>
    </rPh>
    <phoneticPr fontId="1"/>
  </si>
  <si>
    <t>％</t>
    <phoneticPr fontId="1"/>
  </si>
  <si>
    <t>FIT売れ残り分</t>
    <rPh sb="3" eb="4">
      <t>ウ</t>
    </rPh>
    <rPh sb="5" eb="6">
      <t>ノコ</t>
    </rPh>
    <rPh sb="7" eb="8">
      <t>ブン</t>
    </rPh>
    <phoneticPr fontId="1"/>
  </si>
  <si>
    <t>非化石証書の使用状況</t>
    <rPh sb="0" eb="5">
      <t>ヒカセキショウショ</t>
    </rPh>
    <rPh sb="6" eb="10">
      <t>シヨウジョウキョウ</t>
    </rPh>
    <phoneticPr fontId="1"/>
  </si>
  <si>
    <t>九州電力の残差メニューについて</t>
    <rPh sb="0" eb="4">
      <t>キュウシュウデンリョク</t>
    </rPh>
    <rPh sb="5" eb="7">
      <t>ザンサ</t>
    </rPh>
    <phoneticPr fontId="1"/>
  </si>
  <si>
    <t>電気のうち非化石割合</t>
    <rPh sb="0" eb="2">
      <t>デンキ</t>
    </rPh>
    <rPh sb="5" eb="10">
      <t>ヒカセキワリアイ</t>
    </rPh>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</si>
  <si>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</si>
  <si>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</si>
  <si>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</si>
  <si>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t>←白色セルは自動入力もしくは，
　入力不要のセルです。</t>
    <rPh sb="1" eb="3">
      <t>ハクショク</t>
    </rPh>
    <rPh sb="6" eb="8">
      <t>ジドウ</t>
    </rPh>
    <rPh sb="8" eb="10">
      <t>ニュウリョク</t>
    </rPh>
    <rPh sb="17" eb="21">
      <t>ニュウリョクフヨウ</t>
    </rPh>
    <phoneticPr fontId="1"/>
  </si>
  <si>
    <t xml:space="preserve"> 　ⅰ）燃料の使用</t>
    <phoneticPr fontId="1"/>
  </si>
  <si>
    <t>-</t>
    <phoneticPr fontId="1"/>
  </si>
  <si>
    <r>
      <t>　　　報告年度（</t>
    </r>
    <r>
      <rPr>
        <sz val="10"/>
        <color rgb="FFFF0000"/>
        <rFont val="ＭＳ 明朝"/>
        <family val="1"/>
        <charset val="128"/>
      </rPr>
      <t>令和７年度</t>
    </r>
    <r>
      <rPr>
        <sz val="10"/>
        <color theme="1"/>
        <rFont val="ＭＳ 明朝"/>
        <family val="1"/>
        <charset val="128"/>
      </rPr>
      <t>）　　　　　　　　　　　　　　　　　　　　　　</t>
    </r>
    <rPh sb="8" eb="10">
      <t>レイワ</t>
    </rPh>
    <phoneticPr fontId="1"/>
  </si>
  <si>
    <t>R8年提出用</t>
    <rPh sb="2" eb="3">
      <t>ネン</t>
    </rPh>
    <rPh sb="3" eb="5">
      <t>テイシュツ</t>
    </rPh>
    <rPh sb="5" eb="6">
      <t>ヨウ</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</si>
  <si>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 xml:space="preserve">（入力されている数値は九州電力(株)のものです。）
</t>
    </r>
    <r>
      <rPr>
        <u/>
        <sz val="10"/>
        <color rgb="FFFF0000"/>
        <rFont val="ＭＳ Ｐゴシック"/>
        <family val="3"/>
        <charset val="128"/>
      </rPr>
      <t>※令和７年度報告から基礎排出係数はメニューごとに異なっていますのでご注意ください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rPh sb="108" eb="110">
      <t>レイワ</t>
    </rPh>
    <phoneticPr fontId="8"/>
  </si>
  <si>
    <t>【R８年度報告分】</t>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</si>
</sst>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0"/>
    <numFmt numFmtId="179" formatCode="#,##0_);[Red]\(#,##0\)"/>
    <numFmt numFmtId="180" formatCode="#,###"/>
    <numFmt numFmtId="181" formatCode="0.0_ "/>
    <numFmt numFmtId="182" formatCode="#,##0.000;[Red]\-#,##0.000"/>
    <numFmt numFmtId="183" formatCode="0.0000"/>
    <numFmt numFmtId="184" formatCode="#,##0.0000"/>
    <numFmt numFmtId="185"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u/>
      <sz val="10"/>
      <color rgb="FFFF0000"/>
      <name val="ＭＳ Ｐゴシック"/>
      <family val="3"/>
      <charset val="128"/>
    </font>
    <font>
      <u/>
      <sz val="9"/>
      <color rgb="FFFF0000"/>
      <name val="ＭＳ Ｐゴシック"/>
      <family val="3"/>
      <charset val="128"/>
      <scheme val="minor"/>
    </font>
    <font>
      <sz val="10"/>
      <color rgb="FFFF0000"/>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85">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09">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Border="1" applyAlignment="1" applyProtection="1">
      <alignment vertical="center" shrinkToFit="1"/>
      <protection locked="0"/>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lignment vertical="center"/>
    </xf>
    <xf numFmtId="0" fontId="12" fillId="0" borderId="6" xfId="0" applyFont="1" applyBorder="1">
      <alignment vertical="center"/>
    </xf>
    <xf numFmtId="0" fontId="12" fillId="0" borderId="7" xfId="0" applyFont="1" applyBorder="1">
      <alignment vertical="center"/>
    </xf>
    <xf numFmtId="0" fontId="12" fillId="0" borderId="9"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0" xfId="0" applyFont="1" applyAlignment="1">
      <alignment horizontal="left" vertical="center" indent="1"/>
    </xf>
    <xf numFmtId="0" fontId="20" fillId="0" borderId="0" xfId="0" applyFont="1" applyAlignment="1">
      <alignment horizontal="justify" vertical="center"/>
    </xf>
    <xf numFmtId="0" fontId="20" fillId="0" borderId="0" xfId="0" applyFont="1">
      <alignment vertical="center"/>
    </xf>
    <xf numFmtId="0" fontId="0" fillId="0" borderId="5" xfId="0" applyBorder="1">
      <alignment vertical="center"/>
    </xf>
    <xf numFmtId="0" fontId="0" fillId="0" borderId="8" xfId="0" applyBorder="1">
      <alignment vertical="center"/>
    </xf>
    <xf numFmtId="49" fontId="0" fillId="0" borderId="8" xfId="0" applyNumberFormat="1" applyBorder="1">
      <alignment vertical="center"/>
    </xf>
    <xf numFmtId="0" fontId="0" fillId="0" borderId="10" xfId="0" applyBorder="1">
      <alignment vertical="center"/>
    </xf>
    <xf numFmtId="0" fontId="20" fillId="0" borderId="0" xfId="0" applyFont="1" applyAlignment="1">
      <alignment horizontal="distributed" vertical="center" wrapText="1"/>
    </xf>
    <xf numFmtId="0" fontId="20" fillId="0" borderId="0" xfId="0" applyFont="1" applyAlignment="1">
      <alignment horizontal="right" vertical="center" wrapText="1"/>
    </xf>
    <xf numFmtId="0" fontId="20" fillId="0" borderId="44"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2" xfId="0" applyFont="1" applyBorder="1" applyAlignment="1">
      <alignment horizontal="center" vertical="center" wrapText="1"/>
    </xf>
    <xf numFmtId="0" fontId="23" fillId="0" borderId="0" xfId="0" applyFont="1" applyAlignment="1">
      <alignment horizontal="center" vertical="center"/>
    </xf>
    <xf numFmtId="0" fontId="4" fillId="0" borderId="43" xfId="0" applyFont="1" applyBorder="1" applyAlignment="1">
      <alignment horizontal="center" vertical="center" wrapText="1"/>
    </xf>
    <xf numFmtId="0" fontId="20" fillId="0" borderId="0" xfId="0" applyFont="1" applyAlignment="1">
      <alignment vertical="center" wrapText="1"/>
    </xf>
    <xf numFmtId="0" fontId="20" fillId="0" borderId="55"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8" fillId="0" borderId="36" xfId="0" applyFont="1" applyBorder="1" applyAlignment="1">
      <alignment horizontal="center" vertical="center" wrapText="1"/>
    </xf>
    <xf numFmtId="0" fontId="18" fillId="2" borderId="28" xfId="0" applyFont="1" applyFill="1" applyBorder="1" applyAlignment="1">
      <alignment horizontal="center" vertical="center" wrapText="1"/>
    </xf>
    <xf numFmtId="0" fontId="18" fillId="2" borderId="28" xfId="0" applyFont="1" applyFill="1" applyBorder="1" applyAlignment="1">
      <alignment vertical="center" wrapText="1"/>
    </xf>
    <xf numFmtId="0" fontId="18" fillId="2" borderId="61" xfId="0" applyFont="1" applyFill="1" applyBorder="1" applyAlignment="1">
      <alignment vertical="center" wrapText="1"/>
    </xf>
    <xf numFmtId="0" fontId="18" fillId="0" borderId="37" xfId="0" applyFont="1" applyBorder="1" applyAlignment="1">
      <alignment vertical="center" wrapText="1"/>
    </xf>
    <xf numFmtId="0" fontId="3" fillId="2" borderId="31" xfId="0" applyFont="1" applyFill="1" applyBorder="1" applyAlignment="1">
      <alignment horizontal="center" vertical="center" wrapText="1"/>
    </xf>
    <xf numFmtId="0" fontId="3" fillId="0" borderId="31" xfId="0" applyFont="1" applyBorder="1" applyAlignment="1">
      <alignment vertical="center" wrapText="1"/>
    </xf>
    <xf numFmtId="0" fontId="18" fillId="0" borderId="35" xfId="0" applyFont="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lignment vertical="center"/>
    </xf>
    <xf numFmtId="0" fontId="4" fillId="4" borderId="35" xfId="0" applyFont="1" applyFill="1" applyBorder="1" applyAlignment="1">
      <alignment horizontal="center" vertical="center"/>
    </xf>
    <xf numFmtId="0" fontId="4" fillId="4" borderId="2" xfId="0" applyFont="1" applyFill="1" applyBorder="1">
      <alignment vertical="center"/>
    </xf>
    <xf numFmtId="0" fontId="4" fillId="4" borderId="38" xfId="0" applyFont="1" applyFill="1" applyBorder="1">
      <alignment vertical="center"/>
    </xf>
    <xf numFmtId="0" fontId="23" fillId="5" borderId="29" xfId="0" applyFont="1" applyFill="1" applyBorder="1" applyAlignment="1">
      <alignment horizontal="right" vertical="center" wrapText="1"/>
    </xf>
    <xf numFmtId="0" fontId="18" fillId="0" borderId="39" xfId="0" applyFont="1" applyBorder="1" applyAlignment="1">
      <alignment horizontal="distributed" vertical="center" wrapText="1"/>
    </xf>
    <xf numFmtId="0" fontId="18" fillId="0" borderId="40" xfId="0" applyFont="1" applyBorder="1" applyAlignment="1">
      <alignment horizontal="distributed" vertical="center" wrapText="1"/>
    </xf>
    <xf numFmtId="0" fontId="18" fillId="0" borderId="30" xfId="0" applyFont="1" applyBorder="1" applyAlignment="1">
      <alignment horizontal="center" vertical="center" wrapText="1"/>
    </xf>
    <xf numFmtId="0" fontId="18" fillId="0" borderId="30" xfId="0" applyFont="1" applyBorder="1" applyAlignment="1">
      <alignment vertical="center" wrapText="1"/>
    </xf>
    <xf numFmtId="0" fontId="38" fillId="2" borderId="65" xfId="0" applyFont="1" applyFill="1" applyBorder="1" applyAlignment="1">
      <alignment horizontal="center" vertical="center" wrapText="1"/>
    </xf>
    <xf numFmtId="0" fontId="23" fillId="5" borderId="3"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2" fillId="2" borderId="65" xfId="0" applyFont="1" applyFill="1" applyBorder="1" applyAlignment="1">
      <alignment horizontal="center" vertical="center" wrapText="1"/>
    </xf>
    <xf numFmtId="0" fontId="38" fillId="2" borderId="3" xfId="0" applyFont="1" applyFill="1" applyBorder="1" applyAlignment="1">
      <alignment horizontal="right" vertical="center" wrapText="1"/>
    </xf>
    <xf numFmtId="0" fontId="38" fillId="0" borderId="65" xfId="0" applyFont="1" applyBorder="1" applyAlignment="1">
      <alignment horizontal="center" vertical="center" wrapText="1"/>
    </xf>
    <xf numFmtId="0" fontId="3" fillId="0" borderId="3" xfId="0" applyFont="1" applyBorder="1" applyAlignment="1">
      <alignment horizontal="right" vertical="center" wrapText="1"/>
    </xf>
    <xf numFmtId="0" fontId="2" fillId="0" borderId="65" xfId="0" applyFont="1" applyBorder="1" applyAlignment="1">
      <alignment horizontal="center" vertical="center" wrapText="1"/>
    </xf>
    <xf numFmtId="0" fontId="38" fillId="5" borderId="3" xfId="0" applyFont="1" applyFill="1" applyBorder="1" applyAlignment="1">
      <alignment vertical="center" wrapText="1"/>
    </xf>
    <xf numFmtId="0" fontId="38" fillId="0" borderId="3" xfId="0" applyFont="1" applyBorder="1" applyAlignment="1">
      <alignment horizontal="right" vertical="center" wrapText="1"/>
    </xf>
    <xf numFmtId="0" fontId="2" fillId="2" borderId="67" xfId="0" applyFont="1" applyFill="1" applyBorder="1" applyAlignment="1">
      <alignment vertical="center" wrapText="1"/>
    </xf>
    <xf numFmtId="0" fontId="2" fillId="0" borderId="67" xfId="0" applyFont="1" applyBorder="1" applyAlignment="1">
      <alignment vertical="center" wrapText="1"/>
    </xf>
    <xf numFmtId="0" fontId="18" fillId="4" borderId="63" xfId="0" applyFont="1" applyFill="1" applyBorder="1" applyAlignment="1">
      <alignment horizontal="right" vertical="center" wrapText="1"/>
    </xf>
    <xf numFmtId="0" fontId="4" fillId="4" borderId="38" xfId="0" applyFont="1" applyFill="1" applyBorder="1" applyAlignment="1">
      <alignment horizontal="center" vertical="center"/>
    </xf>
    <xf numFmtId="0" fontId="4" fillId="4" borderId="37" xfId="0" applyFont="1" applyFill="1" applyBorder="1" applyAlignment="1">
      <alignment horizontal="center" vertical="center"/>
    </xf>
    <xf numFmtId="0" fontId="18" fillId="0" borderId="68" xfId="0" applyFont="1" applyBorder="1" applyAlignment="1">
      <alignment horizontal="distributed" vertical="center" wrapText="1"/>
    </xf>
    <xf numFmtId="0" fontId="4" fillId="0" borderId="0" xfId="0" applyFont="1" applyAlignment="1">
      <alignment horizontal="left"/>
    </xf>
    <xf numFmtId="0" fontId="18" fillId="0" borderId="0" xfId="0" applyFont="1" applyAlignment="1">
      <alignment horizontal="left"/>
    </xf>
    <xf numFmtId="0" fontId="23" fillId="0" borderId="0" xfId="0" applyFont="1" applyAlignment="1">
      <alignment horizontal="left" vertical="top"/>
    </xf>
    <xf numFmtId="0" fontId="4" fillId="0" borderId="0" xfId="0" applyFont="1" applyAlignment="1">
      <alignment horizontal="left" vertical="top"/>
    </xf>
    <xf numFmtId="0" fontId="39" fillId="0" borderId="13" xfId="0" applyFont="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Alignment="1">
      <alignment horizontal="center" vertical="center"/>
    </xf>
    <xf numFmtId="0" fontId="0" fillId="0" borderId="6" xfId="0" applyBorder="1">
      <alignment vertical="center"/>
    </xf>
    <xf numFmtId="49" fontId="0" fillId="0" borderId="0" xfId="0" applyNumberFormat="1">
      <alignment vertical="center"/>
    </xf>
    <xf numFmtId="0" fontId="0" fillId="0" borderId="11" xfId="0" applyBorder="1">
      <alignment vertical="center"/>
    </xf>
    <xf numFmtId="177" fontId="14" fillId="0" borderId="13" xfId="0" applyNumberFormat="1" applyFont="1" applyBorder="1" applyAlignment="1">
      <alignment vertical="center" shrinkToFit="1"/>
    </xf>
    <xf numFmtId="0" fontId="14" fillId="0" borderId="0" xfId="0" applyFont="1" applyAlignment="1">
      <alignment horizontal="right" vertical="center" shrinkToFit="1"/>
    </xf>
    <xf numFmtId="0" fontId="12" fillId="0" borderId="13" xfId="0" applyFont="1" applyBorder="1" applyAlignment="1">
      <alignment horizontal="center" vertical="center" shrinkToFit="1"/>
    </xf>
    <xf numFmtId="179" fontId="22" fillId="2" borderId="45"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179" fontId="22" fillId="2" borderId="71" xfId="0" applyNumberFormat="1" applyFont="1" applyFill="1" applyBorder="1" applyAlignment="1">
      <alignment horizontal="right" vertical="center" shrinkToFit="1"/>
    </xf>
    <xf numFmtId="0" fontId="12" fillId="0" borderId="13" xfId="0" applyFont="1" applyBorder="1" applyAlignment="1">
      <alignment vertical="center" shrinkToFit="1"/>
    </xf>
    <xf numFmtId="183"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184"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Border="1" applyAlignment="1">
      <alignment horizontal="center" vertical="center" shrinkToFit="1"/>
    </xf>
    <xf numFmtId="0" fontId="12" fillId="0" borderId="13" xfId="0" applyFont="1" applyBorder="1" applyAlignment="1">
      <alignment horizontal="right" vertical="center" shrinkToFit="1"/>
    </xf>
    <xf numFmtId="176" fontId="14" fillId="6" borderId="2" xfId="1" applyNumberFormat="1"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12" fillId="0" borderId="14" xfId="0" applyFont="1" applyBorder="1" applyAlignment="1">
      <alignment horizontal="center" vertical="center" shrinkToFit="1"/>
    </xf>
    <xf numFmtId="0" fontId="42" fillId="0" borderId="14" xfId="0" applyFont="1" applyBorder="1" applyAlignment="1">
      <alignment horizontal="center" vertical="center" shrinkToFit="1"/>
    </xf>
    <xf numFmtId="0" fontId="20" fillId="0" borderId="46" xfId="0" applyFont="1" applyBorder="1" applyAlignment="1">
      <alignment horizontal="center" vertical="center" wrapText="1"/>
    </xf>
    <xf numFmtId="0" fontId="0" fillId="0" borderId="10"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0" fillId="0" borderId="0" xfId="0" applyAlignment="1">
      <alignment horizontal="center" vertical="center" textRotation="255"/>
    </xf>
    <xf numFmtId="0" fontId="42" fillId="0" borderId="0" xfId="0" applyFont="1" applyAlignment="1">
      <alignment horizontal="center" vertical="center" shrinkToFit="1"/>
    </xf>
    <xf numFmtId="0" fontId="42" fillId="0" borderId="12"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9" xfId="0" applyFont="1" applyBorder="1" applyAlignment="1">
      <alignment horizontal="center" vertical="center" shrinkToFit="1"/>
    </xf>
    <xf numFmtId="0" fontId="0" fillId="0" borderId="11" xfId="0" applyBorder="1" applyAlignment="1">
      <alignment horizontal="center" vertical="center" textRotation="255"/>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3" xfId="0" applyFont="1" applyBorder="1" applyAlignment="1">
      <alignment horizontal="center" vertical="center" wrapText="1"/>
    </xf>
    <xf numFmtId="176" fontId="12" fillId="0" borderId="13" xfId="1" applyNumberFormat="1" applyFont="1" applyFill="1" applyBorder="1" applyAlignment="1">
      <alignment vertical="center" shrinkToFit="1"/>
    </xf>
    <xf numFmtId="0" fontId="0" fillId="0" borderId="77" xfId="0" applyBorder="1">
      <alignment vertical="center"/>
    </xf>
    <xf numFmtId="0" fontId="0" fillId="0" borderId="80" xfId="0" applyBorder="1">
      <alignment vertical="center"/>
    </xf>
    <xf numFmtId="0" fontId="44" fillId="0" borderId="19" xfId="0" applyFont="1" applyBorder="1">
      <alignment vertical="center"/>
    </xf>
    <xf numFmtId="0" fontId="0" fillId="0" borderId="79" xfId="0" applyBorder="1" applyAlignment="1">
      <alignment horizontal="center" vertical="center"/>
    </xf>
    <xf numFmtId="0" fontId="48" fillId="4" borderId="13" xfId="0" applyFont="1" applyFill="1" applyBorder="1">
      <alignment vertical="center"/>
    </xf>
    <xf numFmtId="0" fontId="48" fillId="3" borderId="13" xfId="0" applyFont="1" applyFill="1" applyBorder="1">
      <alignment vertical="center"/>
    </xf>
    <xf numFmtId="0" fontId="4" fillId="0" borderId="13" xfId="0" applyFont="1" applyBorder="1">
      <alignment vertical="center"/>
    </xf>
    <xf numFmtId="0" fontId="20" fillId="3" borderId="40"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0" fontId="20" fillId="3" borderId="31"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2" fillId="0" borderId="0" xfId="0" applyFont="1" applyAlignment="1">
      <alignment vertical="center" wrapText="1"/>
    </xf>
    <xf numFmtId="0" fontId="22" fillId="0" borderId="0" xfId="0" applyFont="1">
      <alignment vertical="center"/>
    </xf>
    <xf numFmtId="0" fontId="42" fillId="3" borderId="13" xfId="0" applyFont="1" applyFill="1" applyBorder="1" applyAlignment="1">
      <alignment horizontal="center" vertical="center" shrinkToFit="1"/>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0" fontId="20" fillId="7" borderId="13" xfId="0" applyFont="1" applyFill="1" applyBorder="1">
      <alignment vertical="center"/>
    </xf>
    <xf numFmtId="49" fontId="12" fillId="3" borderId="13" xfId="1" applyNumberFormat="1" applyFont="1" applyFill="1" applyBorder="1" applyAlignment="1">
      <alignment horizontal="right" vertical="center" shrinkToFit="1"/>
    </xf>
    <xf numFmtId="0" fontId="56" fillId="0" borderId="13" xfId="0" applyFont="1" applyBorder="1" applyAlignment="1">
      <alignment horizontal="center" vertical="center" shrinkToFit="1"/>
    </xf>
    <xf numFmtId="0" fontId="48" fillId="5" borderId="13" xfId="0" applyFont="1" applyFill="1" applyBorder="1">
      <alignment vertical="center"/>
    </xf>
    <xf numFmtId="0" fontId="30" fillId="0" borderId="75" xfId="0" applyFont="1" applyBorder="1" applyAlignment="1">
      <alignment horizontal="center" vertical="center"/>
    </xf>
    <xf numFmtId="0" fontId="30" fillId="0" borderId="74" xfId="0" applyFont="1" applyBorder="1" applyAlignment="1">
      <alignment horizontal="center" vertical="center"/>
    </xf>
    <xf numFmtId="0" fontId="41" fillId="0" borderId="13" xfId="0" applyFont="1" applyBorder="1" applyAlignment="1">
      <alignment vertical="center" shrinkToFit="1"/>
    </xf>
    <xf numFmtId="0" fontId="44" fillId="0" borderId="0" xfId="0" applyFont="1">
      <alignment vertical="center"/>
    </xf>
    <xf numFmtId="0" fontId="27" fillId="0" borderId="0" xfId="0" applyFont="1"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4" fillId="4" borderId="0" xfId="0" applyFont="1" applyFill="1" applyAlignment="1">
      <alignment horizontal="left" vertical="center"/>
    </xf>
    <xf numFmtId="0" fontId="2" fillId="0" borderId="0" xfId="0" applyFont="1" applyAlignment="1">
      <alignment horizontal="left" vertical="center" wrapText="1"/>
    </xf>
    <xf numFmtId="0" fontId="3" fillId="4" borderId="3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18" fillId="0" borderId="40" xfId="0" applyFont="1" applyBorder="1" applyAlignment="1">
      <alignment horizontal="distributed" vertical="center" wrapText="1"/>
    </xf>
    <xf numFmtId="0" fontId="18" fillId="0" borderId="39" xfId="0" applyFont="1" applyBorder="1" applyAlignment="1">
      <alignment horizontal="distributed" vertical="center" wrapText="1"/>
    </xf>
    <xf numFmtId="0" fontId="18" fillId="0" borderId="41" xfId="0" applyFont="1" applyBorder="1" applyAlignment="1">
      <alignment horizontal="distributed" vertical="center" wrapText="1"/>
    </xf>
    <xf numFmtId="0" fontId="18" fillId="0" borderId="27" xfId="0" applyFont="1" applyBorder="1" applyAlignment="1">
      <alignment horizontal="left" vertical="center" wrapText="1"/>
    </xf>
    <xf numFmtId="0" fontId="18" fillId="0" borderId="30"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8" fillId="0" borderId="28" xfId="0" applyFont="1" applyBorder="1" applyAlignment="1">
      <alignment horizontal="left" vertical="center" wrapText="1"/>
    </xf>
    <xf numFmtId="0" fontId="18" fillId="0" borderId="33" xfId="0" applyFont="1" applyBorder="1" applyAlignment="1">
      <alignment horizontal="left" vertical="center" wrapText="1"/>
    </xf>
    <xf numFmtId="0" fontId="18" fillId="4" borderId="64" xfId="0" applyFont="1" applyFill="1" applyBorder="1" applyAlignment="1">
      <alignment horizontal="right" vertical="center" wrapText="1"/>
    </xf>
    <xf numFmtId="0" fontId="18" fillId="2" borderId="28" xfId="0" applyFont="1" applyFill="1" applyBorder="1" applyAlignment="1">
      <alignment horizontal="center" vertical="center" wrapText="1"/>
    </xf>
    <xf numFmtId="0" fontId="18" fillId="0" borderId="35" xfId="0" applyFont="1" applyBorder="1" applyAlignment="1">
      <alignment horizontal="left" vertical="center" wrapText="1"/>
    </xf>
    <xf numFmtId="0" fontId="18" fillId="0" borderId="38" xfId="0" applyFont="1" applyBorder="1" applyAlignment="1">
      <alignment horizontal="left" vertical="center" wrapText="1"/>
    </xf>
    <xf numFmtId="0" fontId="18" fillId="0" borderId="37" xfId="0" applyFont="1" applyBorder="1" applyAlignment="1">
      <alignment horizontal="lef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185" fontId="26" fillId="0" borderId="67" xfId="0" applyNumberFormat="1" applyFont="1" applyBorder="1" applyAlignment="1">
      <alignment horizontal="right" vertical="center" wrapText="1"/>
    </xf>
    <xf numFmtId="185" fontId="26" fillId="0" borderId="29" xfId="0" applyNumberFormat="1" applyFont="1" applyBorder="1" applyAlignment="1">
      <alignment horizontal="right" vertical="center" wrapText="1"/>
    </xf>
    <xf numFmtId="0" fontId="18" fillId="2" borderId="64"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7" xfId="0" applyFont="1" applyBorder="1" applyAlignment="1">
      <alignment horizontal="center" vertical="center" wrapText="1"/>
    </xf>
    <xf numFmtId="179" fontId="26" fillId="4" borderId="2" xfId="0" applyNumberFormat="1" applyFont="1" applyFill="1" applyBorder="1" applyAlignment="1">
      <alignment horizontal="right" vertical="center" wrapText="1"/>
    </xf>
    <xf numFmtId="179" fontId="26" fillId="4" borderId="3" xfId="0" applyNumberFormat="1" applyFont="1" applyFill="1" applyBorder="1" applyAlignment="1">
      <alignment horizontal="right" vertical="center" wrapText="1"/>
    </xf>
    <xf numFmtId="0" fontId="18" fillId="0" borderId="6" xfId="0" applyFont="1" applyBorder="1" applyAlignment="1">
      <alignment horizontal="center" vertical="center" wrapText="1"/>
    </xf>
    <xf numFmtId="179" fontId="26" fillId="0" borderId="67" xfId="0" applyNumberFormat="1" applyFont="1" applyBorder="1" applyAlignment="1">
      <alignment horizontal="right" vertical="center" wrapText="1"/>
    </xf>
    <xf numFmtId="179" fontId="26" fillId="0" borderId="29" xfId="0" applyNumberFormat="1" applyFont="1" applyBorder="1" applyAlignment="1">
      <alignment horizontal="right" vertical="center" wrapText="1"/>
    </xf>
    <xf numFmtId="179" fontId="26" fillId="4" borderId="36" xfId="0" applyNumberFormat="1" applyFont="1" applyFill="1" applyBorder="1" applyAlignment="1">
      <alignment horizontal="right" vertical="center" wrapText="1"/>
    </xf>
    <xf numFmtId="179" fontId="26" fillId="4" borderId="29" xfId="0" applyNumberFormat="1" applyFont="1" applyFill="1" applyBorder="1" applyAlignment="1">
      <alignment horizontal="right"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185" fontId="26" fillId="4" borderId="36" xfId="0" applyNumberFormat="1" applyFont="1" applyFill="1" applyBorder="1" applyAlignment="1">
      <alignment horizontal="right" vertical="center" wrapText="1"/>
    </xf>
    <xf numFmtId="185" fontId="26" fillId="4" borderId="29" xfId="0" applyNumberFormat="1" applyFont="1" applyFill="1" applyBorder="1" applyAlignment="1">
      <alignment horizontal="right"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3" fillId="4" borderId="38" xfId="0" applyFont="1" applyFill="1" applyBorder="1" applyAlignment="1">
      <alignment horizontal="left" vertical="top" wrapText="1"/>
    </xf>
    <xf numFmtId="0" fontId="3" fillId="4" borderId="0" xfId="0" applyFont="1" applyFill="1" applyAlignment="1">
      <alignment horizontal="left" vertical="top" wrapText="1"/>
    </xf>
    <xf numFmtId="0" fontId="3" fillId="4" borderId="32"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33" xfId="0" applyFont="1" applyFill="1" applyBorder="1" applyAlignment="1">
      <alignment horizontal="left" vertical="top" wrapText="1"/>
    </xf>
    <xf numFmtId="0" fontId="18" fillId="0" borderId="40"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18"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0" fontId="18" fillId="5" borderId="3"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0" borderId="62" xfId="0" applyFont="1" applyBorder="1" applyAlignment="1">
      <alignment horizontal="center" vertical="center" wrapText="1"/>
    </xf>
    <xf numFmtId="0" fontId="18" fillId="0" borderId="5" xfId="0" applyFont="1" applyBorder="1" applyAlignment="1">
      <alignment horizontal="center" vertical="center" wrapText="1"/>
    </xf>
    <xf numFmtId="179" fontId="26" fillId="0" borderId="65" xfId="0" applyNumberFormat="1" applyFont="1" applyBorder="1" applyAlignment="1">
      <alignment horizontal="right" vertical="center" wrapText="1"/>
    </xf>
    <xf numFmtId="179" fontId="26" fillId="0" borderId="3" xfId="0" applyNumberFormat="1" applyFont="1" applyBorder="1" applyAlignment="1">
      <alignment horizontal="right" vertical="center" wrapText="1"/>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179" fontId="26" fillId="0" borderId="2" xfId="0" applyNumberFormat="1"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50" fillId="0" borderId="0" xfId="0" applyFont="1">
      <alignment vertical="center"/>
    </xf>
    <xf numFmtId="0" fontId="49" fillId="0" borderId="0" xfId="0" applyFont="1" applyAlignment="1">
      <alignment vertical="center" wrapText="1"/>
    </xf>
    <xf numFmtId="0" fontId="49" fillId="0" borderId="8" xfId="0" applyFont="1" applyBorder="1">
      <alignment vertical="center"/>
    </xf>
    <xf numFmtId="0" fontId="49" fillId="0" borderId="0" xfId="0" applyFont="1">
      <alignment vertical="center"/>
    </xf>
    <xf numFmtId="181" fontId="23" fillId="0" borderId="2" xfId="0" applyNumberFormat="1" applyFont="1" applyBorder="1" applyAlignment="1">
      <alignment horizontal="center" vertical="center" wrapText="1"/>
    </xf>
    <xf numFmtId="181" fontId="23" fillId="0" borderId="3" xfId="0" applyNumberFormat="1" applyFont="1" applyBorder="1" applyAlignment="1">
      <alignment horizontal="center" vertical="center" wrapText="1"/>
    </xf>
    <xf numFmtId="181" fontId="23" fillId="0" borderId="4" xfId="0" applyNumberFormat="1" applyFont="1" applyBorder="1" applyAlignment="1">
      <alignment horizontal="center" vertical="center" wrapText="1"/>
    </xf>
    <xf numFmtId="181" fontId="26" fillId="0" borderId="2" xfId="0" applyNumberFormat="1" applyFont="1" applyBorder="1" applyAlignment="1">
      <alignment horizontal="right" vertical="center" wrapText="1"/>
    </xf>
    <xf numFmtId="181" fontId="26" fillId="0" borderId="3" xfId="0" applyNumberFormat="1" applyFont="1" applyBorder="1" applyAlignment="1">
      <alignment horizontal="right" vertical="center" wrapText="1"/>
    </xf>
    <xf numFmtId="178" fontId="23" fillId="0" borderId="3" xfId="0" applyNumberFormat="1" applyFont="1" applyBorder="1" applyAlignment="1">
      <alignment horizontal="center" vertical="center" wrapText="1"/>
    </xf>
    <xf numFmtId="178" fontId="23" fillId="0" borderId="4" xfId="0" applyNumberFormat="1" applyFont="1" applyBorder="1" applyAlignment="1">
      <alignment horizontal="center" vertical="center" wrapText="1"/>
    </xf>
    <xf numFmtId="180" fontId="2"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180" fontId="2" fillId="5" borderId="4" xfId="0" applyNumberFormat="1" applyFont="1" applyFill="1" applyBorder="1" applyAlignment="1">
      <alignment horizontal="center" vertical="center" wrapText="1"/>
    </xf>
    <xf numFmtId="180" fontId="27" fillId="0" borderId="62" xfId="0" applyNumberFormat="1" applyFont="1" applyBorder="1" applyAlignment="1">
      <alignment horizontal="right" vertical="center" wrapText="1"/>
    </xf>
    <xf numFmtId="180" fontId="27" fillId="0" borderId="11" xfId="0" applyNumberFormat="1" applyFont="1" applyBorder="1" applyAlignment="1">
      <alignment horizontal="right" vertical="center" wrapText="1"/>
    </xf>
    <xf numFmtId="180" fontId="27" fillId="0" borderId="64" xfId="0" applyNumberFormat="1" applyFont="1" applyBorder="1" applyAlignment="1">
      <alignment horizontal="right" vertical="center" wrapText="1"/>
    </xf>
    <xf numFmtId="0" fontId="18" fillId="5" borderId="29" xfId="0" applyFont="1" applyFill="1" applyBorder="1" applyAlignment="1">
      <alignment horizontal="left" vertical="center" wrapText="1"/>
    </xf>
    <xf numFmtId="0" fontId="18" fillId="5" borderId="31" xfId="0" applyFont="1" applyFill="1" applyBorder="1" applyAlignment="1">
      <alignment horizontal="left" vertical="center" wrapText="1"/>
    </xf>
    <xf numFmtId="0" fontId="20" fillId="0" borderId="29"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27"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20" fillId="0" borderId="3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4" fillId="0" borderId="0" xfId="0" applyFont="1" applyAlignment="1">
      <alignment horizontal="left" vertical="center"/>
    </xf>
    <xf numFmtId="0" fontId="28" fillId="0" borderId="0" xfId="0" applyFont="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20" fillId="0" borderId="0" xfId="0" applyFont="1">
      <alignment vertical="center"/>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center" vertical="center" textRotation="255" wrapText="1"/>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20" fillId="0" borderId="0" xfId="0" applyFont="1" applyAlignment="1">
      <alignment horizontal="distributed" vertical="center" wrapText="1" indent="1"/>
    </xf>
    <xf numFmtId="0" fontId="20" fillId="0" borderId="28" xfId="0" applyFont="1" applyBorder="1" applyAlignment="1">
      <alignment horizontal="distributed" vertical="center" wrapText="1" indent="1"/>
    </xf>
    <xf numFmtId="0" fontId="20" fillId="0" borderId="14" xfId="0" applyFont="1" applyBorder="1" applyAlignment="1">
      <alignment horizontal="center" vertical="center" textRotation="255" wrapText="1"/>
    </xf>
    <xf numFmtId="0" fontId="6" fillId="0" borderId="13" xfId="0" applyFont="1" applyBorder="1" applyAlignment="1">
      <alignment horizontal="center" vertical="center" wrapText="1"/>
    </xf>
    <xf numFmtId="0" fontId="22" fillId="0" borderId="0" xfId="0" applyFont="1" applyAlignment="1">
      <alignment vertical="center" wrapText="1"/>
    </xf>
    <xf numFmtId="0" fontId="22" fillId="0" borderId="8" xfId="0" applyFont="1" applyBorder="1">
      <alignment vertical="center"/>
    </xf>
    <xf numFmtId="0" fontId="22" fillId="0" borderId="0" xfId="0" applyFont="1">
      <alignment vertical="center"/>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0" fillId="0" borderId="0" xfId="0">
      <alignment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81" xfId="0" applyFont="1" applyBorder="1">
      <alignment vertical="center"/>
    </xf>
    <xf numFmtId="0" fontId="12" fillId="0" borderId="13" xfId="0" applyFont="1" applyBorder="1" applyAlignment="1">
      <alignment horizontal="center" vertical="center"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5" xfId="0" applyBorder="1" applyAlignment="1">
      <alignment horizontal="center" vertical="center" textRotation="255" shrinkToFit="1"/>
    </xf>
    <xf numFmtId="0" fontId="12" fillId="0" borderId="14" xfId="0"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12" fillId="3" borderId="13" xfId="0" applyFont="1" applyFill="1" applyBorder="1" applyAlignment="1">
      <alignment horizontal="center" vertical="center" shrinkToFit="1"/>
    </xf>
    <xf numFmtId="0" fontId="16" fillId="4" borderId="11" xfId="0" applyFont="1" applyFill="1" applyBorder="1" applyAlignment="1">
      <alignment horizontal="center" vertical="center"/>
    </xf>
    <xf numFmtId="0" fontId="7" fillId="0" borderId="0" xfId="0" applyFont="1" applyAlignment="1">
      <alignment horizontal="center" vertical="center"/>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182" fontId="14" fillId="6" borderId="19" xfId="1" applyNumberFormat="1" applyFont="1" applyFill="1" applyBorder="1" applyAlignment="1">
      <alignment vertical="center" shrinkToFit="1"/>
    </xf>
    <xf numFmtId="182" fontId="14" fillId="6" borderId="25" xfId="1" applyNumberFormat="1" applyFont="1" applyFill="1" applyBorder="1" applyAlignment="1">
      <alignment vertical="center" shrinkToFit="1"/>
    </xf>
    <xf numFmtId="182"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176" fontId="14" fillId="0" borderId="11" xfId="1" applyNumberFormat="1" applyFont="1" applyBorder="1" applyAlignment="1">
      <alignment horizontal="center" vertical="center" shrinkToFit="1"/>
    </xf>
    <xf numFmtId="176" fontId="14" fillId="0" borderId="13" xfId="1" applyNumberFormat="1" applyFont="1" applyBorder="1" applyAlignment="1">
      <alignment horizontal="right"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3" xfId="1" applyNumberFormat="1" applyFont="1" applyBorder="1" applyAlignment="1">
      <alignment horizontal="center" vertical="center" shrinkToFit="1"/>
    </xf>
    <xf numFmtId="0" fontId="42" fillId="3" borderId="7" xfId="0" applyFont="1" applyFill="1" applyBorder="1" applyAlignment="1">
      <alignment horizontal="center" vertical="center" shrinkToFi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12" fillId="0" borderId="4" xfId="0"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0" fillId="0" borderId="13" xfId="0" applyBorder="1" applyAlignment="1">
      <alignment horizontal="center" vertical="center" textRotation="255"/>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2" fillId="0" borderId="13"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9</xdr:row>
          <xdr:rowOff>31750</xdr:rowOff>
        </xdr:from>
        <xdr:to>
          <xdr:col>2</xdr:col>
          <xdr:colOff>488950</xdr:colOff>
          <xdr:row>9</xdr:row>
          <xdr:rowOff>260350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31750</xdr:rowOff>
        </xdr:from>
        <xdr:to>
          <xdr:col>2</xdr:col>
          <xdr:colOff>488950</xdr:colOff>
          <xdr:row>10</xdr:row>
          <xdr:rowOff>260350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31750</xdr:rowOff>
        </xdr:from>
        <xdr:to>
          <xdr:col>2</xdr:col>
          <xdr:colOff>488950</xdr:colOff>
          <xdr:row>11</xdr:row>
          <xdr:rowOff>260350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31750</xdr:rowOff>
        </xdr:from>
        <xdr:to>
          <xdr:col>2</xdr:col>
          <xdr:colOff>488950</xdr:colOff>
          <xdr:row>12</xdr:row>
          <xdr:rowOff>260350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31750</xdr:rowOff>
        </xdr:from>
        <xdr:to>
          <xdr:col>4</xdr:col>
          <xdr:colOff>0</xdr:colOff>
          <xdr:row>16</xdr:row>
          <xdr:rowOff>260350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31750</xdr:rowOff>
        </xdr:from>
        <xdr:to>
          <xdr:col>4</xdr:col>
          <xdr:colOff>0</xdr:colOff>
          <xdr:row>17</xdr:row>
          <xdr:rowOff>260350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406400</xdr:colOff>
          <xdr:row>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406400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349250</xdr:colOff>
          <xdr:row>5</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158750</xdr:colOff>
          <xdr:row>5</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711200</xdr:colOff>
          <xdr:row>6</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215900</xdr:colOff>
          <xdr:row>4</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501650</xdr:colOff>
          <xdr:row>7</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35"/>
  <sheetViews>
    <sheetView tabSelected="1" topLeftCell="C1" zoomScale="70" zoomScaleNormal="70" zoomScaleSheetLayoutView="80" zoomScalePageLayoutView="40" workbookViewId="0">
      <selection activeCell="E28" sqref="E28"/>
    </sheetView>
  </sheetViews>
  <sheetFormatPr defaultColWidth="9" defaultRowHeight="20.25" customHeight="1"/>
  <cols>
    <col min="1" max="1" width="0.453125" style="3" customWidth="1"/>
    <col min="2" max="2" width="13.36328125" style="3" customWidth="1"/>
    <col min="3" max="3" width="13" style="3" customWidth="1"/>
    <col min="4" max="4" width="6.36328125" style="3" customWidth="1"/>
    <col min="5" max="5" width="5.6328125" style="3" customWidth="1"/>
    <col min="6" max="6" width="4.6328125" style="3" customWidth="1"/>
    <col min="7" max="8" width="5.6328125" style="3" customWidth="1"/>
    <col min="9" max="9" width="2.7265625" style="3" customWidth="1"/>
    <col min="10" max="10" width="6.08984375" style="3" customWidth="1"/>
    <col min="11" max="11" width="5.6328125" style="3" customWidth="1"/>
    <col min="12" max="12" width="4.6328125" style="3" customWidth="1"/>
    <col min="13" max="14" width="5.6328125" style="3" customWidth="1"/>
    <col min="15" max="15" width="2.36328125" style="3" customWidth="1"/>
    <col min="16" max="16" width="6.36328125" style="3" customWidth="1"/>
    <col min="17" max="17" width="5.6328125" style="3" customWidth="1"/>
    <col min="18" max="18" width="4.6328125" style="3" customWidth="1"/>
    <col min="19" max="20" width="5.6328125" style="3" customWidth="1"/>
    <col min="21" max="21" width="2.7265625" style="3" customWidth="1"/>
    <col min="22" max="27" width="9" style="3"/>
    <col min="28" max="28" width="11.6328125" style="3" customWidth="1"/>
    <col min="29" max="16384" width="9" style="3"/>
  </cols>
  <sheetData>
    <row r="1" spans="2:28" ht="12">
      <c r="B1" s="1" t="s">
        <v>0</v>
      </c>
      <c r="C1" s="50"/>
      <c r="D1" s="50"/>
      <c r="E1" s="50"/>
      <c r="F1" s="50"/>
      <c r="G1" s="50"/>
      <c r="H1" s="50"/>
      <c r="I1" s="50"/>
      <c r="J1" s="50"/>
      <c r="K1" s="50"/>
      <c r="L1" s="50"/>
      <c r="M1" s="50"/>
      <c r="N1" s="50"/>
      <c r="O1" s="50"/>
      <c r="P1" s="50"/>
      <c r="Q1" s="50"/>
      <c r="R1" s="50"/>
      <c r="S1" s="50"/>
      <c r="T1" s="50"/>
      <c r="U1" s="50"/>
    </row>
    <row r="2" spans="2:28" ht="16.5">
      <c r="B2" s="166" t="s">
        <v>12</v>
      </c>
      <c r="C2" s="166"/>
      <c r="D2" s="166"/>
      <c r="E2" s="166"/>
      <c r="F2" s="166"/>
      <c r="G2" s="166"/>
      <c r="H2" s="166"/>
      <c r="I2" s="166"/>
      <c r="J2" s="166"/>
      <c r="K2" s="166"/>
      <c r="L2" s="166"/>
      <c r="M2" s="166"/>
      <c r="N2" s="166"/>
      <c r="O2" s="166"/>
      <c r="P2" s="166"/>
      <c r="Q2" s="166"/>
      <c r="R2" s="166"/>
      <c r="S2" s="166"/>
      <c r="T2" s="166"/>
      <c r="U2" s="166"/>
    </row>
    <row r="3" spans="2:28" ht="30.75" customHeight="1">
      <c r="B3" s="1"/>
      <c r="C3" s="50"/>
      <c r="D3" s="50"/>
      <c r="E3" s="50"/>
      <c r="F3" s="50"/>
      <c r="G3" s="50"/>
      <c r="H3" s="50"/>
      <c r="I3" s="50"/>
      <c r="J3" s="50"/>
      <c r="K3" s="50"/>
      <c r="L3" s="50"/>
      <c r="M3" s="50"/>
      <c r="N3" s="50"/>
      <c r="O3" s="50"/>
      <c r="P3" s="50"/>
      <c r="Q3" s="167" t="s">
        <v>10</v>
      </c>
      <c r="R3" s="167"/>
      <c r="S3" s="167"/>
      <c r="T3" s="167"/>
      <c r="U3" s="167"/>
    </row>
    <row r="4" spans="2:28" ht="22.5" customHeight="1">
      <c r="B4" s="90" t="s">
        <v>1</v>
      </c>
      <c r="C4" s="91"/>
      <c r="D4" s="50"/>
      <c r="E4" s="50"/>
      <c r="F4" s="50"/>
      <c r="G4" s="50"/>
      <c r="H4" s="50"/>
      <c r="I4" s="50"/>
      <c r="J4" s="50"/>
      <c r="K4" s="50"/>
      <c r="L4" s="50"/>
      <c r="M4" s="50"/>
      <c r="N4" s="50"/>
      <c r="O4" s="50"/>
      <c r="P4" s="50"/>
      <c r="Q4" s="50"/>
      <c r="R4" s="50"/>
      <c r="S4" s="50"/>
      <c r="T4" s="50"/>
      <c r="U4" s="50"/>
    </row>
    <row r="5" spans="2:28" ht="29.25" customHeight="1">
      <c r="B5" s="1"/>
      <c r="C5" s="50"/>
      <c r="D5" s="50"/>
      <c r="E5" s="50"/>
      <c r="F5" s="50"/>
      <c r="G5" s="50"/>
      <c r="H5" s="168" t="s">
        <v>14</v>
      </c>
      <c r="I5" s="168"/>
      <c r="J5" s="168"/>
      <c r="K5" s="44" t="s">
        <v>13</v>
      </c>
      <c r="L5" s="169"/>
      <c r="M5" s="169"/>
      <c r="N5" s="169"/>
      <c r="O5" s="169"/>
      <c r="P5" s="169"/>
      <c r="Q5" s="169"/>
      <c r="R5" s="169"/>
      <c r="S5" s="169"/>
      <c r="T5" s="169"/>
      <c r="U5" s="169"/>
    </row>
    <row r="6" spans="2:28" ht="29.25" customHeight="1">
      <c r="B6" s="1"/>
      <c r="C6" s="50"/>
      <c r="D6" s="50"/>
      <c r="E6" s="50"/>
      <c r="F6" s="50"/>
      <c r="G6" s="50"/>
      <c r="H6" s="50"/>
      <c r="I6" s="45"/>
      <c r="J6" s="45"/>
      <c r="K6" s="38" t="s">
        <v>87</v>
      </c>
      <c r="L6" s="167"/>
      <c r="M6" s="167"/>
      <c r="N6" s="167"/>
      <c r="O6" s="167"/>
      <c r="P6" s="167"/>
      <c r="Q6" s="167"/>
      <c r="R6" s="167"/>
      <c r="S6" s="167"/>
      <c r="T6" s="167" t="s">
        <v>174</v>
      </c>
      <c r="U6" s="167"/>
    </row>
    <row r="7" spans="2:28" ht="16.5" customHeight="1">
      <c r="B7" s="2"/>
      <c r="C7" s="2"/>
      <c r="D7" s="2"/>
      <c r="E7" s="2"/>
      <c r="F7" s="2"/>
      <c r="G7" s="2"/>
      <c r="H7" s="2"/>
      <c r="I7" s="2"/>
      <c r="J7" s="2"/>
      <c r="K7" s="170" t="s">
        <v>169</v>
      </c>
      <c r="L7" s="170"/>
      <c r="M7" s="170"/>
      <c r="N7" s="170"/>
      <c r="O7" s="170"/>
      <c r="P7" s="170"/>
      <c r="Q7" s="170"/>
      <c r="R7" s="170"/>
      <c r="S7" s="170"/>
      <c r="T7" s="170"/>
      <c r="U7" s="170"/>
      <c r="V7" s="2"/>
    </row>
    <row r="8" spans="2:28" ht="30" customHeight="1">
      <c r="B8" s="89" t="s">
        <v>11</v>
      </c>
      <c r="C8" s="88"/>
      <c r="D8" s="50"/>
      <c r="E8" s="50"/>
      <c r="F8" s="50"/>
      <c r="G8" s="50"/>
      <c r="H8" s="50"/>
      <c r="I8" s="50"/>
      <c r="J8" s="50"/>
      <c r="K8" s="50"/>
      <c r="L8" s="50"/>
      <c r="M8" s="50"/>
      <c r="N8" s="50"/>
      <c r="O8" s="50"/>
      <c r="P8" s="50"/>
      <c r="Q8" s="50"/>
      <c r="R8" s="50"/>
      <c r="S8" s="50"/>
      <c r="T8" s="50"/>
      <c r="U8" s="50"/>
      <c r="W8" s="244"/>
      <c r="X8" s="244"/>
      <c r="Y8" s="244"/>
      <c r="Z8" s="244"/>
    </row>
    <row r="9" spans="2:28" ht="30" customHeight="1">
      <c r="B9" s="69" t="s">
        <v>2</v>
      </c>
      <c r="C9" s="171"/>
      <c r="D9" s="172"/>
      <c r="E9" s="172"/>
      <c r="F9" s="172"/>
      <c r="G9" s="172"/>
      <c r="H9" s="172"/>
      <c r="I9" s="172"/>
      <c r="J9" s="172"/>
      <c r="K9" s="172"/>
      <c r="L9" s="172"/>
      <c r="M9" s="172"/>
      <c r="N9" s="172"/>
      <c r="O9" s="172"/>
      <c r="P9" s="172"/>
      <c r="Q9" s="172"/>
      <c r="R9" s="172"/>
      <c r="S9" s="172"/>
      <c r="T9" s="172"/>
      <c r="U9" s="173"/>
      <c r="W9" s="145"/>
      <c r="X9" s="246" t="s">
        <v>231</v>
      </c>
      <c r="Y9" s="247"/>
      <c r="Z9" s="247"/>
      <c r="AA9" s="247"/>
      <c r="AB9" s="247"/>
    </row>
    <row r="10" spans="2:28" ht="30" customHeight="1">
      <c r="B10" s="174" t="s">
        <v>3</v>
      </c>
      <c r="C10" s="64"/>
      <c r="D10" s="177" t="s">
        <v>126</v>
      </c>
      <c r="E10" s="177"/>
      <c r="F10" s="177"/>
      <c r="G10" s="177"/>
      <c r="H10" s="177"/>
      <c r="I10" s="177"/>
      <c r="J10" s="177"/>
      <c r="K10" s="177"/>
      <c r="L10" s="177"/>
      <c r="M10" s="177"/>
      <c r="N10" s="177"/>
      <c r="O10" s="177"/>
      <c r="P10" s="177"/>
      <c r="Q10" s="177"/>
      <c r="R10" s="177"/>
      <c r="S10" s="177"/>
      <c r="T10" s="177"/>
      <c r="U10" s="178"/>
      <c r="W10" s="161"/>
      <c r="X10" s="246" t="s">
        <v>232</v>
      </c>
      <c r="Y10" s="247"/>
      <c r="Z10" s="247"/>
      <c r="AA10" s="247"/>
      <c r="AB10" s="247"/>
    </row>
    <row r="11" spans="2:28" ht="30" customHeight="1">
      <c r="B11" s="175"/>
      <c r="C11" s="85"/>
      <c r="D11" s="179" t="s">
        <v>127</v>
      </c>
      <c r="E11" s="179"/>
      <c r="F11" s="179"/>
      <c r="G11" s="179"/>
      <c r="H11" s="179"/>
      <c r="I11" s="179"/>
      <c r="J11" s="179"/>
      <c r="K11" s="179"/>
      <c r="L11" s="179"/>
      <c r="M11" s="179"/>
      <c r="N11" s="179"/>
      <c r="O11" s="179"/>
      <c r="P11" s="179"/>
      <c r="Q11" s="179"/>
      <c r="R11" s="179"/>
      <c r="S11" s="179"/>
      <c r="T11" s="179"/>
      <c r="U11" s="180"/>
      <c r="W11" s="147"/>
      <c r="X11" s="245" t="s">
        <v>234</v>
      </c>
      <c r="Y11" s="245"/>
      <c r="Z11" s="245"/>
      <c r="AA11" s="245"/>
      <c r="AB11" s="245"/>
    </row>
    <row r="12" spans="2:28" ht="30" customHeight="1">
      <c r="B12" s="175"/>
      <c r="C12" s="85"/>
      <c r="D12" s="179" t="s">
        <v>128</v>
      </c>
      <c r="E12" s="179"/>
      <c r="F12" s="179"/>
      <c r="G12" s="179"/>
      <c r="H12" s="179"/>
      <c r="I12" s="179"/>
      <c r="J12" s="179"/>
      <c r="K12" s="179"/>
      <c r="L12" s="179"/>
      <c r="M12" s="179"/>
      <c r="N12" s="179"/>
      <c r="O12" s="179"/>
      <c r="P12" s="179"/>
      <c r="Q12" s="179"/>
      <c r="R12" s="179"/>
      <c r="S12" s="179"/>
      <c r="T12" s="179"/>
      <c r="U12" s="180"/>
      <c r="X12" s="245"/>
      <c r="Y12" s="245"/>
      <c r="Z12" s="245"/>
      <c r="AA12" s="245"/>
      <c r="AB12" s="245"/>
    </row>
    <row r="13" spans="2:28" ht="30" customHeight="1">
      <c r="B13" s="176"/>
      <c r="C13" s="86"/>
      <c r="D13" s="181" t="s">
        <v>129</v>
      </c>
      <c r="E13" s="181"/>
      <c r="F13" s="181"/>
      <c r="G13" s="181"/>
      <c r="H13" s="181"/>
      <c r="I13" s="181"/>
      <c r="J13" s="181"/>
      <c r="K13" s="181"/>
      <c r="L13" s="181"/>
      <c r="M13" s="181"/>
      <c r="N13" s="181"/>
      <c r="O13" s="181"/>
      <c r="P13" s="181"/>
      <c r="Q13" s="181"/>
      <c r="R13" s="181"/>
      <c r="S13" s="181"/>
      <c r="T13" s="181"/>
      <c r="U13" s="182"/>
      <c r="Y13" s="152"/>
      <c r="Z13" s="152"/>
      <c r="AA13" s="152"/>
      <c r="AB13" s="152"/>
    </row>
    <row r="14" spans="2:28" ht="30" customHeight="1">
      <c r="B14" s="68" t="s">
        <v>4</v>
      </c>
      <c r="C14" s="84"/>
      <c r="D14" s="198" t="s">
        <v>130</v>
      </c>
      <c r="E14" s="198"/>
      <c r="F14" s="198"/>
      <c r="G14" s="183"/>
      <c r="H14" s="183"/>
      <c r="I14" s="183"/>
      <c r="J14" s="184" t="s">
        <v>131</v>
      </c>
      <c r="K14" s="184"/>
      <c r="L14" s="52"/>
      <c r="M14" s="52"/>
      <c r="N14" s="53"/>
      <c r="O14" s="53"/>
      <c r="P14" s="53"/>
      <c r="Q14" s="53"/>
      <c r="R14" s="53"/>
      <c r="S14" s="53"/>
      <c r="T14" s="53"/>
      <c r="U14" s="54"/>
    </row>
    <row r="15" spans="2:28" ht="30" customHeight="1">
      <c r="B15" s="185" t="s">
        <v>167</v>
      </c>
      <c r="C15" s="188" t="s">
        <v>86</v>
      </c>
      <c r="D15" s="189"/>
      <c r="E15" s="190" t="s">
        <v>132</v>
      </c>
      <c r="F15" s="190"/>
      <c r="G15" s="190"/>
      <c r="H15" s="190"/>
      <c r="I15" s="189"/>
      <c r="J15" s="191" t="s">
        <v>172</v>
      </c>
      <c r="K15" s="191"/>
      <c r="L15" s="191"/>
      <c r="M15" s="191"/>
      <c r="N15" s="191"/>
      <c r="O15" s="192"/>
      <c r="P15" s="199" t="s">
        <v>133</v>
      </c>
      <c r="Q15" s="191"/>
      <c r="R15" s="191"/>
      <c r="S15" s="191"/>
      <c r="T15" s="191"/>
      <c r="U15" s="192"/>
    </row>
    <row r="16" spans="2:28" ht="30" customHeight="1">
      <c r="B16" s="186"/>
      <c r="C16" s="188" t="s">
        <v>85</v>
      </c>
      <c r="D16" s="200"/>
      <c r="E16" s="201"/>
      <c r="F16" s="202"/>
      <c r="G16" s="202"/>
      <c r="H16" s="203" t="s">
        <v>84</v>
      </c>
      <c r="I16" s="200"/>
      <c r="J16" s="204" t="str">
        <f>'別記2号様式 内訳書'!J52</f>
        <v/>
      </c>
      <c r="K16" s="205"/>
      <c r="L16" s="205"/>
      <c r="M16" s="205"/>
      <c r="N16" s="191" t="s">
        <v>84</v>
      </c>
      <c r="O16" s="192"/>
      <c r="P16" s="206"/>
      <c r="Q16" s="207"/>
      <c r="R16" s="207"/>
      <c r="S16" s="207"/>
      <c r="T16" s="191" t="s">
        <v>84</v>
      </c>
      <c r="U16" s="192"/>
    </row>
    <row r="17" spans="2:27" ht="30" customHeight="1">
      <c r="B17" s="186"/>
      <c r="C17" s="193" t="s">
        <v>134</v>
      </c>
      <c r="D17" s="65"/>
      <c r="E17" s="190" t="s">
        <v>135</v>
      </c>
      <c r="F17" s="190"/>
      <c r="G17" s="190"/>
      <c r="H17" s="190"/>
      <c r="I17" s="189"/>
      <c r="J17" s="196" t="str">
        <f>IF(E16="","",(E16-J16)/E16*100)</f>
        <v/>
      </c>
      <c r="K17" s="197"/>
      <c r="L17" s="197"/>
      <c r="M17" s="197"/>
      <c r="N17" s="191" t="s">
        <v>5</v>
      </c>
      <c r="O17" s="192"/>
      <c r="P17" s="196" t="str">
        <f>IF(E16="","",(E16-P16)/E16*100)</f>
        <v/>
      </c>
      <c r="Q17" s="197"/>
      <c r="R17" s="197"/>
      <c r="S17" s="197"/>
      <c r="T17" s="191" t="s">
        <v>5</v>
      </c>
      <c r="U17" s="192"/>
    </row>
    <row r="18" spans="2:27" ht="30" customHeight="1">
      <c r="B18" s="186"/>
      <c r="C18" s="194"/>
      <c r="D18" s="66"/>
      <c r="E18" s="208" t="s">
        <v>136</v>
      </c>
      <c r="F18" s="208"/>
      <c r="G18" s="208"/>
      <c r="H18" s="208"/>
      <c r="I18" s="209"/>
      <c r="J18" s="210"/>
      <c r="K18" s="211"/>
      <c r="L18" s="211"/>
      <c r="M18" s="211"/>
      <c r="N18" s="191" t="s">
        <v>5</v>
      </c>
      <c r="O18" s="192"/>
      <c r="P18" s="210"/>
      <c r="Q18" s="211"/>
      <c r="R18" s="211"/>
      <c r="S18" s="211"/>
      <c r="T18" s="191" t="s">
        <v>5</v>
      </c>
      <c r="U18" s="192"/>
    </row>
    <row r="19" spans="2:27" ht="58.5" customHeight="1">
      <c r="B19" s="187"/>
      <c r="C19" s="195"/>
      <c r="D19" s="55"/>
      <c r="E19" s="188" t="s">
        <v>137</v>
      </c>
      <c r="F19" s="190"/>
      <c r="G19" s="190"/>
      <c r="H19" s="190"/>
      <c r="I19" s="189"/>
      <c r="J19" s="261"/>
      <c r="K19" s="261"/>
      <c r="L19" s="261"/>
      <c r="M19" s="261"/>
      <c r="N19" s="261"/>
      <c r="O19" s="261"/>
      <c r="P19" s="261"/>
      <c r="Q19" s="261"/>
      <c r="R19" s="261"/>
      <c r="S19" s="261"/>
      <c r="T19" s="261"/>
      <c r="U19" s="262"/>
    </row>
    <row r="20" spans="2:27" ht="30" customHeight="1">
      <c r="B20" s="212" t="s">
        <v>175</v>
      </c>
      <c r="C20" s="215"/>
      <c r="D20" s="216"/>
      <c r="E20" s="216"/>
      <c r="F20" s="216"/>
      <c r="G20" s="216"/>
      <c r="H20" s="216"/>
      <c r="I20" s="216"/>
      <c r="J20" s="216"/>
      <c r="K20" s="216"/>
      <c r="L20" s="216"/>
      <c r="M20" s="216"/>
      <c r="N20" s="216"/>
      <c r="O20" s="216"/>
      <c r="P20" s="216"/>
      <c r="Q20" s="216"/>
      <c r="R20" s="216"/>
      <c r="S20" s="216"/>
      <c r="T20" s="216"/>
      <c r="U20" s="217"/>
    </row>
    <row r="21" spans="2:27" ht="30" customHeight="1">
      <c r="B21" s="213"/>
      <c r="C21" s="215"/>
      <c r="D21" s="216"/>
      <c r="E21" s="216"/>
      <c r="F21" s="216"/>
      <c r="G21" s="216"/>
      <c r="H21" s="216"/>
      <c r="I21" s="216"/>
      <c r="J21" s="216"/>
      <c r="K21" s="216"/>
      <c r="L21" s="216"/>
      <c r="M21" s="216"/>
      <c r="N21" s="216"/>
      <c r="O21" s="216"/>
      <c r="P21" s="216"/>
      <c r="Q21" s="216"/>
      <c r="R21" s="216"/>
      <c r="S21" s="216"/>
      <c r="T21" s="216"/>
      <c r="U21" s="217"/>
    </row>
    <row r="22" spans="2:27" ht="30" customHeight="1">
      <c r="B22" s="214"/>
      <c r="C22" s="218"/>
      <c r="D22" s="219"/>
      <c r="E22" s="219"/>
      <c r="F22" s="219"/>
      <c r="G22" s="219"/>
      <c r="H22" s="219"/>
      <c r="I22" s="219"/>
      <c r="J22" s="219"/>
      <c r="K22" s="219"/>
      <c r="L22" s="219"/>
      <c r="M22" s="219"/>
      <c r="N22" s="219"/>
      <c r="O22" s="219"/>
      <c r="P22" s="219"/>
      <c r="Q22" s="219"/>
      <c r="R22" s="219"/>
      <c r="S22" s="219"/>
      <c r="T22" s="219"/>
      <c r="U22" s="220"/>
    </row>
    <row r="23" spans="2:27" ht="30" customHeight="1">
      <c r="B23" s="212" t="s">
        <v>80</v>
      </c>
      <c r="C23" s="221" t="s">
        <v>138</v>
      </c>
      <c r="D23" s="199" t="s">
        <v>139</v>
      </c>
      <c r="E23" s="191"/>
      <c r="F23" s="191"/>
      <c r="G23" s="191"/>
      <c r="H23" s="191"/>
      <c r="I23" s="192"/>
      <c r="J23" s="222" t="s">
        <v>173</v>
      </c>
      <c r="K23" s="223"/>
      <c r="L23" s="223"/>
      <c r="M23" s="191"/>
      <c r="N23" s="191"/>
      <c r="O23" s="192"/>
      <c r="P23" s="199" t="s">
        <v>140</v>
      </c>
      <c r="Q23" s="191"/>
      <c r="R23" s="191"/>
      <c r="S23" s="191"/>
      <c r="T23" s="191"/>
      <c r="U23" s="192"/>
    </row>
    <row r="24" spans="2:27" ht="30" customHeight="1">
      <c r="B24" s="213"/>
      <c r="C24" s="195"/>
      <c r="D24" s="222" t="s">
        <v>141</v>
      </c>
      <c r="E24" s="223"/>
      <c r="F24" s="224"/>
      <c r="G24" s="225" t="s">
        <v>6</v>
      </c>
      <c r="H24" s="226"/>
      <c r="I24" s="227"/>
      <c r="J24" s="228" t="s">
        <v>141</v>
      </c>
      <c r="K24" s="190"/>
      <c r="L24" s="190"/>
      <c r="M24" s="229" t="s">
        <v>6</v>
      </c>
      <c r="N24" s="226"/>
      <c r="O24" s="227"/>
      <c r="P24" s="230" t="s">
        <v>141</v>
      </c>
      <c r="Q24" s="231"/>
      <c r="R24" s="232"/>
      <c r="S24" s="225" t="s">
        <v>6</v>
      </c>
      <c r="T24" s="226"/>
      <c r="U24" s="227"/>
    </row>
    <row r="25" spans="2:27" ht="30" customHeight="1">
      <c r="B25" s="213"/>
      <c r="C25" s="51" t="s">
        <v>7</v>
      </c>
      <c r="D25" s="72" t="s">
        <v>142</v>
      </c>
      <c r="E25" s="73"/>
      <c r="F25" s="74" t="s">
        <v>143</v>
      </c>
      <c r="G25" s="82" t="s">
        <v>145</v>
      </c>
      <c r="H25" s="67"/>
      <c r="I25" s="56" t="s">
        <v>146</v>
      </c>
      <c r="J25" s="77" t="s">
        <v>142</v>
      </c>
      <c r="K25" s="73"/>
      <c r="L25" s="78" t="s">
        <v>143</v>
      </c>
      <c r="M25" s="83" t="s">
        <v>144</v>
      </c>
      <c r="N25" s="67"/>
      <c r="O25" s="57" t="s">
        <v>16</v>
      </c>
      <c r="P25" s="72" t="s">
        <v>142</v>
      </c>
      <c r="Q25" s="73"/>
      <c r="R25" s="74" t="s">
        <v>143</v>
      </c>
      <c r="S25" s="82" t="s">
        <v>144</v>
      </c>
      <c r="T25" s="67"/>
      <c r="U25" s="56" t="s">
        <v>16</v>
      </c>
    </row>
    <row r="26" spans="2:27" ht="30" customHeight="1">
      <c r="B26" s="213"/>
      <c r="C26" s="221" t="s">
        <v>166</v>
      </c>
      <c r="D26" s="75" t="s">
        <v>147</v>
      </c>
      <c r="E26" s="73"/>
      <c r="F26" s="74" t="s">
        <v>148</v>
      </c>
      <c r="G26" s="82" t="s">
        <v>149</v>
      </c>
      <c r="H26" s="67"/>
      <c r="I26" s="56" t="s">
        <v>16</v>
      </c>
      <c r="J26" s="79" t="s">
        <v>147</v>
      </c>
      <c r="K26" s="73"/>
      <c r="L26" s="78" t="s">
        <v>148</v>
      </c>
      <c r="M26" s="83" t="s">
        <v>149</v>
      </c>
      <c r="N26" s="67"/>
      <c r="O26" s="57" t="s">
        <v>16</v>
      </c>
      <c r="P26" s="75" t="s">
        <v>147</v>
      </c>
      <c r="Q26" s="73"/>
      <c r="R26" s="74" t="s">
        <v>148</v>
      </c>
      <c r="S26" s="82" t="s">
        <v>149</v>
      </c>
      <c r="T26" s="67"/>
      <c r="U26" s="56" t="s">
        <v>16</v>
      </c>
    </row>
    <row r="27" spans="2:27" ht="30" customHeight="1">
      <c r="B27" s="213"/>
      <c r="C27" s="194"/>
      <c r="D27" s="72" t="s">
        <v>150</v>
      </c>
      <c r="E27" s="73"/>
      <c r="F27" s="74" t="s">
        <v>151</v>
      </c>
      <c r="G27" s="82" t="s">
        <v>149</v>
      </c>
      <c r="H27" s="67"/>
      <c r="I27" s="56" t="s">
        <v>16</v>
      </c>
      <c r="J27" s="77" t="s">
        <v>150</v>
      </c>
      <c r="K27" s="73"/>
      <c r="L27" s="78" t="s">
        <v>151</v>
      </c>
      <c r="M27" s="83" t="s">
        <v>149</v>
      </c>
      <c r="N27" s="67"/>
      <c r="O27" s="57" t="s">
        <v>16</v>
      </c>
      <c r="P27" s="72" t="s">
        <v>150</v>
      </c>
      <c r="Q27" s="73"/>
      <c r="R27" s="74" t="s">
        <v>151</v>
      </c>
      <c r="S27" s="82" t="s">
        <v>149</v>
      </c>
      <c r="T27" s="67"/>
      <c r="U27" s="56" t="s">
        <v>16</v>
      </c>
      <c r="Z27" s="49"/>
    </row>
    <row r="28" spans="2:27" ht="30" customHeight="1">
      <c r="B28" s="213"/>
      <c r="C28" s="195"/>
      <c r="D28" s="75" t="s">
        <v>152</v>
      </c>
      <c r="E28" s="73"/>
      <c r="F28" s="76" t="s">
        <v>153</v>
      </c>
      <c r="G28" s="82" t="s">
        <v>149</v>
      </c>
      <c r="H28" s="67"/>
      <c r="I28" s="56" t="s">
        <v>16</v>
      </c>
      <c r="J28" s="79" t="s">
        <v>152</v>
      </c>
      <c r="K28" s="80"/>
      <c r="L28" s="81" t="s">
        <v>153</v>
      </c>
      <c r="M28" s="83" t="s">
        <v>149</v>
      </c>
      <c r="N28" s="67"/>
      <c r="O28" s="57" t="s">
        <v>16</v>
      </c>
      <c r="P28" s="75" t="s">
        <v>152</v>
      </c>
      <c r="Q28" s="73"/>
      <c r="R28" s="76" t="s">
        <v>153</v>
      </c>
      <c r="S28" s="82" t="s">
        <v>149</v>
      </c>
      <c r="T28" s="67"/>
      <c r="U28" s="56" t="s">
        <v>16</v>
      </c>
    </row>
    <row r="29" spans="2:27" ht="30" customHeight="1">
      <c r="B29" s="213"/>
      <c r="C29" s="51" t="s">
        <v>154</v>
      </c>
      <c r="D29" s="75" t="s">
        <v>155</v>
      </c>
      <c r="E29" s="255"/>
      <c r="F29" s="255"/>
      <c r="G29" s="82" t="s">
        <v>156</v>
      </c>
      <c r="H29" s="67"/>
      <c r="I29" s="56" t="s">
        <v>146</v>
      </c>
      <c r="J29" s="77" t="s">
        <v>157</v>
      </c>
      <c r="K29" s="256"/>
      <c r="L29" s="256"/>
      <c r="M29" s="83" t="s">
        <v>156</v>
      </c>
      <c r="N29" s="67"/>
      <c r="O29" s="57" t="s">
        <v>146</v>
      </c>
      <c r="P29" s="72" t="s">
        <v>157</v>
      </c>
      <c r="Q29" s="255">
        <v>0</v>
      </c>
      <c r="R29" s="257"/>
      <c r="S29" s="82" t="s">
        <v>158</v>
      </c>
      <c r="T29" s="67"/>
      <c r="U29" s="56" t="s">
        <v>159</v>
      </c>
    </row>
    <row r="30" spans="2:27" ht="34.5" customHeight="1">
      <c r="B30" s="214"/>
      <c r="C30" s="58" t="s">
        <v>160</v>
      </c>
      <c r="D30" s="258">
        <f>SUM(H25:H29)</f>
        <v>0</v>
      </c>
      <c r="E30" s="259"/>
      <c r="F30" s="259"/>
      <c r="G30" s="260"/>
      <c r="H30" s="260"/>
      <c r="I30" s="70" t="s">
        <v>8</v>
      </c>
      <c r="J30" s="258">
        <f>SUM(N25:N29)</f>
        <v>0</v>
      </c>
      <c r="K30" s="259"/>
      <c r="L30" s="259"/>
      <c r="M30" s="260"/>
      <c r="N30" s="260"/>
      <c r="O30" s="71" t="s">
        <v>8</v>
      </c>
      <c r="P30" s="258">
        <f>SUM(T25:T29)</f>
        <v>0</v>
      </c>
      <c r="Q30" s="259"/>
      <c r="R30" s="259"/>
      <c r="S30" s="260"/>
      <c r="T30" s="260"/>
      <c r="U30" s="70" t="s">
        <v>8</v>
      </c>
    </row>
    <row r="31" spans="2:27" ht="24.75" customHeight="1">
      <c r="B31" s="222" t="s">
        <v>15</v>
      </c>
      <c r="C31" s="188" t="s">
        <v>161</v>
      </c>
      <c r="D31" s="190"/>
      <c r="E31" s="190"/>
      <c r="F31" s="190"/>
      <c r="G31" s="189"/>
      <c r="H31" s="236" t="s">
        <v>162</v>
      </c>
      <c r="I31" s="203"/>
      <c r="J31" s="203"/>
      <c r="K31" s="203"/>
      <c r="L31" s="203"/>
      <c r="M31" s="203"/>
      <c r="N31" s="200"/>
      <c r="O31" s="188" t="s">
        <v>163</v>
      </c>
      <c r="P31" s="190"/>
      <c r="Q31" s="190"/>
      <c r="R31" s="190"/>
      <c r="S31" s="190"/>
      <c r="T31" s="190"/>
      <c r="U31" s="189"/>
    </row>
    <row r="32" spans="2:27" ht="36" customHeight="1">
      <c r="B32" s="193"/>
      <c r="C32" s="237" t="str">
        <f>IF(E16="","",E16-D30)</f>
        <v/>
      </c>
      <c r="D32" s="238"/>
      <c r="E32" s="238"/>
      <c r="F32" s="239" t="s">
        <v>84</v>
      </c>
      <c r="G32" s="240"/>
      <c r="H32" s="241" t="str">
        <f>IF(J16="","",J16-J30)</f>
        <v/>
      </c>
      <c r="I32" s="238"/>
      <c r="J32" s="238"/>
      <c r="K32" s="238"/>
      <c r="L32" s="238"/>
      <c r="M32" s="239" t="s">
        <v>84</v>
      </c>
      <c r="N32" s="240"/>
      <c r="O32" s="241" t="str">
        <f>IF(P16="","",P16-P30)</f>
        <v/>
      </c>
      <c r="P32" s="238"/>
      <c r="Q32" s="238"/>
      <c r="R32" s="238"/>
      <c r="S32" s="238"/>
      <c r="T32" s="242" t="s">
        <v>84</v>
      </c>
      <c r="U32" s="243"/>
      <c r="W32" s="2"/>
      <c r="X32" s="2"/>
      <c r="Y32" s="2"/>
      <c r="Z32" s="2"/>
      <c r="AA32" s="2"/>
    </row>
    <row r="33" spans="2:27" ht="30" customHeight="1">
      <c r="B33" s="235"/>
      <c r="C33" s="248" t="s">
        <v>164</v>
      </c>
      <c r="D33" s="249"/>
      <c r="E33" s="249"/>
      <c r="F33" s="249"/>
      <c r="G33" s="249"/>
      <c r="H33" s="249"/>
      <c r="I33" s="249"/>
      <c r="J33" s="249"/>
      <c r="K33" s="249"/>
      <c r="L33" s="249"/>
      <c r="M33" s="249"/>
      <c r="N33" s="250"/>
      <c r="O33" s="251" t="str">
        <f>IF(C32="","",((C32-H32)/C32)*100)</f>
        <v/>
      </c>
      <c r="P33" s="252"/>
      <c r="Q33" s="252"/>
      <c r="R33" s="252"/>
      <c r="S33" s="252"/>
      <c r="T33" s="253" t="s">
        <v>165</v>
      </c>
      <c r="U33" s="254"/>
      <c r="W33" s="2"/>
      <c r="X33" s="2"/>
      <c r="Y33" s="2"/>
      <c r="Z33" s="2"/>
      <c r="AA33" s="2"/>
    </row>
    <row r="34" spans="2:27" ht="71.25" customHeight="1">
      <c r="B34" s="87" t="s">
        <v>9</v>
      </c>
      <c r="C34" s="233"/>
      <c r="D34" s="233"/>
      <c r="E34" s="233"/>
      <c r="F34" s="233"/>
      <c r="G34" s="233"/>
      <c r="H34" s="233"/>
      <c r="I34" s="233"/>
      <c r="J34" s="233"/>
      <c r="K34" s="233"/>
      <c r="L34" s="233"/>
      <c r="M34" s="233"/>
      <c r="N34" s="233"/>
      <c r="O34" s="233"/>
      <c r="P34" s="233"/>
      <c r="Q34" s="233"/>
      <c r="R34" s="233"/>
      <c r="S34" s="233"/>
      <c r="T34" s="233"/>
      <c r="U34" s="234"/>
    </row>
    <row r="35" spans="2:27" ht="20.25" customHeight="1">
      <c r="B35" s="50"/>
      <c r="C35" s="50"/>
      <c r="D35" s="50"/>
      <c r="E35" s="50"/>
      <c r="F35" s="50"/>
      <c r="G35" s="50"/>
      <c r="H35" s="50"/>
      <c r="I35" s="50"/>
      <c r="J35" s="50"/>
      <c r="K35" s="50"/>
      <c r="L35" s="50"/>
      <c r="M35" s="50"/>
      <c r="N35" s="50"/>
      <c r="O35" s="50"/>
      <c r="P35" s="50"/>
      <c r="Q35" s="50"/>
      <c r="R35" s="50"/>
      <c r="S35" s="50"/>
      <c r="T35" s="50"/>
      <c r="U35" s="50"/>
    </row>
  </sheetData>
  <mergeCells count="79">
    <mergeCell ref="W8:Z8"/>
    <mergeCell ref="X11:AB12"/>
    <mergeCell ref="X10:AB10"/>
    <mergeCell ref="X9:AB9"/>
    <mergeCell ref="C33:N33"/>
    <mergeCell ref="O33:S33"/>
    <mergeCell ref="T33:U33"/>
    <mergeCell ref="E29:F29"/>
    <mergeCell ref="K29:L29"/>
    <mergeCell ref="Q29:R29"/>
    <mergeCell ref="D30:H30"/>
    <mergeCell ref="J30:N30"/>
    <mergeCell ref="P30:T30"/>
    <mergeCell ref="C26:C28"/>
    <mergeCell ref="E19:I19"/>
    <mergeCell ref="J19:U19"/>
    <mergeCell ref="C34:U34"/>
    <mergeCell ref="B31:B33"/>
    <mergeCell ref="C31:G31"/>
    <mergeCell ref="H31:N31"/>
    <mergeCell ref="O31:U31"/>
    <mergeCell ref="C32:E32"/>
    <mergeCell ref="F32:G32"/>
    <mergeCell ref="H32:L32"/>
    <mergeCell ref="M32:N32"/>
    <mergeCell ref="O32:S32"/>
    <mergeCell ref="T32:U32"/>
    <mergeCell ref="B20:B22"/>
    <mergeCell ref="C20:U22"/>
    <mergeCell ref="B23:B30"/>
    <mergeCell ref="C23:C24"/>
    <mergeCell ref="D23:I23"/>
    <mergeCell ref="J23:O23"/>
    <mergeCell ref="P23:U23"/>
    <mergeCell ref="D24:F24"/>
    <mergeCell ref="G24:I24"/>
    <mergeCell ref="J24:L24"/>
    <mergeCell ref="M24:O24"/>
    <mergeCell ref="P24:R24"/>
    <mergeCell ref="S24:U24"/>
    <mergeCell ref="P17:S17"/>
    <mergeCell ref="T17:U17"/>
    <mergeCell ref="E18:I18"/>
    <mergeCell ref="J18:M18"/>
    <mergeCell ref="N18:O18"/>
    <mergeCell ref="P18:S18"/>
    <mergeCell ref="T18:U18"/>
    <mergeCell ref="P15:U15"/>
    <mergeCell ref="C16:D16"/>
    <mergeCell ref="E16:G16"/>
    <mergeCell ref="H16:I16"/>
    <mergeCell ref="J16:M16"/>
    <mergeCell ref="N16:O16"/>
    <mergeCell ref="P16:S16"/>
    <mergeCell ref="T16:U16"/>
    <mergeCell ref="G14:I14"/>
    <mergeCell ref="J14:K14"/>
    <mergeCell ref="B15:B19"/>
    <mergeCell ref="C15:D15"/>
    <mergeCell ref="E15:I15"/>
    <mergeCell ref="J15:O15"/>
    <mergeCell ref="C17:C19"/>
    <mergeCell ref="E17:I17"/>
    <mergeCell ref="J17:M17"/>
    <mergeCell ref="N17:O17"/>
    <mergeCell ref="D14:F14"/>
    <mergeCell ref="K7:U7"/>
    <mergeCell ref="C9:U9"/>
    <mergeCell ref="B10:B13"/>
    <mergeCell ref="D10:U10"/>
    <mergeCell ref="D11:U11"/>
    <mergeCell ref="D12:U12"/>
    <mergeCell ref="D13:U13"/>
    <mergeCell ref="B2:U2"/>
    <mergeCell ref="Q3:U3"/>
    <mergeCell ref="H5:J5"/>
    <mergeCell ref="L5:U5"/>
    <mergeCell ref="L6:S6"/>
    <mergeCell ref="T6:U6"/>
  </mergeCells>
  <phoneticPr fontId="1"/>
  <pageMargins left="0.78740157480314965" right="0.78740157480314965" top="0.98425196850393704" bottom="0.3937007874015748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171450</xdr:colOff>
                    <xdr:row>9</xdr:row>
                    <xdr:rowOff>31750</xdr:rowOff>
                  </from>
                  <to>
                    <xdr:col>2</xdr:col>
                    <xdr:colOff>488950</xdr:colOff>
                    <xdr:row>9</xdr:row>
                    <xdr:rowOff>260350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171450</xdr:colOff>
                    <xdr:row>10</xdr:row>
                    <xdr:rowOff>31750</xdr:rowOff>
                  </from>
                  <to>
                    <xdr:col>2</xdr:col>
                    <xdr:colOff>488950</xdr:colOff>
                    <xdr:row>10</xdr:row>
                    <xdr:rowOff>260350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171450</xdr:colOff>
                    <xdr:row>11</xdr:row>
                    <xdr:rowOff>31750</xdr:rowOff>
                  </from>
                  <to>
                    <xdr:col>2</xdr:col>
                    <xdr:colOff>488950</xdr:colOff>
                    <xdr:row>11</xdr:row>
                    <xdr:rowOff>260350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171450</xdr:colOff>
                    <xdr:row>12</xdr:row>
                    <xdr:rowOff>31750</xdr:rowOff>
                  </from>
                  <to>
                    <xdr:col>2</xdr:col>
                    <xdr:colOff>488950</xdr:colOff>
                    <xdr:row>12</xdr:row>
                    <xdr:rowOff>260350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171450</xdr:colOff>
                    <xdr:row>16</xdr:row>
                    <xdr:rowOff>31750</xdr:rowOff>
                  </from>
                  <to>
                    <xdr:col>4</xdr:col>
                    <xdr:colOff>0</xdr:colOff>
                    <xdr:row>16</xdr:row>
                    <xdr:rowOff>260350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171450</xdr:colOff>
                    <xdr:row>17</xdr:row>
                    <xdr:rowOff>31750</xdr:rowOff>
                  </from>
                  <to>
                    <xdr:col>4</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74"/>
  <sheetViews>
    <sheetView topLeftCell="A32" zoomScaleNormal="100" zoomScaleSheetLayoutView="100" workbookViewId="0">
      <selection activeCell="J12" sqref="J12"/>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291" t="s">
        <v>17</v>
      </c>
      <c r="C1" s="291"/>
      <c r="D1" s="291"/>
      <c r="E1" s="291"/>
      <c r="F1" s="291"/>
      <c r="G1" s="291"/>
      <c r="H1" s="291"/>
      <c r="I1" s="291"/>
      <c r="J1" s="291"/>
      <c r="K1" s="291"/>
      <c r="L1" s="291"/>
    </row>
    <row r="2" spans="2:20" ht="17" thickBot="1">
      <c r="B2" s="292" t="s">
        <v>67</v>
      </c>
      <c r="C2" s="292"/>
      <c r="D2" s="292"/>
      <c r="E2" s="292"/>
      <c r="F2" s="292"/>
      <c r="G2" s="292"/>
      <c r="H2" s="292"/>
      <c r="I2" s="292"/>
      <c r="J2" s="292"/>
      <c r="K2" s="292"/>
      <c r="L2" s="292"/>
    </row>
    <row r="3" spans="2:20" ht="17" customHeight="1">
      <c r="B3" s="293" t="s">
        <v>54</v>
      </c>
      <c r="C3" s="294"/>
      <c r="D3" s="294"/>
      <c r="E3" s="295"/>
      <c r="F3" s="296"/>
      <c r="G3" s="296"/>
      <c r="H3" s="296"/>
      <c r="I3" s="296"/>
      <c r="J3" s="296"/>
      <c r="K3" s="296"/>
      <c r="L3" s="297"/>
      <c r="N3" s="145"/>
      <c r="O3" s="324" t="s">
        <v>231</v>
      </c>
      <c r="P3" s="325"/>
      <c r="Q3" s="325"/>
      <c r="R3" s="325"/>
      <c r="S3" s="325"/>
      <c r="T3" s="325"/>
    </row>
    <row r="4" spans="2:20" ht="17" customHeight="1">
      <c r="B4" s="265" t="s">
        <v>55</v>
      </c>
      <c r="C4" s="266"/>
      <c r="D4" s="266"/>
      <c r="E4" s="267"/>
      <c r="F4" s="298"/>
      <c r="G4" s="298"/>
      <c r="H4" s="298"/>
      <c r="I4" s="298"/>
      <c r="J4" s="298"/>
      <c r="K4" s="298"/>
      <c r="L4" s="299"/>
      <c r="N4" s="146"/>
      <c r="O4" s="324" t="s">
        <v>232</v>
      </c>
      <c r="P4" s="325"/>
      <c r="Q4" s="325"/>
      <c r="R4" s="325"/>
      <c r="S4" s="325"/>
      <c r="T4" s="325"/>
    </row>
    <row r="5" spans="2:20" ht="17.25" customHeight="1">
      <c r="B5" s="265" t="s">
        <v>56</v>
      </c>
      <c r="C5" s="266"/>
      <c r="D5" s="266"/>
      <c r="E5" s="267"/>
      <c r="F5" s="268" t="s">
        <v>113</v>
      </c>
      <c r="G5" s="268"/>
      <c r="H5" s="268"/>
      <c r="I5" s="268"/>
      <c r="J5" s="268"/>
      <c r="K5" s="268"/>
      <c r="L5" s="269"/>
      <c r="N5" s="147"/>
      <c r="O5" s="323" t="s">
        <v>234</v>
      </c>
      <c r="P5" s="323"/>
      <c r="Q5" s="323"/>
      <c r="R5" s="323"/>
      <c r="S5" s="323"/>
      <c r="T5" s="153"/>
    </row>
    <row r="6" spans="2:20" ht="17.25" customHeight="1">
      <c r="B6" s="265"/>
      <c r="C6" s="266"/>
      <c r="D6" s="266"/>
      <c r="E6" s="267"/>
      <c r="F6" s="268" t="s">
        <v>114</v>
      </c>
      <c r="G6" s="268"/>
      <c r="H6" s="268"/>
      <c r="I6" s="268"/>
      <c r="J6" s="268"/>
      <c r="K6" s="268"/>
      <c r="L6" s="269"/>
      <c r="N6" s="3"/>
      <c r="O6" s="323"/>
      <c r="P6" s="323"/>
      <c r="Q6" s="323"/>
      <c r="R6" s="323"/>
      <c r="S6" s="323"/>
      <c r="T6" s="153"/>
    </row>
    <row r="7" spans="2:20" ht="17.25" customHeight="1">
      <c r="B7" s="265"/>
      <c r="C7" s="266"/>
      <c r="D7" s="266"/>
      <c r="E7" s="267"/>
      <c r="F7" s="268" t="s">
        <v>115</v>
      </c>
      <c r="G7" s="268"/>
      <c r="H7" s="268"/>
      <c r="I7" s="268"/>
      <c r="J7" s="268"/>
      <c r="K7" s="268"/>
      <c r="L7" s="269"/>
      <c r="N7" s="158"/>
      <c r="O7" s="324" t="s">
        <v>233</v>
      </c>
      <c r="P7" s="325"/>
      <c r="Q7" s="325"/>
      <c r="R7" s="325"/>
      <c r="S7" s="325"/>
      <c r="T7" s="325"/>
    </row>
    <row r="8" spans="2:20" ht="19.5" customHeight="1">
      <c r="B8" s="275" t="s">
        <v>81</v>
      </c>
      <c r="C8" s="276"/>
      <c r="D8" s="276"/>
      <c r="E8" s="277"/>
      <c r="F8" s="270" t="s">
        <v>186</v>
      </c>
      <c r="G8" s="271"/>
      <c r="H8" s="271"/>
      <c r="I8" s="271"/>
      <c r="J8" s="271"/>
      <c r="K8" s="271"/>
      <c r="L8" s="272"/>
    </row>
    <row r="9" spans="2:20" ht="19.5" customHeight="1">
      <c r="B9" s="275" t="s">
        <v>82</v>
      </c>
      <c r="C9" s="276"/>
      <c r="D9" s="276"/>
      <c r="E9" s="277"/>
      <c r="F9" s="271" t="s">
        <v>168</v>
      </c>
      <c r="G9" s="271"/>
      <c r="H9" s="271"/>
      <c r="I9" s="271" t="s">
        <v>112</v>
      </c>
      <c r="J9" s="271"/>
      <c r="K9" s="271" t="s">
        <v>237</v>
      </c>
      <c r="L9" s="272"/>
      <c r="M9" s="40"/>
    </row>
    <row r="10" spans="2:20" ht="16.5" customHeight="1">
      <c r="B10" s="273" t="s">
        <v>50</v>
      </c>
      <c r="C10" s="285" t="s">
        <v>68</v>
      </c>
      <c r="D10" s="286"/>
      <c r="E10" s="286"/>
      <c r="F10" s="286"/>
      <c r="G10" s="287"/>
      <c r="H10" s="307" t="s">
        <v>69</v>
      </c>
      <c r="I10" s="308" t="s">
        <v>109</v>
      </c>
      <c r="J10" s="309"/>
      <c r="K10" s="263" t="s">
        <v>83</v>
      </c>
      <c r="L10" s="310"/>
    </row>
    <row r="11" spans="2:20" ht="16.5" customHeight="1">
      <c r="B11" s="273"/>
      <c r="C11" s="288"/>
      <c r="D11" s="289"/>
      <c r="E11" s="289"/>
      <c r="F11" s="289"/>
      <c r="G11" s="290"/>
      <c r="H11" s="307"/>
      <c r="I11" s="37" t="s">
        <v>70</v>
      </c>
      <c r="J11" s="35" t="s">
        <v>57</v>
      </c>
      <c r="K11" s="36" t="s">
        <v>71</v>
      </c>
      <c r="L11" s="41" t="s">
        <v>57</v>
      </c>
    </row>
    <row r="12" spans="2:20" ht="19" customHeight="1">
      <c r="B12" s="274"/>
      <c r="C12" s="316" t="s">
        <v>177</v>
      </c>
      <c r="D12" s="315" t="s">
        <v>104</v>
      </c>
      <c r="E12" s="315"/>
      <c r="F12" s="315"/>
      <c r="G12" s="315"/>
      <c r="H12" s="126" t="s">
        <v>58</v>
      </c>
      <c r="I12" s="155" t="str">
        <f>IF(計算書!G19="","",計算書!G19)</f>
        <v/>
      </c>
      <c r="J12" s="156" t="str">
        <f>IF(I12="","",計算書!I19)</f>
        <v/>
      </c>
      <c r="K12" s="59"/>
      <c r="L12" s="62"/>
    </row>
    <row r="13" spans="2:20" ht="19" customHeight="1">
      <c r="B13" s="274"/>
      <c r="C13" s="316"/>
      <c r="D13" s="322" t="s">
        <v>105</v>
      </c>
      <c r="E13" s="322"/>
      <c r="F13" s="322"/>
      <c r="G13" s="322"/>
      <c r="H13" s="126" t="s">
        <v>58</v>
      </c>
      <c r="I13" s="155" t="str">
        <f>IF(計算書!G20="","",計算書!G20)</f>
        <v/>
      </c>
      <c r="J13" s="156" t="str">
        <f>IF(I13="","",計算書!I20)</f>
        <v/>
      </c>
      <c r="K13" s="59"/>
      <c r="L13" s="62"/>
    </row>
    <row r="14" spans="2:20" ht="19" customHeight="1">
      <c r="B14" s="274"/>
      <c r="C14" s="316"/>
      <c r="D14" s="315" t="s">
        <v>176</v>
      </c>
      <c r="E14" s="315"/>
      <c r="F14" s="315"/>
      <c r="G14" s="315"/>
      <c r="H14" s="126" t="s">
        <v>58</v>
      </c>
      <c r="I14" s="155" t="str">
        <f>IF(計算書!G21="","",計算書!G21)</f>
        <v/>
      </c>
      <c r="J14" s="156" t="str">
        <f>IF(I14="","",計算書!I21)</f>
        <v/>
      </c>
      <c r="K14" s="59"/>
      <c r="L14" s="62"/>
    </row>
    <row r="15" spans="2:20" ht="19" customHeight="1">
      <c r="B15" s="274"/>
      <c r="C15" s="316"/>
      <c r="D15" s="315" t="s">
        <v>103</v>
      </c>
      <c r="E15" s="315"/>
      <c r="F15" s="315"/>
      <c r="G15" s="315"/>
      <c r="H15" s="126" t="s">
        <v>58</v>
      </c>
      <c r="I15" s="155" t="str">
        <f>IF(計算書!G22="","",計算書!G22)</f>
        <v/>
      </c>
      <c r="J15" s="156" t="str">
        <f>IF(I15="","",計算書!I22)</f>
        <v/>
      </c>
      <c r="K15" s="59"/>
      <c r="L15" s="62"/>
    </row>
    <row r="16" spans="2:20" ht="19" customHeight="1">
      <c r="B16" s="274"/>
      <c r="C16" s="316"/>
      <c r="D16" s="315" t="s">
        <v>102</v>
      </c>
      <c r="E16" s="315"/>
      <c r="F16" s="315"/>
      <c r="G16" s="315"/>
      <c r="H16" s="126" t="s">
        <v>58</v>
      </c>
      <c r="I16" s="155" t="str">
        <f>IF(計算書!G23="","",計算書!G23)</f>
        <v/>
      </c>
      <c r="J16" s="156" t="str">
        <f>IF(I16="","",計算書!I23)</f>
        <v/>
      </c>
      <c r="K16" s="59"/>
      <c r="L16" s="62"/>
    </row>
    <row r="17" spans="2:12" ht="19" customHeight="1">
      <c r="B17" s="274"/>
      <c r="C17" s="316"/>
      <c r="D17" s="315" t="s">
        <v>101</v>
      </c>
      <c r="E17" s="315"/>
      <c r="F17" s="315"/>
      <c r="G17" s="315"/>
      <c r="H17" s="126" t="s">
        <v>58</v>
      </c>
      <c r="I17" s="155" t="str">
        <f>IF(計算書!G24="","",計算書!G24)</f>
        <v/>
      </c>
      <c r="J17" s="156" t="str">
        <f>IF(I17="","",計算書!I24)</f>
        <v/>
      </c>
      <c r="K17" s="59"/>
      <c r="L17" s="62"/>
    </row>
    <row r="18" spans="2:12" ht="19" customHeight="1">
      <c r="B18" s="274"/>
      <c r="C18" s="316"/>
      <c r="D18" s="315" t="s">
        <v>100</v>
      </c>
      <c r="E18" s="315"/>
      <c r="F18" s="315"/>
      <c r="G18" s="315"/>
      <c r="H18" s="126" t="s">
        <v>58</v>
      </c>
      <c r="I18" s="155" t="str">
        <f>IF(計算書!G25="","",計算書!G25)</f>
        <v/>
      </c>
      <c r="J18" s="156" t="str">
        <f>IF(I18="","",計算書!I25)</f>
        <v/>
      </c>
      <c r="K18" s="59"/>
      <c r="L18" s="62"/>
    </row>
    <row r="19" spans="2:12" ht="19" customHeight="1">
      <c r="B19" s="274"/>
      <c r="C19" s="316"/>
      <c r="D19" s="315" t="s">
        <v>99</v>
      </c>
      <c r="E19" s="315"/>
      <c r="F19" s="315"/>
      <c r="G19" s="315"/>
      <c r="H19" s="126" t="s">
        <v>58</v>
      </c>
      <c r="I19" s="155" t="str">
        <f>IF(計算書!G26="","",計算書!G26)</f>
        <v/>
      </c>
      <c r="J19" s="156" t="str">
        <f>IF(I19="","",計算書!I26)</f>
        <v/>
      </c>
      <c r="K19" s="59"/>
      <c r="L19" s="62"/>
    </row>
    <row r="20" spans="2:12" ht="19" customHeight="1">
      <c r="B20" s="274"/>
      <c r="C20" s="316"/>
      <c r="D20" s="315" t="s">
        <v>98</v>
      </c>
      <c r="E20" s="315"/>
      <c r="F20" s="315"/>
      <c r="G20" s="315"/>
      <c r="H20" s="126" t="s">
        <v>59</v>
      </c>
      <c r="I20" s="155" t="str">
        <f>IF(計算書!G27="","",計算書!G27)</f>
        <v/>
      </c>
      <c r="J20" s="156" t="str">
        <f>IF(I20="","",計算書!I27)</f>
        <v/>
      </c>
      <c r="K20" s="59"/>
      <c r="L20" s="62"/>
    </row>
    <row r="21" spans="2:12" ht="19" customHeight="1">
      <c r="B21" s="274"/>
      <c r="C21" s="316"/>
      <c r="D21" s="315" t="s">
        <v>97</v>
      </c>
      <c r="E21" s="315"/>
      <c r="F21" s="315"/>
      <c r="G21" s="315"/>
      <c r="H21" s="126" t="s">
        <v>59</v>
      </c>
      <c r="I21" s="155" t="str">
        <f>IF(計算書!G28="","",計算書!G28)</f>
        <v/>
      </c>
      <c r="J21" s="156" t="str">
        <f>IF(I21="","",計算書!I28)</f>
        <v/>
      </c>
      <c r="K21" s="59"/>
      <c r="L21" s="62"/>
    </row>
    <row r="22" spans="2:12" ht="19" customHeight="1">
      <c r="B22" s="274"/>
      <c r="C22" s="316"/>
      <c r="D22" s="311" t="s">
        <v>108</v>
      </c>
      <c r="E22" s="289"/>
      <c r="F22" s="290"/>
      <c r="G22" s="136" t="s">
        <v>106</v>
      </c>
      <c r="H22" s="36" t="s">
        <v>62</v>
      </c>
      <c r="I22" s="155" t="str">
        <f>IF(計算書!G29="","",計算書!G29)</f>
        <v/>
      </c>
      <c r="J22" s="156" t="str">
        <f>IF(I22="","",計算書!I29)</f>
        <v/>
      </c>
      <c r="K22" s="59"/>
      <c r="L22" s="62"/>
    </row>
    <row r="23" spans="2:12" ht="19" customHeight="1">
      <c r="B23" s="274"/>
      <c r="C23" s="316"/>
      <c r="D23" s="312"/>
      <c r="E23" s="313"/>
      <c r="F23" s="314"/>
      <c r="G23" s="148" t="s">
        <v>107</v>
      </c>
      <c r="H23" s="149"/>
      <c r="I23" s="155" t="str">
        <f>IF(計算書!G30="","",計算書!G30)</f>
        <v/>
      </c>
      <c r="J23" s="156" t="str">
        <f>IF(I23="","",計算書!I30)</f>
        <v/>
      </c>
      <c r="K23" s="59"/>
      <c r="L23" s="62"/>
    </row>
    <row r="24" spans="2:12" ht="19" customHeight="1">
      <c r="B24" s="274"/>
      <c r="C24" s="316" t="s">
        <v>183</v>
      </c>
      <c r="D24" s="315" t="s">
        <v>178</v>
      </c>
      <c r="E24" s="315"/>
      <c r="F24" s="315"/>
      <c r="G24" s="315"/>
      <c r="H24" s="126" t="s">
        <v>59</v>
      </c>
      <c r="I24" s="155" t="str">
        <f>IF(計算書!G32="","",計算書!G32)</f>
        <v/>
      </c>
      <c r="J24" s="156" t="str">
        <f>IF(I24="","",計算書!I32)</f>
        <v/>
      </c>
      <c r="K24" s="59"/>
      <c r="L24" s="62"/>
    </row>
    <row r="25" spans="2:12" ht="19" customHeight="1">
      <c r="B25" s="274"/>
      <c r="C25" s="316"/>
      <c r="D25" s="315" t="s">
        <v>179</v>
      </c>
      <c r="E25" s="315"/>
      <c r="F25" s="315"/>
      <c r="G25" s="315"/>
      <c r="H25" s="126" t="s">
        <v>59</v>
      </c>
      <c r="I25" s="155" t="str">
        <f>IF(計算書!G33="","",計算書!G33)</f>
        <v/>
      </c>
      <c r="J25" s="156" t="str">
        <f>IF(I25="","",計算書!I33)</f>
        <v/>
      </c>
      <c r="K25" s="59"/>
      <c r="L25" s="62"/>
    </row>
    <row r="26" spans="2:12" ht="19" customHeight="1">
      <c r="B26" s="274"/>
      <c r="C26" s="316"/>
      <c r="D26" s="315" t="s">
        <v>180</v>
      </c>
      <c r="E26" s="315"/>
      <c r="F26" s="315"/>
      <c r="G26" s="315"/>
      <c r="H26" s="126" t="s">
        <v>58</v>
      </c>
      <c r="I26" s="155" t="str">
        <f>IF(計算書!G34="","",計算書!G34)</f>
        <v/>
      </c>
      <c r="J26" s="156" t="str">
        <f>IF(I26="","",計算書!I34)</f>
        <v/>
      </c>
      <c r="K26" s="59"/>
      <c r="L26" s="62"/>
    </row>
    <row r="27" spans="2:12" ht="19" customHeight="1">
      <c r="B27" s="274"/>
      <c r="C27" s="316"/>
      <c r="D27" s="315" t="s">
        <v>181</v>
      </c>
      <c r="E27" s="315"/>
      <c r="F27" s="315"/>
      <c r="G27" s="315"/>
      <c r="H27" s="126" t="s">
        <v>59</v>
      </c>
      <c r="I27" s="155" t="str">
        <f>IF(計算書!G35="","",計算書!G35)</f>
        <v/>
      </c>
      <c r="J27" s="156" t="str">
        <f>IF(I27="","",計算書!I35)</f>
        <v/>
      </c>
      <c r="K27" s="59"/>
      <c r="L27" s="62"/>
    </row>
    <row r="28" spans="2:12" ht="19" customHeight="1">
      <c r="B28" s="274"/>
      <c r="C28" s="316"/>
      <c r="D28" s="311" t="s">
        <v>182</v>
      </c>
      <c r="E28" s="289"/>
      <c r="F28" s="289"/>
      <c r="G28" s="290"/>
      <c r="H28" s="126" t="s">
        <v>59</v>
      </c>
      <c r="I28" s="155" t="str">
        <f>IF(計算書!G36="","",計算書!G36)</f>
        <v/>
      </c>
      <c r="J28" s="156" t="str">
        <f>IF(I28="","",計算書!I36)</f>
        <v/>
      </c>
      <c r="K28" s="59"/>
      <c r="L28" s="62"/>
    </row>
    <row r="29" spans="2:12" ht="19" customHeight="1">
      <c r="B29" s="274"/>
      <c r="C29" s="316"/>
      <c r="D29" s="315" t="s">
        <v>154</v>
      </c>
      <c r="E29" s="315"/>
      <c r="F29" s="315"/>
      <c r="G29" s="150" t="s">
        <v>107</v>
      </c>
      <c r="H29" s="149"/>
      <c r="I29" s="155" t="str">
        <f>IF(計算書!G37="","",計算書!G37)</f>
        <v/>
      </c>
      <c r="J29" s="156" t="str">
        <f>IF(I29="","",計算書!I37)</f>
        <v/>
      </c>
      <c r="K29" s="59"/>
      <c r="L29" s="62"/>
    </row>
    <row r="30" spans="2:12" ht="19" customHeight="1">
      <c r="B30" s="274"/>
      <c r="C30" s="316"/>
      <c r="D30" s="315"/>
      <c r="E30" s="315"/>
      <c r="F30" s="315"/>
      <c r="G30" s="150" t="s">
        <v>107</v>
      </c>
      <c r="H30" s="149"/>
      <c r="I30" s="155" t="str">
        <f>IF(計算書!G38="","",計算書!G38)</f>
        <v/>
      </c>
      <c r="J30" s="156" t="str">
        <f>IF(I30="","",計算書!I38)</f>
        <v/>
      </c>
      <c r="K30" s="59"/>
      <c r="L30" s="62"/>
    </row>
    <row r="31" spans="2:12" ht="19" customHeight="1">
      <c r="B31" s="274"/>
      <c r="C31" s="321" t="s">
        <v>185</v>
      </c>
      <c r="D31" s="316" t="s">
        <v>219</v>
      </c>
      <c r="E31" s="319" t="s">
        <v>96</v>
      </c>
      <c r="F31" s="320"/>
      <c r="G31" s="284"/>
      <c r="H31" s="36" t="s">
        <v>60</v>
      </c>
      <c r="I31" s="155" t="str">
        <f>IF(計算書!G40="","",計算書!G40)</f>
        <v/>
      </c>
      <c r="J31" s="156" t="str">
        <f>IF(I31="","",計算書!I40)</f>
        <v/>
      </c>
      <c r="K31" s="59"/>
      <c r="L31" s="62"/>
    </row>
    <row r="32" spans="2:12" ht="19" customHeight="1">
      <c r="B32" s="274"/>
      <c r="C32" s="330"/>
      <c r="D32" s="316"/>
      <c r="E32" s="93"/>
      <c r="F32" s="263" t="s">
        <v>184</v>
      </c>
      <c r="G32" s="264"/>
      <c r="H32" s="36" t="s">
        <v>60</v>
      </c>
      <c r="I32" s="155" t="str">
        <f>IF(計算書!G41="","",計算書!G41)</f>
        <v/>
      </c>
      <c r="J32" s="156" t="str">
        <f>IF(I32="","",計算書!I41)</f>
        <v/>
      </c>
      <c r="K32" s="59"/>
      <c r="L32" s="62"/>
    </row>
    <row r="33" spans="2:12" ht="19" customHeight="1">
      <c r="B33" s="274"/>
      <c r="C33" s="330"/>
      <c r="D33" s="316"/>
      <c r="E33" s="282" t="s">
        <v>95</v>
      </c>
      <c r="F33" s="283"/>
      <c r="G33" s="284"/>
      <c r="H33" s="36" t="s">
        <v>60</v>
      </c>
      <c r="I33" s="155" t="str">
        <f>IF(計算書!G42="","",計算書!G42)</f>
        <v/>
      </c>
      <c r="J33" s="156" t="str">
        <f>IF(I33="","",計算書!I42)</f>
        <v/>
      </c>
      <c r="K33" s="59"/>
      <c r="L33" s="62"/>
    </row>
    <row r="34" spans="2:12" ht="19" customHeight="1">
      <c r="B34" s="274"/>
      <c r="C34" s="330"/>
      <c r="D34" s="316"/>
      <c r="E34" s="93"/>
      <c r="F34" s="263" t="s">
        <v>184</v>
      </c>
      <c r="G34" s="264"/>
      <c r="H34" s="36" t="s">
        <v>60</v>
      </c>
      <c r="I34" s="155" t="str">
        <f>IF(計算書!G43="","",計算書!G43)</f>
        <v/>
      </c>
      <c r="J34" s="156" t="str">
        <f>IF(I34="","",計算書!I43)</f>
        <v/>
      </c>
      <c r="K34" s="59"/>
      <c r="L34" s="62"/>
    </row>
    <row r="35" spans="2:12" ht="19" customHeight="1">
      <c r="B35" s="274"/>
      <c r="C35" s="330"/>
      <c r="D35" s="316"/>
      <c r="E35" s="282" t="s">
        <v>94</v>
      </c>
      <c r="F35" s="283"/>
      <c r="G35" s="284"/>
      <c r="H35" s="36" t="s">
        <v>60</v>
      </c>
      <c r="I35" s="155" t="str">
        <f>IF(計算書!G44="","",計算書!G44)</f>
        <v/>
      </c>
      <c r="J35" s="156" t="str">
        <f>IF(I35="","",計算書!I44)</f>
        <v/>
      </c>
      <c r="K35" s="59"/>
      <c r="L35" s="62"/>
    </row>
    <row r="36" spans="2:12" ht="19" customHeight="1">
      <c r="B36" s="274"/>
      <c r="C36" s="330"/>
      <c r="D36" s="316"/>
      <c r="E36" s="93"/>
      <c r="F36" s="263" t="s">
        <v>184</v>
      </c>
      <c r="G36" s="264"/>
      <c r="H36" s="36" t="s">
        <v>60</v>
      </c>
      <c r="I36" s="155" t="str">
        <f>IF(計算書!G45="","",計算書!G45)</f>
        <v/>
      </c>
      <c r="J36" s="156" t="str">
        <f>IF(I36="","",計算書!I45)</f>
        <v/>
      </c>
      <c r="K36" s="59"/>
      <c r="L36" s="62"/>
    </row>
    <row r="37" spans="2:12" ht="19" customHeight="1">
      <c r="B37" s="274"/>
      <c r="C37" s="330"/>
      <c r="D37" s="316"/>
      <c r="E37" s="282" t="s">
        <v>93</v>
      </c>
      <c r="F37" s="283"/>
      <c r="G37" s="284"/>
      <c r="H37" s="36" t="s">
        <v>60</v>
      </c>
      <c r="I37" s="155" t="str">
        <f>IF(計算書!G46="","",計算書!G46)</f>
        <v/>
      </c>
      <c r="J37" s="156" t="str">
        <f>IF(I37="","",計算書!I46)</f>
        <v/>
      </c>
      <c r="K37" s="59"/>
      <c r="L37" s="62"/>
    </row>
    <row r="38" spans="2:12" ht="19" customHeight="1">
      <c r="B38" s="274"/>
      <c r="C38" s="330"/>
      <c r="D38" s="316"/>
      <c r="E38" s="93"/>
      <c r="F38" s="263" t="s">
        <v>184</v>
      </c>
      <c r="G38" s="264"/>
      <c r="H38" s="36" t="s">
        <v>60</v>
      </c>
      <c r="I38" s="155" t="str">
        <f>IF(計算書!G47="","",計算書!G47)</f>
        <v/>
      </c>
      <c r="J38" s="156" t="str">
        <f>IF(I38="","",計算書!I47)</f>
        <v/>
      </c>
      <c r="K38" s="59"/>
      <c r="L38" s="62"/>
    </row>
    <row r="39" spans="2:12" ht="19" customHeight="1">
      <c r="B39" s="274"/>
      <c r="C39" s="330"/>
      <c r="D39" s="316" t="s">
        <v>220</v>
      </c>
      <c r="E39" s="282" t="s">
        <v>195</v>
      </c>
      <c r="F39" s="283"/>
      <c r="G39" s="284"/>
      <c r="H39" s="36" t="s">
        <v>60</v>
      </c>
      <c r="I39" s="155" t="str">
        <f>IF(計算書!G48="","",計算書!G48)</f>
        <v/>
      </c>
      <c r="J39" s="156" t="str">
        <f>IF(I39="","",計算書!I48)</f>
        <v/>
      </c>
      <c r="K39" s="59"/>
      <c r="L39" s="62"/>
    </row>
    <row r="40" spans="2:12" ht="19" customHeight="1">
      <c r="B40" s="274"/>
      <c r="C40" s="330"/>
      <c r="D40" s="316"/>
      <c r="E40" s="282" t="s">
        <v>196</v>
      </c>
      <c r="F40" s="283"/>
      <c r="G40" s="284"/>
      <c r="H40" s="36" t="s">
        <v>60</v>
      </c>
      <c r="I40" s="155" t="str">
        <f>IF(計算書!G49="","",計算書!G49)</f>
        <v/>
      </c>
      <c r="J40" s="156" t="str">
        <f>IF(I40="","",計算書!I49)</f>
        <v/>
      </c>
      <c r="K40" s="59"/>
      <c r="L40" s="62"/>
    </row>
    <row r="41" spans="2:12" ht="19" customHeight="1">
      <c r="B41" s="274"/>
      <c r="C41" s="330"/>
      <c r="D41" s="316"/>
      <c r="E41" s="282" t="s">
        <v>197</v>
      </c>
      <c r="F41" s="282"/>
      <c r="G41" s="284"/>
      <c r="H41" s="36" t="s">
        <v>60</v>
      </c>
      <c r="I41" s="155" t="str">
        <f>IF(計算書!G50="","",計算書!G50)</f>
        <v/>
      </c>
      <c r="J41" s="156" t="str">
        <f>IF(I41="","",計算書!I50)</f>
        <v/>
      </c>
      <c r="K41" s="59"/>
      <c r="L41" s="62"/>
    </row>
    <row r="42" spans="2:12" ht="19" customHeight="1">
      <c r="B42" s="274"/>
      <c r="C42" s="330"/>
      <c r="D42" s="316"/>
      <c r="E42" s="286" t="s">
        <v>154</v>
      </c>
      <c r="F42" s="287"/>
      <c r="G42" s="151" t="s">
        <v>107</v>
      </c>
      <c r="H42" s="36" t="s">
        <v>60</v>
      </c>
      <c r="I42" s="155" t="str">
        <f>IF(計算書!G51="","",計算書!G51)</f>
        <v/>
      </c>
      <c r="J42" s="156" t="str">
        <f>IF(I42="","",計算書!I51)</f>
        <v/>
      </c>
      <c r="K42" s="59"/>
      <c r="L42" s="62"/>
    </row>
    <row r="43" spans="2:12" ht="19" customHeight="1">
      <c r="B43" s="274"/>
      <c r="C43" s="331"/>
      <c r="D43" s="321"/>
      <c r="E43" s="289"/>
      <c r="F43" s="290"/>
      <c r="G43" s="148" t="s">
        <v>107</v>
      </c>
      <c r="H43" s="36" t="s">
        <v>60</v>
      </c>
      <c r="I43" s="155" t="str">
        <f>IF(計算書!G52="","",計算書!G52)</f>
        <v/>
      </c>
      <c r="J43" s="156" t="str">
        <f>IF(I43="","",計算書!I52)</f>
        <v/>
      </c>
      <c r="K43" s="59"/>
      <c r="L43" s="62"/>
    </row>
    <row r="44" spans="2:12" ht="19" customHeight="1">
      <c r="B44" s="274"/>
      <c r="C44" s="316" t="s">
        <v>187</v>
      </c>
      <c r="D44" s="328" t="s">
        <v>188</v>
      </c>
      <c r="E44" s="328"/>
      <c r="F44" s="315"/>
      <c r="G44" s="315"/>
      <c r="H44" s="36" t="s">
        <v>61</v>
      </c>
      <c r="I44" s="155">
        <f>IF(計算書!G61="","",計算書!G61)</f>
        <v>0</v>
      </c>
      <c r="J44" s="156">
        <f>IF(I44="","",計算書!I61)</f>
        <v>0</v>
      </c>
      <c r="K44" s="105"/>
      <c r="L44" s="106"/>
    </row>
    <row r="45" spans="2:12" ht="19" customHeight="1">
      <c r="B45" s="274"/>
      <c r="C45" s="316"/>
      <c r="D45" s="137"/>
      <c r="E45" s="138"/>
      <c r="F45" s="289" t="s">
        <v>184</v>
      </c>
      <c r="G45" s="290"/>
      <c r="H45" s="36" t="s">
        <v>61</v>
      </c>
      <c r="I45" s="155">
        <f>IF(計算書!G62="","",計算書!G62)</f>
        <v>0</v>
      </c>
      <c r="J45" s="156">
        <f>IF(I45="","",計算書!I62)</f>
        <v>0</v>
      </c>
      <c r="K45" s="105"/>
      <c r="L45" s="106"/>
    </row>
    <row r="46" spans="2:12" ht="19" customHeight="1">
      <c r="B46" s="274"/>
      <c r="C46" s="316"/>
      <c r="D46" s="328" t="s">
        <v>189</v>
      </c>
      <c r="E46" s="328"/>
      <c r="F46" s="315"/>
      <c r="G46" s="315"/>
      <c r="H46" s="36" t="s">
        <v>61</v>
      </c>
      <c r="I46" s="155" t="str">
        <f>IF(計算書!G63="","",計算書!G63)</f>
        <v/>
      </c>
      <c r="J46" s="156" t="str">
        <f>IF(I46="","",計算書!I63)</f>
        <v/>
      </c>
      <c r="K46" s="105"/>
      <c r="L46" s="106"/>
    </row>
    <row r="47" spans="2:12" ht="19" customHeight="1">
      <c r="B47" s="274"/>
      <c r="C47" s="316"/>
      <c r="D47" s="137"/>
      <c r="E47" s="138"/>
      <c r="F47" s="326" t="s">
        <v>184</v>
      </c>
      <c r="G47" s="327"/>
      <c r="H47" s="36" t="s">
        <v>61</v>
      </c>
      <c r="I47" s="155" t="str">
        <f>IF(計算書!G64="","",計算書!G64)</f>
        <v/>
      </c>
      <c r="J47" s="156" t="str">
        <f>IF(I47="","",計算書!I64)</f>
        <v/>
      </c>
      <c r="K47" s="105"/>
      <c r="L47" s="106"/>
    </row>
    <row r="48" spans="2:12" ht="19" customHeight="1">
      <c r="B48" s="274"/>
      <c r="C48" s="316"/>
      <c r="D48" s="315" t="s">
        <v>190</v>
      </c>
      <c r="E48" s="315"/>
      <c r="F48" s="329" t="s">
        <v>221</v>
      </c>
      <c r="G48" s="264"/>
      <c r="H48" s="36" t="s">
        <v>61</v>
      </c>
      <c r="I48" s="155" t="str">
        <f>IF(計算書!G65="","",計算書!G65)</f>
        <v/>
      </c>
      <c r="J48" s="156" t="str">
        <f>IF(I48="","",計算書!I65)</f>
        <v/>
      </c>
      <c r="K48" s="59"/>
      <c r="L48" s="62"/>
    </row>
    <row r="49" spans="2:12" ht="19" customHeight="1">
      <c r="B49" s="274"/>
      <c r="C49" s="316"/>
      <c r="D49" s="315"/>
      <c r="E49" s="315"/>
      <c r="F49" s="139" t="s">
        <v>222</v>
      </c>
      <c r="G49" s="148" t="s">
        <v>107</v>
      </c>
      <c r="H49" s="36" t="s">
        <v>191</v>
      </c>
      <c r="I49" s="155" t="str">
        <f>IF(計算書!G66="","",計算書!G66)</f>
        <v/>
      </c>
      <c r="J49" s="156" t="str">
        <f>IF(I49="","",計算書!I66)</f>
        <v/>
      </c>
      <c r="K49" s="59"/>
      <c r="L49" s="62"/>
    </row>
    <row r="50" spans="2:12" ht="19" customHeight="1">
      <c r="B50" s="273"/>
      <c r="C50" s="280" t="s">
        <v>90</v>
      </c>
      <c r="D50" s="281"/>
      <c r="E50" s="279"/>
      <c r="F50" s="279"/>
      <c r="G50" s="279"/>
      <c r="H50" s="39" t="s">
        <v>88</v>
      </c>
      <c r="I50" s="47"/>
      <c r="J50" s="157" t="str">
        <f>IF(計算書!K68=0,"",計算書!I68)</f>
        <v/>
      </c>
      <c r="K50" s="104"/>
      <c r="L50" s="62"/>
    </row>
    <row r="51" spans="2:12" ht="19" customHeight="1">
      <c r="B51" s="273"/>
      <c r="C51" s="278" t="s">
        <v>91</v>
      </c>
      <c r="D51" s="279"/>
      <c r="E51" s="279"/>
      <c r="F51" s="279"/>
      <c r="G51" s="279"/>
      <c r="H51" s="39" t="s">
        <v>89</v>
      </c>
      <c r="I51" s="47"/>
      <c r="J51" s="157" t="str">
        <f>IF(計算書!K68=0,"",計算書!I70)</f>
        <v/>
      </c>
      <c r="K51" s="104"/>
      <c r="L51" s="62"/>
    </row>
    <row r="52" spans="2:12" ht="19" customHeight="1">
      <c r="B52" s="273"/>
      <c r="C52" s="278" t="s">
        <v>92</v>
      </c>
      <c r="D52" s="279"/>
      <c r="E52" s="279"/>
      <c r="F52" s="279"/>
      <c r="G52" s="279"/>
      <c r="H52" s="39" t="s">
        <v>16</v>
      </c>
      <c r="I52" s="47"/>
      <c r="J52" s="157" t="str">
        <f>IF(計算書!K68=0,"",計算書!K68)</f>
        <v/>
      </c>
      <c r="K52" s="104"/>
      <c r="L52" s="62"/>
    </row>
    <row r="53" spans="2:12" ht="16.5" customHeight="1">
      <c r="B53" s="302" t="s">
        <v>52</v>
      </c>
      <c r="C53" s="303"/>
      <c r="D53" s="303"/>
      <c r="E53" s="303"/>
      <c r="F53" s="303"/>
      <c r="G53" s="303"/>
      <c r="H53" s="303"/>
      <c r="I53" s="304" t="s">
        <v>63</v>
      </c>
      <c r="J53" s="305"/>
      <c r="K53" s="60"/>
      <c r="L53" s="42" t="s">
        <v>51</v>
      </c>
    </row>
    <row r="54" spans="2:12" ht="16.5" customHeight="1">
      <c r="B54" s="302"/>
      <c r="C54" s="303"/>
      <c r="D54" s="303"/>
      <c r="E54" s="303"/>
      <c r="F54" s="303"/>
      <c r="G54" s="303"/>
      <c r="H54" s="303"/>
      <c r="I54" s="304" t="s">
        <v>64</v>
      </c>
      <c r="J54" s="305"/>
      <c r="K54" s="60"/>
      <c r="L54" s="42" t="s">
        <v>51</v>
      </c>
    </row>
    <row r="55" spans="2:12" ht="16.5" customHeight="1">
      <c r="B55" s="302"/>
      <c r="C55" s="303"/>
      <c r="D55" s="303"/>
      <c r="E55" s="303"/>
      <c r="F55" s="303"/>
      <c r="G55" s="303"/>
      <c r="H55" s="303"/>
      <c r="I55" s="304" t="s">
        <v>65</v>
      </c>
      <c r="J55" s="305"/>
      <c r="K55" s="60"/>
      <c r="L55" s="42" t="s">
        <v>51</v>
      </c>
    </row>
    <row r="56" spans="2:12" ht="16.5" customHeight="1" thickBot="1">
      <c r="B56" s="317" t="s">
        <v>53</v>
      </c>
      <c r="C56" s="318"/>
      <c r="D56" s="318"/>
      <c r="E56" s="318"/>
      <c r="F56" s="318"/>
      <c r="G56" s="318"/>
      <c r="H56" s="318"/>
      <c r="I56" s="300" t="s">
        <v>66</v>
      </c>
      <c r="J56" s="301"/>
      <c r="K56" s="61"/>
      <c r="L56" s="43" t="s">
        <v>16</v>
      </c>
    </row>
    <row r="57" spans="2:12" ht="9.75" customHeight="1">
      <c r="B57" s="33"/>
      <c r="C57" s="33"/>
      <c r="D57" s="33"/>
      <c r="E57" s="33"/>
      <c r="F57" s="33"/>
      <c r="G57" s="33"/>
      <c r="H57" s="33"/>
      <c r="I57" s="33"/>
      <c r="J57" s="34"/>
      <c r="K57" s="34"/>
      <c r="L57" s="34"/>
    </row>
    <row r="58" spans="2:12" ht="12" customHeight="1">
      <c r="B58" s="306"/>
      <c r="C58" s="306"/>
      <c r="D58" s="306"/>
      <c r="E58" s="306"/>
      <c r="F58" s="306"/>
      <c r="G58" s="306"/>
      <c r="H58" s="306"/>
      <c r="I58" s="306"/>
      <c r="J58" s="306"/>
      <c r="K58" s="306"/>
      <c r="L58" s="306"/>
    </row>
    <row r="59" spans="2:12" ht="12" customHeight="1">
      <c r="B59" s="306"/>
      <c r="C59" s="306"/>
      <c r="D59" s="306"/>
      <c r="E59" s="306"/>
      <c r="F59" s="306"/>
      <c r="G59" s="306"/>
      <c r="H59" s="306"/>
      <c r="I59" s="306"/>
      <c r="J59" s="306"/>
      <c r="K59" s="306"/>
      <c r="L59" s="306"/>
    </row>
    <row r="60" spans="2:12" ht="12" customHeight="1">
      <c r="B60" s="306"/>
      <c r="C60" s="306"/>
      <c r="D60" s="306"/>
      <c r="E60" s="306"/>
      <c r="F60" s="306"/>
      <c r="G60" s="306"/>
      <c r="H60" s="306"/>
      <c r="I60" s="306"/>
      <c r="J60" s="306"/>
      <c r="K60" s="306"/>
      <c r="L60" s="306"/>
    </row>
    <row r="61" spans="2:12" ht="12" customHeight="1">
      <c r="B61" s="306"/>
      <c r="C61" s="306"/>
      <c r="D61" s="306"/>
      <c r="E61" s="306"/>
      <c r="F61" s="306"/>
      <c r="G61" s="306"/>
      <c r="H61" s="306"/>
      <c r="I61" s="306"/>
      <c r="J61" s="306"/>
      <c r="K61" s="306"/>
      <c r="L61" s="306"/>
    </row>
    <row r="62" spans="2:12" ht="12" customHeight="1">
      <c r="B62" s="306"/>
      <c r="C62" s="306"/>
      <c r="D62" s="306"/>
      <c r="E62" s="306"/>
      <c r="F62" s="306"/>
      <c r="G62" s="306"/>
      <c r="H62" s="306"/>
      <c r="I62" s="306"/>
      <c r="J62" s="306"/>
      <c r="K62" s="306"/>
      <c r="L62" s="306"/>
    </row>
    <row r="63" spans="2:12" ht="12" customHeight="1">
      <c r="B63" s="306"/>
      <c r="C63" s="306"/>
      <c r="D63" s="306"/>
      <c r="E63" s="306"/>
      <c r="F63" s="306"/>
      <c r="G63" s="306"/>
      <c r="H63" s="306"/>
      <c r="I63" s="306"/>
      <c r="J63" s="306"/>
      <c r="K63" s="306"/>
      <c r="L63" s="306"/>
    </row>
    <row r="64" spans="2:12" ht="12" customHeight="1">
      <c r="B64" s="306"/>
      <c r="C64" s="306"/>
      <c r="D64" s="306"/>
      <c r="E64" s="306"/>
      <c r="F64" s="306"/>
      <c r="G64" s="306"/>
      <c r="H64" s="306"/>
      <c r="I64" s="306"/>
      <c r="J64" s="306"/>
      <c r="K64" s="306"/>
      <c r="L64" s="306"/>
    </row>
    <row r="65" spans="2:12" ht="12" customHeight="1">
      <c r="B65" s="306"/>
      <c r="C65" s="306"/>
      <c r="D65" s="306"/>
      <c r="E65" s="306"/>
      <c r="F65" s="306"/>
      <c r="G65" s="306"/>
      <c r="H65" s="306"/>
      <c r="I65" s="306"/>
      <c r="J65" s="306"/>
      <c r="K65" s="306"/>
      <c r="L65" s="306"/>
    </row>
    <row r="66" spans="2:12" ht="12" customHeight="1">
      <c r="B66" s="306"/>
      <c r="C66" s="306"/>
      <c r="D66" s="306"/>
      <c r="E66" s="306"/>
      <c r="F66" s="306"/>
      <c r="G66" s="306"/>
      <c r="H66" s="306"/>
      <c r="I66" s="306"/>
      <c r="J66" s="306"/>
      <c r="K66" s="306"/>
      <c r="L66" s="306"/>
    </row>
    <row r="67" spans="2:12" ht="12" customHeight="1">
      <c r="B67" s="306"/>
      <c r="C67" s="306"/>
      <c r="D67" s="306"/>
      <c r="E67" s="306"/>
      <c r="F67" s="306"/>
      <c r="G67" s="306"/>
      <c r="H67" s="306"/>
      <c r="I67" s="306"/>
      <c r="J67" s="306"/>
      <c r="K67" s="306"/>
      <c r="L67" s="306"/>
    </row>
    <row r="68" spans="2:12" ht="12" customHeight="1">
      <c r="B68" s="306"/>
      <c r="C68" s="306"/>
      <c r="D68" s="306"/>
      <c r="E68" s="306"/>
      <c r="F68" s="306"/>
      <c r="G68" s="306"/>
      <c r="H68" s="306"/>
      <c r="I68" s="306"/>
      <c r="J68" s="306"/>
      <c r="K68" s="306"/>
      <c r="L68" s="306"/>
    </row>
    <row r="69" spans="2:12" ht="12" customHeight="1">
      <c r="B69" s="306"/>
      <c r="C69" s="306"/>
      <c r="D69" s="306"/>
      <c r="E69" s="306"/>
      <c r="F69" s="306"/>
      <c r="G69" s="306"/>
      <c r="H69" s="306"/>
      <c r="I69" s="306"/>
      <c r="J69" s="306"/>
      <c r="K69" s="306"/>
      <c r="L69" s="306"/>
    </row>
    <row r="70" spans="2:12" ht="12" customHeight="1">
      <c r="B70" s="306"/>
      <c r="C70" s="306"/>
      <c r="D70" s="306"/>
      <c r="E70" s="306"/>
      <c r="F70" s="306"/>
      <c r="G70" s="306"/>
      <c r="H70" s="306"/>
      <c r="I70" s="306"/>
      <c r="J70" s="306"/>
      <c r="K70" s="306"/>
      <c r="L70" s="306"/>
    </row>
    <row r="71" spans="2:12" ht="12" customHeight="1">
      <c r="B71" s="306"/>
      <c r="C71" s="306"/>
      <c r="D71" s="306"/>
      <c r="E71" s="306"/>
      <c r="F71" s="306"/>
      <c r="G71" s="306"/>
      <c r="H71" s="306"/>
      <c r="I71" s="306"/>
      <c r="J71" s="306"/>
      <c r="K71" s="306"/>
      <c r="L71" s="306"/>
    </row>
    <row r="72" spans="2:12" ht="12" customHeight="1">
      <c r="B72" s="306"/>
      <c r="C72" s="306"/>
      <c r="D72" s="306"/>
      <c r="E72" s="306"/>
      <c r="F72" s="306"/>
      <c r="G72" s="306"/>
      <c r="H72" s="306"/>
      <c r="I72" s="306"/>
      <c r="J72" s="306"/>
      <c r="K72" s="306"/>
      <c r="L72" s="306"/>
    </row>
    <row r="73" spans="2:12" ht="12" customHeight="1">
      <c r="B73" s="306"/>
      <c r="C73" s="306"/>
      <c r="D73" s="306"/>
      <c r="E73" s="306"/>
      <c r="F73" s="306"/>
      <c r="G73" s="306"/>
      <c r="H73" s="306"/>
      <c r="I73" s="306"/>
      <c r="J73" s="306"/>
      <c r="K73" s="306"/>
      <c r="L73" s="306"/>
    </row>
    <row r="74" spans="2:12">
      <c r="B74" s="27"/>
    </row>
  </sheetData>
  <mergeCells count="91">
    <mergeCell ref="O5:S6"/>
    <mergeCell ref="O7:T7"/>
    <mergeCell ref="O4:T4"/>
    <mergeCell ref="O3:T3"/>
    <mergeCell ref="C44:C49"/>
    <mergeCell ref="F45:G45"/>
    <mergeCell ref="F47:G47"/>
    <mergeCell ref="D44:G44"/>
    <mergeCell ref="D46:G46"/>
    <mergeCell ref="D48:E49"/>
    <mergeCell ref="F48:G48"/>
    <mergeCell ref="C31:C43"/>
    <mergeCell ref="E41:G41"/>
    <mergeCell ref="E40:G40"/>
    <mergeCell ref="E39:G39"/>
    <mergeCell ref="E42:F43"/>
    <mergeCell ref="E37:G37"/>
    <mergeCell ref="E31:G31"/>
    <mergeCell ref="D39:D43"/>
    <mergeCell ref="C12:C23"/>
    <mergeCell ref="C24:C30"/>
    <mergeCell ref="D12:G12"/>
    <mergeCell ref="D13:G13"/>
    <mergeCell ref="D14:G14"/>
    <mergeCell ref="D15:G15"/>
    <mergeCell ref="D16:G16"/>
    <mergeCell ref="D17:G17"/>
    <mergeCell ref="D18:G18"/>
    <mergeCell ref="D19:G19"/>
    <mergeCell ref="D20:G20"/>
    <mergeCell ref="D21:G21"/>
    <mergeCell ref="D24:G24"/>
    <mergeCell ref="D25:G25"/>
    <mergeCell ref="D26:G26"/>
    <mergeCell ref="B73:L73"/>
    <mergeCell ref="B70:L70"/>
    <mergeCell ref="B71:L71"/>
    <mergeCell ref="B72:L72"/>
    <mergeCell ref="B60:L60"/>
    <mergeCell ref="D27:G27"/>
    <mergeCell ref="D28:G28"/>
    <mergeCell ref="D29:F30"/>
    <mergeCell ref="D31:D38"/>
    <mergeCell ref="F32:G32"/>
    <mergeCell ref="F34:G34"/>
    <mergeCell ref="F36:G36"/>
    <mergeCell ref="E35:G35"/>
    <mergeCell ref="B56:H56"/>
    <mergeCell ref="F9:H9"/>
    <mergeCell ref="B67:L67"/>
    <mergeCell ref="B68:L68"/>
    <mergeCell ref="B69:L69"/>
    <mergeCell ref="B61:L61"/>
    <mergeCell ref="B62:L62"/>
    <mergeCell ref="B63:L63"/>
    <mergeCell ref="B64:L64"/>
    <mergeCell ref="H10:H11"/>
    <mergeCell ref="I10:J10"/>
    <mergeCell ref="K10:L10"/>
    <mergeCell ref="B65:L65"/>
    <mergeCell ref="B66:L66"/>
    <mergeCell ref="B58:L58"/>
    <mergeCell ref="B59:L59"/>
    <mergeCell ref="D22:F23"/>
    <mergeCell ref="I56:J56"/>
    <mergeCell ref="B53:H55"/>
    <mergeCell ref="I55:J55"/>
    <mergeCell ref="I54:J54"/>
    <mergeCell ref="I53:J53"/>
    <mergeCell ref="B1:L1"/>
    <mergeCell ref="B2:L2"/>
    <mergeCell ref="B3:E3"/>
    <mergeCell ref="F3:L3"/>
    <mergeCell ref="B4:E4"/>
    <mergeCell ref="F4:L4"/>
    <mergeCell ref="F38:G38"/>
    <mergeCell ref="B5:E7"/>
    <mergeCell ref="F5:L5"/>
    <mergeCell ref="F6:L6"/>
    <mergeCell ref="F7:L7"/>
    <mergeCell ref="F8:L8"/>
    <mergeCell ref="B10:B52"/>
    <mergeCell ref="B8:E8"/>
    <mergeCell ref="C52:G52"/>
    <mergeCell ref="C51:G51"/>
    <mergeCell ref="C50:G50"/>
    <mergeCell ref="B9:E9"/>
    <mergeCell ref="K9:L9"/>
    <mergeCell ref="E33:G33"/>
    <mergeCell ref="C10:G11"/>
    <mergeCell ref="I9:J9"/>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107950</xdr:colOff>
                    <xdr:row>8</xdr:row>
                    <xdr:rowOff>0</xdr:rowOff>
                  </from>
                  <to>
                    <xdr:col>5</xdr:col>
                    <xdr:colOff>406400</xdr:colOff>
                    <xdr:row>8</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107950</xdr:colOff>
                    <xdr:row>7</xdr:row>
                    <xdr:rowOff>12700</xdr:rowOff>
                  </from>
                  <to>
                    <xdr:col>5</xdr:col>
                    <xdr:colOff>406400</xdr:colOff>
                    <xdr:row>7</xdr:row>
                    <xdr:rowOff>241300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50800</xdr:colOff>
                    <xdr:row>4</xdr:row>
                    <xdr:rowOff>0</xdr:rowOff>
                  </from>
                  <to>
                    <xdr:col>5</xdr:col>
                    <xdr:colOff>349250</xdr:colOff>
                    <xdr:row>5</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7</xdr:col>
                    <xdr:colOff>476250</xdr:colOff>
                    <xdr:row>4</xdr:row>
                    <xdr:rowOff>6350</xdr:rowOff>
                  </from>
                  <to>
                    <xdr:col>8</xdr:col>
                    <xdr:colOff>158750</xdr:colOff>
                    <xdr:row>5</xdr:row>
                    <xdr:rowOff>6350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463550</xdr:colOff>
                    <xdr:row>5</xdr:row>
                    <xdr:rowOff>19050</xdr:rowOff>
                  </from>
                  <to>
                    <xdr:col>6</xdr:col>
                    <xdr:colOff>711200</xdr:colOff>
                    <xdr:row>6</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9</xdr:col>
                    <xdr:colOff>971550</xdr:colOff>
                    <xdr:row>4</xdr:row>
                    <xdr:rowOff>0</xdr:rowOff>
                  </from>
                  <to>
                    <xdr:col>10</xdr:col>
                    <xdr:colOff>215900</xdr:colOff>
                    <xdr:row>4</xdr:row>
                    <xdr:rowOff>209550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9</xdr:col>
                    <xdr:colOff>965200</xdr:colOff>
                    <xdr:row>5</xdr:row>
                    <xdr:rowOff>19050</xdr:rowOff>
                  </from>
                  <to>
                    <xdr:col>10</xdr:col>
                    <xdr:colOff>260350</xdr:colOff>
                    <xdr:row>6</xdr:row>
                    <xdr:rowOff>6350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8</xdr:col>
                    <xdr:colOff>177800</xdr:colOff>
                    <xdr:row>7</xdr:row>
                    <xdr:rowOff>19050</xdr:rowOff>
                  </from>
                  <to>
                    <xdr:col>8</xdr:col>
                    <xdr:colOff>501650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164"/>
  <sheetViews>
    <sheetView topLeftCell="A3" zoomScaleNormal="100" zoomScaleSheetLayoutView="100" workbookViewId="0">
      <selection activeCell="H61" sqref="H61"/>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 min="16" max="16" width="8.7265625" customWidth="1"/>
  </cols>
  <sheetData>
    <row r="1" spans="2:19">
      <c r="K1" s="165" t="s">
        <v>238</v>
      </c>
    </row>
    <row r="2" spans="2:19" ht="20.25" customHeight="1">
      <c r="K2" s="48" t="s">
        <v>18</v>
      </c>
    </row>
    <row r="3" spans="2:19" ht="23.5">
      <c r="B3" s="351" t="s">
        <v>124</v>
      </c>
      <c r="C3" s="351"/>
      <c r="D3" s="351"/>
      <c r="E3" s="351"/>
      <c r="F3" s="351"/>
      <c r="G3" s="351"/>
      <c r="H3" s="351"/>
      <c r="I3" s="351"/>
      <c r="J3" s="351"/>
      <c r="K3" s="351"/>
    </row>
    <row r="4" spans="2:19" ht="24" customHeight="1">
      <c r="B4" s="63"/>
      <c r="C4" s="63"/>
      <c r="D4" s="63"/>
      <c r="E4" s="63" t="s">
        <v>171</v>
      </c>
      <c r="F4" s="350"/>
      <c r="G4" s="350"/>
      <c r="H4" s="350"/>
      <c r="I4" s="350"/>
      <c r="J4" s="350"/>
      <c r="K4" s="63" t="s">
        <v>170</v>
      </c>
      <c r="M4" s="145"/>
      <c r="N4" s="324" t="s">
        <v>231</v>
      </c>
      <c r="O4" s="325"/>
      <c r="P4" s="325"/>
      <c r="Q4" s="325"/>
      <c r="R4" s="325"/>
      <c r="S4" s="325"/>
    </row>
    <row r="5" spans="2:19" ht="15" customHeight="1">
      <c r="B5" s="354" t="s">
        <v>19</v>
      </c>
      <c r="C5" s="355"/>
      <c r="D5" s="355"/>
      <c r="E5" s="355"/>
      <c r="F5" s="355"/>
      <c r="G5" s="355"/>
      <c r="H5" s="355"/>
      <c r="I5" s="355"/>
      <c r="J5" s="355"/>
      <c r="K5" s="356"/>
      <c r="M5" s="146"/>
      <c r="N5" s="324" t="s">
        <v>232</v>
      </c>
      <c r="O5" s="325"/>
      <c r="P5" s="325"/>
      <c r="Q5" s="325"/>
      <c r="R5" s="325"/>
      <c r="S5" s="325"/>
    </row>
    <row r="6" spans="2:19" ht="15" customHeight="1">
      <c r="B6" s="5" t="s">
        <v>20</v>
      </c>
      <c r="C6" s="96"/>
      <c r="D6" s="362" t="s">
        <v>209</v>
      </c>
      <c r="E6" s="362"/>
      <c r="F6" s="362"/>
      <c r="G6" s="362"/>
      <c r="H6" s="362"/>
      <c r="I6" s="362"/>
      <c r="J6" s="362"/>
      <c r="K6" s="363"/>
      <c r="M6" s="147"/>
      <c r="N6" s="323" t="s">
        <v>234</v>
      </c>
      <c r="O6" s="323"/>
      <c r="P6" s="323"/>
      <c r="Q6" s="323"/>
      <c r="R6" s="323"/>
      <c r="S6" s="153"/>
    </row>
    <row r="7" spans="2:19" ht="15" customHeight="1">
      <c r="B7" s="6"/>
      <c r="C7" s="97"/>
      <c r="D7" s="364"/>
      <c r="E7" s="364"/>
      <c r="F7" s="364"/>
      <c r="G7" s="364"/>
      <c r="H7" s="364"/>
      <c r="I7" s="364"/>
      <c r="J7" s="364"/>
      <c r="K7" s="365"/>
      <c r="M7" s="3"/>
      <c r="N7" s="323"/>
      <c r="O7" s="323"/>
      <c r="P7" s="323"/>
      <c r="Q7" s="323"/>
      <c r="R7" s="323"/>
      <c r="S7" s="153"/>
    </row>
    <row r="8" spans="2:19" ht="15" customHeight="1">
      <c r="B8" s="6" t="s">
        <v>21</v>
      </c>
      <c r="C8" s="97"/>
      <c r="D8" s="366" t="s">
        <v>125</v>
      </c>
      <c r="E8" s="366"/>
      <c r="F8" s="366"/>
      <c r="G8" s="366"/>
      <c r="H8" s="366"/>
      <c r="I8" s="366"/>
      <c r="J8" s="366"/>
      <c r="K8" s="367"/>
      <c r="M8" s="28"/>
      <c r="N8" s="325"/>
      <c r="O8" s="325"/>
      <c r="P8" s="325"/>
      <c r="Q8" s="325"/>
      <c r="R8" s="325"/>
      <c r="S8" s="325"/>
    </row>
    <row r="9" spans="2:19" ht="15" customHeight="1">
      <c r="B9" s="6"/>
      <c r="C9" s="97"/>
      <c r="D9" s="366"/>
      <c r="E9" s="366"/>
      <c r="F9" s="366"/>
      <c r="G9" s="366"/>
      <c r="H9" s="366"/>
      <c r="I9" s="366"/>
      <c r="J9" s="366"/>
      <c r="K9" s="367"/>
    </row>
    <row r="10" spans="2:19" ht="15" customHeight="1">
      <c r="B10" s="6"/>
      <c r="C10" s="97"/>
      <c r="D10" s="366"/>
      <c r="E10" s="366"/>
      <c r="F10" s="366"/>
      <c r="G10" s="366"/>
      <c r="H10" s="366"/>
      <c r="I10" s="366"/>
      <c r="J10" s="366"/>
      <c r="K10" s="367"/>
    </row>
    <row r="11" spans="2:19" ht="15" customHeight="1">
      <c r="B11" s="6" t="s">
        <v>22</v>
      </c>
      <c r="C11" s="97"/>
      <c r="D11" s="364" t="s">
        <v>214</v>
      </c>
      <c r="E11" s="364"/>
      <c r="F11" s="364"/>
      <c r="G11" s="364"/>
      <c r="H11" s="364"/>
      <c r="I11" s="364"/>
      <c r="J11" s="364"/>
      <c r="K11" s="365"/>
    </row>
    <row r="12" spans="2:19" ht="15" customHeight="1">
      <c r="B12" s="6"/>
      <c r="C12" s="97"/>
      <c r="D12" s="364"/>
      <c r="E12" s="364"/>
      <c r="F12" s="364"/>
      <c r="G12" s="364"/>
      <c r="H12" s="364"/>
      <c r="I12" s="364"/>
      <c r="J12" s="364"/>
      <c r="K12" s="365"/>
    </row>
    <row r="13" spans="2:19" ht="15" customHeight="1">
      <c r="B13" s="6" t="s">
        <v>23</v>
      </c>
      <c r="C13" s="97"/>
      <c r="D13" s="366" t="s">
        <v>239</v>
      </c>
      <c r="E13" s="366"/>
      <c r="F13" s="366"/>
      <c r="G13" s="366"/>
      <c r="H13" s="366"/>
      <c r="I13" s="366"/>
      <c r="J13" s="366"/>
      <c r="K13" s="367"/>
    </row>
    <row r="14" spans="2:19" ht="15" customHeight="1">
      <c r="B14" s="6"/>
      <c r="C14" s="97"/>
      <c r="D14" s="366"/>
      <c r="E14" s="366"/>
      <c r="F14" s="366"/>
      <c r="G14" s="366"/>
      <c r="H14" s="366"/>
      <c r="I14" s="366"/>
      <c r="J14" s="366"/>
      <c r="K14" s="367"/>
    </row>
    <row r="15" spans="2:19" ht="15" customHeight="1">
      <c r="B15" s="6"/>
      <c r="C15" s="97"/>
      <c r="D15" s="366"/>
      <c r="E15" s="366"/>
      <c r="F15" s="366"/>
      <c r="G15" s="366"/>
      <c r="H15" s="366"/>
      <c r="I15" s="366"/>
      <c r="J15" s="366"/>
      <c r="K15" s="367"/>
    </row>
    <row r="16" spans="2:19" ht="15" customHeight="1">
      <c r="B16" s="6" t="s">
        <v>24</v>
      </c>
      <c r="C16" s="97"/>
      <c r="D16" s="406" t="s">
        <v>206</v>
      </c>
      <c r="E16" s="406"/>
      <c r="F16" s="406"/>
      <c r="G16" s="406"/>
      <c r="H16" s="406"/>
      <c r="I16" s="406"/>
      <c r="J16" s="406"/>
      <c r="K16" s="407"/>
    </row>
    <row r="17" spans="2:11" ht="15" customHeight="1">
      <c r="B17" s="358" t="s">
        <v>25</v>
      </c>
      <c r="C17" s="358"/>
      <c r="D17" s="358"/>
      <c r="E17" s="358"/>
      <c r="F17" s="358" t="s">
        <v>26</v>
      </c>
      <c r="G17" s="358" t="s">
        <v>27</v>
      </c>
      <c r="H17" s="360" t="s">
        <v>28</v>
      </c>
      <c r="I17" s="352" t="s">
        <v>29</v>
      </c>
      <c r="J17" s="357" t="s">
        <v>30</v>
      </c>
      <c r="K17" s="352" t="s">
        <v>73</v>
      </c>
    </row>
    <row r="18" spans="2:11" ht="15" customHeight="1">
      <c r="B18" s="358"/>
      <c r="C18" s="359"/>
      <c r="D18" s="359"/>
      <c r="E18" s="359"/>
      <c r="F18" s="358"/>
      <c r="G18" s="358"/>
      <c r="H18" s="361"/>
      <c r="I18" s="353"/>
      <c r="J18" s="358"/>
      <c r="K18" s="353"/>
    </row>
    <row r="19" spans="2:11" ht="15" customHeight="1">
      <c r="B19" s="388" t="s">
        <v>201</v>
      </c>
      <c r="C19" s="341" t="s">
        <v>31</v>
      </c>
      <c r="D19" s="341"/>
      <c r="E19" s="341"/>
      <c r="F19" s="95" t="s">
        <v>211</v>
      </c>
      <c r="G19" s="117"/>
      <c r="H19" s="107">
        <v>38.299999999999997</v>
      </c>
      <c r="I19" s="9">
        <f>G19*H19</f>
        <v>0</v>
      </c>
      <c r="J19" s="108">
        <v>1.9E-2</v>
      </c>
      <c r="K19" s="10">
        <f>I19*J19*44/12</f>
        <v>0</v>
      </c>
    </row>
    <row r="20" spans="2:11" ht="15" customHeight="1">
      <c r="B20" s="389"/>
      <c r="C20" s="408" t="s">
        <v>32</v>
      </c>
      <c r="D20" s="408"/>
      <c r="E20" s="408"/>
      <c r="F20" s="95" t="s">
        <v>211</v>
      </c>
      <c r="G20" s="117"/>
      <c r="H20" s="107">
        <v>34.799999999999997</v>
      </c>
      <c r="I20" s="9">
        <f t="shared" ref="I20:I47" si="0">G20*H20</f>
        <v>0</v>
      </c>
      <c r="J20" s="107">
        <v>1.83E-2</v>
      </c>
      <c r="K20" s="10">
        <f t="shared" ref="K20:K27" si="1">I20*J20*44/12</f>
        <v>0</v>
      </c>
    </row>
    <row r="21" spans="2:11" ht="15" customHeight="1">
      <c r="B21" s="389"/>
      <c r="C21" s="341" t="s">
        <v>213</v>
      </c>
      <c r="D21" s="341"/>
      <c r="E21" s="341"/>
      <c r="F21" s="95" t="s">
        <v>211</v>
      </c>
      <c r="G21" s="117"/>
      <c r="H21" s="107">
        <v>33.4</v>
      </c>
      <c r="I21" s="9">
        <f t="shared" si="0"/>
        <v>0</v>
      </c>
      <c r="J21" s="107">
        <v>1.8700000000000001E-2</v>
      </c>
      <c r="K21" s="10">
        <f t="shared" si="1"/>
        <v>0</v>
      </c>
    </row>
    <row r="22" spans="2:11" ht="15" customHeight="1">
      <c r="B22" s="389"/>
      <c r="C22" s="341" t="s">
        <v>74</v>
      </c>
      <c r="D22" s="341"/>
      <c r="E22" s="341"/>
      <c r="F22" s="95" t="s">
        <v>211</v>
      </c>
      <c r="G22" s="117"/>
      <c r="H22" s="107">
        <v>33.299999999999997</v>
      </c>
      <c r="I22" s="9">
        <f t="shared" si="0"/>
        <v>0</v>
      </c>
      <c r="J22" s="107">
        <v>1.8599999999999998E-2</v>
      </c>
      <c r="K22" s="10">
        <f t="shared" si="1"/>
        <v>0</v>
      </c>
    </row>
    <row r="23" spans="2:11" ht="15" customHeight="1">
      <c r="B23" s="389"/>
      <c r="C23" s="341" t="s">
        <v>76</v>
      </c>
      <c r="D23" s="341"/>
      <c r="E23" s="341"/>
      <c r="F23" s="95" t="s">
        <v>211</v>
      </c>
      <c r="G23" s="117"/>
      <c r="H23" s="109">
        <v>36.5</v>
      </c>
      <c r="I23" s="9">
        <f t="shared" si="0"/>
        <v>0</v>
      </c>
      <c r="J23" s="107">
        <v>1.8700000000000001E-2</v>
      </c>
      <c r="K23" s="10">
        <f>I23*J23*44/12</f>
        <v>0</v>
      </c>
    </row>
    <row r="24" spans="2:11" ht="15" customHeight="1">
      <c r="B24" s="389"/>
      <c r="C24" s="341" t="s">
        <v>75</v>
      </c>
      <c r="D24" s="341"/>
      <c r="E24" s="341"/>
      <c r="F24" s="95" t="s">
        <v>211</v>
      </c>
      <c r="G24" s="117"/>
      <c r="H24" s="109">
        <v>38</v>
      </c>
      <c r="I24" s="9">
        <f t="shared" si="0"/>
        <v>0</v>
      </c>
      <c r="J24" s="107">
        <v>1.8800000000000001E-2</v>
      </c>
      <c r="K24" s="10">
        <f t="shared" si="1"/>
        <v>0</v>
      </c>
    </row>
    <row r="25" spans="2:11" ht="15" customHeight="1">
      <c r="B25" s="389"/>
      <c r="C25" s="341" t="s">
        <v>33</v>
      </c>
      <c r="D25" s="341"/>
      <c r="E25" s="341"/>
      <c r="F25" s="95" t="s">
        <v>211</v>
      </c>
      <c r="G25" s="117"/>
      <c r="H25" s="107">
        <v>38.9</v>
      </c>
      <c r="I25" s="9">
        <f t="shared" si="0"/>
        <v>0</v>
      </c>
      <c r="J25" s="107">
        <v>1.9300000000000001E-2</v>
      </c>
      <c r="K25" s="10">
        <f>I25*J25*44/12</f>
        <v>0</v>
      </c>
    </row>
    <row r="26" spans="2:11" ht="15" customHeight="1">
      <c r="B26" s="389"/>
      <c r="C26" s="341" t="s">
        <v>34</v>
      </c>
      <c r="D26" s="341"/>
      <c r="E26" s="341"/>
      <c r="F26" s="95" t="s">
        <v>211</v>
      </c>
      <c r="G26" s="117"/>
      <c r="H26" s="107">
        <v>41.8</v>
      </c>
      <c r="I26" s="9">
        <f t="shared" si="0"/>
        <v>0</v>
      </c>
      <c r="J26" s="107">
        <v>2.0199999999999999E-2</v>
      </c>
      <c r="K26" s="10">
        <f t="shared" si="1"/>
        <v>0</v>
      </c>
    </row>
    <row r="27" spans="2:11" ht="15" customHeight="1">
      <c r="B27" s="389"/>
      <c r="C27" s="341" t="s">
        <v>35</v>
      </c>
      <c r="D27" s="341"/>
      <c r="E27" s="341"/>
      <c r="F27" s="95" t="s">
        <v>36</v>
      </c>
      <c r="G27" s="117"/>
      <c r="H27" s="107">
        <v>50.1</v>
      </c>
      <c r="I27" s="9">
        <f t="shared" si="0"/>
        <v>0</v>
      </c>
      <c r="J27" s="107">
        <v>1.6299999999999999E-2</v>
      </c>
      <c r="K27" s="10">
        <f t="shared" si="1"/>
        <v>0</v>
      </c>
    </row>
    <row r="28" spans="2:11" ht="15" customHeight="1">
      <c r="B28" s="389"/>
      <c r="C28" s="341" t="s">
        <v>37</v>
      </c>
      <c r="D28" s="341"/>
      <c r="E28" s="341"/>
      <c r="F28" s="95" t="s">
        <v>36</v>
      </c>
      <c r="G28" s="117"/>
      <c r="H28" s="107">
        <v>54.7</v>
      </c>
      <c r="I28" s="9">
        <f t="shared" si="0"/>
        <v>0</v>
      </c>
      <c r="J28" s="107">
        <v>1.3899999999999999E-2</v>
      </c>
      <c r="K28" s="10">
        <f>I28*J28*44/12</f>
        <v>0</v>
      </c>
    </row>
    <row r="29" spans="2:11" ht="15" customHeight="1">
      <c r="B29" s="389"/>
      <c r="C29" s="341" t="s">
        <v>77</v>
      </c>
      <c r="D29" s="341"/>
      <c r="E29" s="341"/>
      <c r="F29" s="110" t="s">
        <v>38</v>
      </c>
      <c r="G29" s="117"/>
      <c r="H29" s="111">
        <v>40</v>
      </c>
      <c r="I29" s="11">
        <f>G29*H29</f>
        <v>0</v>
      </c>
      <c r="J29" s="119"/>
      <c r="K29" s="10">
        <f>G29*J29</f>
        <v>0</v>
      </c>
    </row>
    <row r="30" spans="2:11" ht="15" customHeight="1">
      <c r="B30" s="389"/>
      <c r="C30" s="341" t="s">
        <v>39</v>
      </c>
      <c r="D30" s="341"/>
      <c r="E30" s="341"/>
      <c r="F30" s="128"/>
      <c r="G30" s="117"/>
      <c r="H30" s="119"/>
      <c r="I30" s="9">
        <f t="shared" si="0"/>
        <v>0</v>
      </c>
      <c r="J30" s="120"/>
      <c r="K30" s="10">
        <f>I30*J30*44/12</f>
        <v>0</v>
      </c>
    </row>
    <row r="31" spans="2:11" ht="15" customHeight="1">
      <c r="B31" s="390"/>
      <c r="C31" s="393" t="s">
        <v>201</v>
      </c>
      <c r="D31" s="393"/>
      <c r="E31" s="393"/>
      <c r="F31" s="393"/>
      <c r="G31" s="384" t="s">
        <v>202</v>
      </c>
      <c r="H31" s="384"/>
      <c r="I31" s="101">
        <f>SUM(I19:I30)</f>
        <v>0</v>
      </c>
      <c r="J31" s="13" t="s">
        <v>43</v>
      </c>
      <c r="K31" s="16">
        <f>SUM(K19:K30)</f>
        <v>0</v>
      </c>
    </row>
    <row r="32" spans="2:11" ht="15" customHeight="1">
      <c r="B32" s="388" t="s">
        <v>183</v>
      </c>
      <c r="C32" s="341" t="s">
        <v>178</v>
      </c>
      <c r="D32" s="341"/>
      <c r="E32" s="341"/>
      <c r="F32" s="129" t="s">
        <v>59</v>
      </c>
      <c r="G32" s="117"/>
      <c r="H32" s="107">
        <v>13.6</v>
      </c>
      <c r="I32" s="9">
        <f t="shared" si="0"/>
        <v>0</v>
      </c>
      <c r="J32" s="103" t="s">
        <v>205</v>
      </c>
      <c r="K32" s="15" t="s">
        <v>205</v>
      </c>
    </row>
    <row r="33" spans="2:13" ht="15" customHeight="1">
      <c r="B33" s="389"/>
      <c r="C33" s="341" t="s">
        <v>179</v>
      </c>
      <c r="D33" s="341"/>
      <c r="E33" s="341"/>
      <c r="F33" s="95" t="s">
        <v>59</v>
      </c>
      <c r="G33" s="117"/>
      <c r="H33" s="107">
        <v>13.2</v>
      </c>
      <c r="I33" s="9">
        <f t="shared" si="0"/>
        <v>0</v>
      </c>
      <c r="J33" s="103" t="s">
        <v>205</v>
      </c>
      <c r="K33" s="15" t="s">
        <v>205</v>
      </c>
    </row>
    <row r="34" spans="2:13" ht="15" customHeight="1">
      <c r="B34" s="389"/>
      <c r="C34" s="341" t="s">
        <v>180</v>
      </c>
      <c r="D34" s="341"/>
      <c r="E34" s="341"/>
      <c r="F34" s="95" t="s">
        <v>198</v>
      </c>
      <c r="G34" s="117"/>
      <c r="H34" s="107">
        <v>35.6</v>
      </c>
      <c r="I34" s="9">
        <f t="shared" si="0"/>
        <v>0</v>
      </c>
      <c r="J34" s="103" t="s">
        <v>205</v>
      </c>
      <c r="K34" s="15" t="s">
        <v>205</v>
      </c>
    </row>
    <row r="35" spans="2:13" ht="15" customHeight="1">
      <c r="B35" s="389"/>
      <c r="C35" s="341" t="s">
        <v>181</v>
      </c>
      <c r="D35" s="341"/>
      <c r="E35" s="341"/>
      <c r="F35" s="95" t="s">
        <v>199</v>
      </c>
      <c r="G35" s="117"/>
      <c r="H35" s="109">
        <v>18</v>
      </c>
      <c r="I35" s="9">
        <f t="shared" si="0"/>
        <v>0</v>
      </c>
      <c r="J35" s="107">
        <v>1.6199999999999999E-2</v>
      </c>
      <c r="K35" s="10">
        <f>I35*J35*44/12</f>
        <v>0</v>
      </c>
    </row>
    <row r="36" spans="2:13" ht="15" customHeight="1">
      <c r="B36" s="389"/>
      <c r="C36" s="341" t="s">
        <v>182</v>
      </c>
      <c r="D36" s="341"/>
      <c r="E36" s="341"/>
      <c r="F36" s="95" t="s">
        <v>199</v>
      </c>
      <c r="G36" s="117"/>
      <c r="H36" s="107">
        <v>26.9</v>
      </c>
      <c r="I36" s="9">
        <f t="shared" si="0"/>
        <v>0</v>
      </c>
      <c r="J36" s="107">
        <v>1.66E-2</v>
      </c>
      <c r="K36" s="10">
        <f>I36*J36*44/12</f>
        <v>0</v>
      </c>
      <c r="M36" s="102"/>
    </row>
    <row r="37" spans="2:13" ht="15" customHeight="1">
      <c r="B37" s="389"/>
      <c r="C37" s="349" t="s">
        <v>194</v>
      </c>
      <c r="D37" s="349"/>
      <c r="E37" s="349"/>
      <c r="F37" s="118"/>
      <c r="G37" s="117"/>
      <c r="H37" s="120"/>
      <c r="I37" s="9">
        <f t="shared" si="0"/>
        <v>0</v>
      </c>
      <c r="J37" s="120"/>
      <c r="K37" s="10">
        <f t="shared" ref="K37:K38" si="2">I37*J37*44/12</f>
        <v>0</v>
      </c>
    </row>
    <row r="38" spans="2:13" ht="15" customHeight="1">
      <c r="B38" s="389"/>
      <c r="C38" s="349" t="s">
        <v>194</v>
      </c>
      <c r="D38" s="349"/>
      <c r="E38" s="349"/>
      <c r="F38" s="128"/>
      <c r="G38" s="117"/>
      <c r="H38" s="120"/>
      <c r="I38" s="9">
        <f t="shared" si="0"/>
        <v>0</v>
      </c>
      <c r="J38" s="120"/>
      <c r="K38" s="10">
        <f t="shared" si="2"/>
        <v>0</v>
      </c>
    </row>
    <row r="39" spans="2:13" ht="15" customHeight="1">
      <c r="B39" s="390"/>
      <c r="C39" s="393" t="s">
        <v>204</v>
      </c>
      <c r="D39" s="393"/>
      <c r="E39" s="393"/>
      <c r="F39" s="393"/>
      <c r="G39" s="384" t="s">
        <v>202</v>
      </c>
      <c r="H39" s="384"/>
      <c r="I39" s="101">
        <f>SUM(I32:I38)</f>
        <v>0</v>
      </c>
      <c r="J39" s="13" t="s">
        <v>43</v>
      </c>
      <c r="K39" s="16">
        <f>SUM(K32:K38)</f>
        <v>0</v>
      </c>
    </row>
    <row r="40" spans="2:13" ht="15" customHeight="1">
      <c r="B40" s="388" t="s">
        <v>185</v>
      </c>
      <c r="C40" s="344" t="s">
        <v>215</v>
      </c>
      <c r="D40" s="391" t="s">
        <v>40</v>
      </c>
      <c r="E40" s="392"/>
      <c r="F40" s="129" t="s">
        <v>41</v>
      </c>
      <c r="G40" s="117"/>
      <c r="H40" s="107">
        <v>1.17</v>
      </c>
      <c r="I40" s="9">
        <f t="shared" si="0"/>
        <v>0</v>
      </c>
      <c r="J40" s="112">
        <v>6.54E-2</v>
      </c>
      <c r="K40" s="10">
        <f>G40*J40</f>
        <v>0</v>
      </c>
    </row>
    <row r="41" spans="2:13" ht="15" customHeight="1">
      <c r="B41" s="389"/>
      <c r="C41" s="342"/>
      <c r="D41" s="113"/>
      <c r="E41" s="103" t="s">
        <v>184</v>
      </c>
      <c r="F41" s="95" t="s">
        <v>41</v>
      </c>
      <c r="G41" s="117"/>
      <c r="H41" s="107">
        <v>1.17</v>
      </c>
      <c r="I41" s="9">
        <f t="shared" si="0"/>
        <v>0</v>
      </c>
      <c r="J41" s="112">
        <v>6.54E-2</v>
      </c>
      <c r="K41" s="10">
        <f>G41*J41</f>
        <v>0</v>
      </c>
    </row>
    <row r="42" spans="2:13" ht="15" customHeight="1">
      <c r="B42" s="389"/>
      <c r="C42" s="342"/>
      <c r="D42" s="345" t="s">
        <v>42</v>
      </c>
      <c r="E42" s="341"/>
      <c r="F42" s="95" t="s">
        <v>41</v>
      </c>
      <c r="G42" s="117"/>
      <c r="H42" s="107">
        <v>1.19</v>
      </c>
      <c r="I42" s="9">
        <f t="shared" si="0"/>
        <v>0</v>
      </c>
      <c r="J42" s="120"/>
      <c r="K42" s="10">
        <f>G42*J42</f>
        <v>0</v>
      </c>
    </row>
    <row r="43" spans="2:13" ht="15" customHeight="1">
      <c r="B43" s="389"/>
      <c r="C43" s="342"/>
      <c r="D43" s="113"/>
      <c r="E43" s="103" t="s">
        <v>184</v>
      </c>
      <c r="F43" s="95" t="s">
        <v>41</v>
      </c>
      <c r="G43" s="117"/>
      <c r="H43" s="107">
        <v>1.19</v>
      </c>
      <c r="I43" s="9">
        <f t="shared" si="0"/>
        <v>0</v>
      </c>
      <c r="J43" s="120"/>
      <c r="K43" s="10">
        <f t="shared" ref="K43:K46" si="3">G43*J43</f>
        <v>0</v>
      </c>
    </row>
    <row r="44" spans="2:13" ht="15" customHeight="1">
      <c r="B44" s="389"/>
      <c r="C44" s="342"/>
      <c r="D44" s="345" t="s">
        <v>78</v>
      </c>
      <c r="E44" s="341"/>
      <c r="F44" s="95" t="s">
        <v>41</v>
      </c>
      <c r="G44" s="121"/>
      <c r="H44" s="107">
        <v>1.19</v>
      </c>
      <c r="I44" s="9">
        <f t="shared" si="0"/>
        <v>0</v>
      </c>
      <c r="J44" s="120"/>
      <c r="K44" s="10">
        <f t="shared" si="3"/>
        <v>0</v>
      </c>
    </row>
    <row r="45" spans="2:13" ht="15" customHeight="1">
      <c r="B45" s="389"/>
      <c r="C45" s="342"/>
      <c r="D45" s="113"/>
      <c r="E45" s="103" t="s">
        <v>184</v>
      </c>
      <c r="F45" s="95" t="s">
        <v>41</v>
      </c>
      <c r="G45" s="121"/>
      <c r="H45" s="107">
        <v>1.19</v>
      </c>
      <c r="I45" s="9">
        <f t="shared" si="0"/>
        <v>0</v>
      </c>
      <c r="J45" s="120"/>
      <c r="K45" s="10">
        <f t="shared" si="3"/>
        <v>0</v>
      </c>
    </row>
    <row r="46" spans="2:13" ht="15" customHeight="1">
      <c r="B46" s="389"/>
      <c r="C46" s="342"/>
      <c r="D46" s="345" t="s">
        <v>79</v>
      </c>
      <c r="E46" s="341"/>
      <c r="F46" s="95" t="s">
        <v>41</v>
      </c>
      <c r="G46" s="117"/>
      <c r="H46" s="107">
        <v>1.19</v>
      </c>
      <c r="I46" s="9">
        <f t="shared" si="0"/>
        <v>0</v>
      </c>
      <c r="J46" s="120"/>
      <c r="K46" s="10">
        <f t="shared" si="3"/>
        <v>0</v>
      </c>
    </row>
    <row r="47" spans="2:13" ht="15" customHeight="1">
      <c r="B47" s="389"/>
      <c r="C47" s="342"/>
      <c r="D47" s="113"/>
      <c r="E47" s="103" t="s">
        <v>184</v>
      </c>
      <c r="F47" s="95" t="s">
        <v>41</v>
      </c>
      <c r="G47" s="117"/>
      <c r="H47" s="107">
        <v>1.19</v>
      </c>
      <c r="I47" s="9">
        <f t="shared" si="0"/>
        <v>0</v>
      </c>
      <c r="J47" s="120"/>
      <c r="K47" s="10">
        <f>G47*J47</f>
        <v>0</v>
      </c>
    </row>
    <row r="48" spans="2:13" ht="15" customHeight="1">
      <c r="B48" s="389"/>
      <c r="C48" s="342" t="s">
        <v>216</v>
      </c>
      <c r="D48" s="341" t="s">
        <v>195</v>
      </c>
      <c r="E48" s="341"/>
      <c r="F48" s="103" t="s">
        <v>41</v>
      </c>
      <c r="G48" s="117"/>
      <c r="H48" s="103" t="s">
        <v>193</v>
      </c>
      <c r="I48" s="9">
        <f>G48</f>
        <v>0</v>
      </c>
      <c r="J48" s="103" t="s">
        <v>205</v>
      </c>
      <c r="K48" s="15" t="s">
        <v>205</v>
      </c>
    </row>
    <row r="49" spans="2:19" ht="15" customHeight="1">
      <c r="B49" s="389"/>
      <c r="C49" s="342"/>
      <c r="D49" s="341" t="s">
        <v>196</v>
      </c>
      <c r="E49" s="341"/>
      <c r="F49" s="103" t="s">
        <v>41</v>
      </c>
      <c r="G49" s="117"/>
      <c r="H49" s="103" t="s">
        <v>193</v>
      </c>
      <c r="I49" s="9">
        <f t="shared" ref="I49:I52" si="4">G49</f>
        <v>0</v>
      </c>
      <c r="J49" s="103" t="s">
        <v>205</v>
      </c>
      <c r="K49" s="15" t="s">
        <v>205</v>
      </c>
    </row>
    <row r="50" spans="2:19" ht="15" customHeight="1">
      <c r="B50" s="389"/>
      <c r="C50" s="342"/>
      <c r="D50" s="341" t="s">
        <v>197</v>
      </c>
      <c r="E50" s="341"/>
      <c r="F50" s="103" t="s">
        <v>41</v>
      </c>
      <c r="G50" s="117"/>
      <c r="H50" s="103" t="s">
        <v>193</v>
      </c>
      <c r="I50" s="9">
        <f t="shared" si="4"/>
        <v>0</v>
      </c>
      <c r="J50" s="103" t="s">
        <v>205</v>
      </c>
      <c r="K50" s="15" t="s">
        <v>205</v>
      </c>
    </row>
    <row r="51" spans="2:19" ht="15" customHeight="1">
      <c r="B51" s="389"/>
      <c r="C51" s="342"/>
      <c r="D51" s="349" t="s">
        <v>194</v>
      </c>
      <c r="E51" s="349"/>
      <c r="F51" s="103" t="s">
        <v>41</v>
      </c>
      <c r="G51" s="117"/>
      <c r="H51" s="103" t="s">
        <v>193</v>
      </c>
      <c r="I51" s="9">
        <f t="shared" si="4"/>
        <v>0</v>
      </c>
      <c r="J51" s="103" t="s">
        <v>205</v>
      </c>
      <c r="K51" s="15" t="s">
        <v>205</v>
      </c>
    </row>
    <row r="52" spans="2:19" ht="15" customHeight="1">
      <c r="B52" s="389"/>
      <c r="C52" s="342"/>
      <c r="D52" s="349" t="s">
        <v>194</v>
      </c>
      <c r="E52" s="349"/>
      <c r="F52" s="103" t="s">
        <v>41</v>
      </c>
      <c r="G52" s="117"/>
      <c r="H52" s="103" t="s">
        <v>193</v>
      </c>
      <c r="I52" s="9">
        <f t="shared" si="4"/>
        <v>0</v>
      </c>
      <c r="J52" s="103" t="s">
        <v>205</v>
      </c>
      <c r="K52" s="15" t="s">
        <v>205</v>
      </c>
    </row>
    <row r="53" spans="2:19" ht="15" customHeight="1">
      <c r="B53" s="390"/>
      <c r="C53" s="343"/>
      <c r="D53" s="346" t="s">
        <v>203</v>
      </c>
      <c r="E53" s="347"/>
      <c r="F53" s="348"/>
      <c r="G53" s="384" t="s">
        <v>202</v>
      </c>
      <c r="H53" s="384"/>
      <c r="I53" s="12">
        <f>I40+I42+I44+I46+SUM(I48:I52)</f>
        <v>0</v>
      </c>
      <c r="J53" s="13" t="s">
        <v>43</v>
      </c>
      <c r="K53" s="12">
        <f>K40+K42+K44+K46+SUM(K48:K52)</f>
        <v>0</v>
      </c>
      <c r="N53" s="332" t="s">
        <v>240</v>
      </c>
      <c r="O53" s="332"/>
    </row>
    <row r="54" spans="2:19" ht="15" customHeight="1" thickBot="1">
      <c r="B54" s="401" t="s">
        <v>72</v>
      </c>
      <c r="C54" s="402" t="s">
        <v>223</v>
      </c>
      <c r="D54" s="402"/>
      <c r="E54" s="403"/>
      <c r="F54" s="103" t="s">
        <v>44</v>
      </c>
      <c r="G54" s="122"/>
      <c r="H54" s="107">
        <v>8.64</v>
      </c>
      <c r="I54" s="9">
        <f>G54*H54</f>
        <v>0</v>
      </c>
      <c r="J54" s="92">
        <v>0.47199999999999998</v>
      </c>
      <c r="K54" s="10">
        <f>G54*J54</f>
        <v>0</v>
      </c>
      <c r="N54" s="340" t="s">
        <v>229</v>
      </c>
      <c r="O54" s="340"/>
      <c r="P54" s="340"/>
      <c r="Q54" s="340"/>
    </row>
    <row r="55" spans="2:19" ht="15" customHeight="1">
      <c r="B55" s="401"/>
      <c r="C55" s="130"/>
      <c r="D55" s="131"/>
      <c r="E55" s="125" t="s">
        <v>184</v>
      </c>
      <c r="F55" s="103" t="s">
        <v>44</v>
      </c>
      <c r="G55" s="140">
        <f>G54*R57/100</f>
        <v>0</v>
      </c>
      <c r="H55" s="107">
        <v>8.64</v>
      </c>
      <c r="I55" s="9">
        <f t="shared" ref="I55:I59" si="5">G55*H55</f>
        <v>0</v>
      </c>
      <c r="J55" s="160" t="s">
        <v>236</v>
      </c>
      <c r="K55" s="160" t="s">
        <v>236</v>
      </c>
      <c r="N55" s="337" t="s">
        <v>228</v>
      </c>
      <c r="O55" s="338"/>
      <c r="P55" s="338"/>
      <c r="Q55" s="339"/>
      <c r="R55" s="162">
        <v>22</v>
      </c>
      <c r="S55" s="143" t="s">
        <v>226</v>
      </c>
    </row>
    <row r="56" spans="2:19" ht="15" customHeight="1" thickBot="1">
      <c r="B56" s="401"/>
      <c r="C56" s="402" t="s">
        <v>224</v>
      </c>
      <c r="D56" s="402"/>
      <c r="E56" s="403"/>
      <c r="F56" s="103" t="s">
        <v>44</v>
      </c>
      <c r="G56" s="122"/>
      <c r="H56" s="107">
        <v>8.64</v>
      </c>
      <c r="I56" s="9">
        <f t="shared" si="5"/>
        <v>0</v>
      </c>
      <c r="J56" s="92">
        <v>0</v>
      </c>
      <c r="K56" s="10">
        <f>G56*J56</f>
        <v>0</v>
      </c>
      <c r="N56" s="333" t="s">
        <v>227</v>
      </c>
      <c r="O56" s="334"/>
      <c r="P56" s="334"/>
      <c r="Q56" s="334"/>
      <c r="R56" s="163">
        <v>13</v>
      </c>
      <c r="S56" s="141" t="s">
        <v>226</v>
      </c>
    </row>
    <row r="57" spans="2:19" ht="15" customHeight="1" thickTop="1" thickBot="1">
      <c r="B57" s="401"/>
      <c r="C57" s="130"/>
      <c r="D57" s="131"/>
      <c r="E57" s="125" t="s">
        <v>225</v>
      </c>
      <c r="F57" s="103" t="s">
        <v>44</v>
      </c>
      <c r="G57" s="140">
        <f>G56</f>
        <v>0</v>
      </c>
      <c r="H57" s="107">
        <v>8.64</v>
      </c>
      <c r="I57" s="9">
        <f t="shared" si="5"/>
        <v>0</v>
      </c>
      <c r="J57" s="160" t="s">
        <v>236</v>
      </c>
      <c r="K57" s="160" t="s">
        <v>236</v>
      </c>
      <c r="N57" s="335" t="s">
        <v>230</v>
      </c>
      <c r="O57" s="336"/>
      <c r="P57" s="336"/>
      <c r="Q57" s="336"/>
      <c r="R57" s="144">
        <f>R55+R56*(100-R55)/100</f>
        <v>32.14</v>
      </c>
      <c r="S57" s="142" t="s">
        <v>226</v>
      </c>
    </row>
    <row r="58" spans="2:19" ht="15" customHeight="1">
      <c r="B58" s="401"/>
      <c r="C58" s="395" t="s">
        <v>212</v>
      </c>
      <c r="D58" s="395"/>
      <c r="E58" s="396"/>
      <c r="F58" s="103" t="s">
        <v>44</v>
      </c>
      <c r="G58" s="122"/>
      <c r="H58" s="107">
        <v>8.64</v>
      </c>
      <c r="I58" s="9">
        <f t="shared" si="5"/>
        <v>0</v>
      </c>
      <c r="J58" s="119"/>
      <c r="K58" s="10">
        <f>G58*J58</f>
        <v>0</v>
      </c>
    </row>
    <row r="59" spans="2:19" ht="15" customHeight="1">
      <c r="B59" s="401"/>
      <c r="C59" s="127"/>
      <c r="D59" s="132"/>
      <c r="E59" s="133" t="s">
        <v>184</v>
      </c>
      <c r="F59" s="103" t="s">
        <v>44</v>
      </c>
      <c r="G59" s="122"/>
      <c r="H59" s="107">
        <v>8.64</v>
      </c>
      <c r="I59" s="9">
        <f t="shared" si="5"/>
        <v>0</v>
      </c>
      <c r="J59" s="160" t="s">
        <v>236</v>
      </c>
      <c r="K59" s="160" t="s">
        <v>236</v>
      </c>
    </row>
    <row r="60" spans="2:19" ht="15" customHeight="1">
      <c r="B60" s="401"/>
      <c r="C60" s="404" t="s">
        <v>45</v>
      </c>
      <c r="D60" s="405"/>
      <c r="E60" s="405"/>
      <c r="F60" s="103" t="s">
        <v>44</v>
      </c>
      <c r="G60" s="117"/>
      <c r="H60" s="92"/>
      <c r="I60" s="9">
        <f>G60*H60</f>
        <v>0</v>
      </c>
      <c r="J60" s="164"/>
      <c r="K60" s="10">
        <f t="shared" ref="K60:K63" si="6">G60*J60</f>
        <v>0</v>
      </c>
    </row>
    <row r="61" spans="2:19" ht="15" customHeight="1">
      <c r="B61" s="401"/>
      <c r="C61" s="399" t="s">
        <v>192</v>
      </c>
      <c r="D61" s="399"/>
      <c r="E61" s="400"/>
      <c r="F61" s="103" t="s">
        <v>44</v>
      </c>
      <c r="G61" s="46">
        <f>SUM(G54,G56,G58,G60)</f>
        <v>0</v>
      </c>
      <c r="H61" s="94" t="s">
        <v>193</v>
      </c>
      <c r="I61" s="46">
        <f>SUM(I54,I56,I58,I60)</f>
        <v>0</v>
      </c>
      <c r="J61" s="94" t="s">
        <v>193</v>
      </c>
      <c r="K61" s="46">
        <f>SUM(K54,K56,K58,K60)</f>
        <v>0</v>
      </c>
    </row>
    <row r="62" spans="2:19" ht="15" customHeight="1">
      <c r="B62" s="401"/>
      <c r="C62" s="130"/>
      <c r="D62" s="134"/>
      <c r="E62" s="125" t="s">
        <v>184</v>
      </c>
      <c r="F62" s="103" t="s">
        <v>44</v>
      </c>
      <c r="G62" s="46">
        <f>SUM(G55,G57,G59)</f>
        <v>0</v>
      </c>
      <c r="H62" s="94" t="s">
        <v>193</v>
      </c>
      <c r="I62" s="46">
        <f>SUM(I55,I57,I59)</f>
        <v>0</v>
      </c>
      <c r="J62" s="160" t="s">
        <v>236</v>
      </c>
      <c r="K62" s="160" t="s">
        <v>236</v>
      </c>
    </row>
    <row r="63" spans="2:19" ht="15" customHeight="1">
      <c r="B63" s="401"/>
      <c r="C63" s="394" t="s">
        <v>210</v>
      </c>
      <c r="D63" s="395"/>
      <c r="E63" s="396"/>
      <c r="F63" s="103" t="s">
        <v>44</v>
      </c>
      <c r="G63" s="117"/>
      <c r="H63" s="123"/>
      <c r="I63" s="9">
        <f t="shared" ref="I63:I66" si="7">G63*H63</f>
        <v>0</v>
      </c>
      <c r="J63" s="159"/>
      <c r="K63" s="10">
        <f t="shared" si="6"/>
        <v>0</v>
      </c>
    </row>
    <row r="64" spans="2:19" ht="15" customHeight="1">
      <c r="B64" s="401"/>
      <c r="C64" s="135"/>
      <c r="D64" s="132"/>
      <c r="E64" s="114" t="s">
        <v>184</v>
      </c>
      <c r="F64" s="103" t="s">
        <v>44</v>
      </c>
      <c r="G64" s="117"/>
      <c r="H64" s="123"/>
      <c r="I64" s="9">
        <f t="shared" si="7"/>
        <v>0</v>
      </c>
      <c r="J64" s="160" t="s">
        <v>236</v>
      </c>
      <c r="K64" s="160" t="s">
        <v>236</v>
      </c>
    </row>
    <row r="65" spans="2:11" ht="15" customHeight="1">
      <c r="B65" s="401"/>
      <c r="C65" s="397" t="s">
        <v>200</v>
      </c>
      <c r="D65" s="341"/>
      <c r="E65" s="124" t="s">
        <v>217</v>
      </c>
      <c r="F65" s="103" t="s">
        <v>44</v>
      </c>
      <c r="G65" s="117"/>
      <c r="H65" s="115">
        <v>3.6</v>
      </c>
      <c r="I65" s="9">
        <f t="shared" si="7"/>
        <v>0</v>
      </c>
      <c r="J65" s="14" t="s">
        <v>110</v>
      </c>
      <c r="K65" s="15" t="s">
        <v>110</v>
      </c>
    </row>
    <row r="66" spans="2:11" ht="15" customHeight="1">
      <c r="B66" s="401"/>
      <c r="C66" s="397"/>
      <c r="D66" s="341"/>
      <c r="E66" s="154" t="s">
        <v>218</v>
      </c>
      <c r="F66" s="103" t="s">
        <v>44</v>
      </c>
      <c r="G66" s="117"/>
      <c r="H66" s="115">
        <v>3.6</v>
      </c>
      <c r="I66" s="9">
        <f t="shared" si="7"/>
        <v>0</v>
      </c>
      <c r="J66" s="14" t="s">
        <v>110</v>
      </c>
      <c r="K66" s="15" t="s">
        <v>110</v>
      </c>
    </row>
    <row r="67" spans="2:11" ht="15" customHeight="1" thickBot="1">
      <c r="B67" s="401"/>
      <c r="C67" s="383" t="s">
        <v>72</v>
      </c>
      <c r="D67" s="383"/>
      <c r="E67" s="383"/>
      <c r="F67" s="398"/>
      <c r="G67" s="384" t="s">
        <v>111</v>
      </c>
      <c r="H67" s="384"/>
      <c r="I67" s="16">
        <f>I61+I63+I65+I66</f>
        <v>0</v>
      </c>
      <c r="J67" s="17" t="s">
        <v>43</v>
      </c>
      <c r="K67" s="18">
        <f>K61+K63+SUM(K65:K66)</f>
        <v>0</v>
      </c>
    </row>
    <row r="68" spans="2:11" ht="15" customHeight="1">
      <c r="B68" s="378" t="s">
        <v>207</v>
      </c>
      <c r="C68" s="379"/>
      <c r="D68" s="379"/>
      <c r="E68" s="379"/>
      <c r="F68" s="379"/>
      <c r="G68" s="384" t="s">
        <v>46</v>
      </c>
      <c r="H68" s="384"/>
      <c r="I68" s="116">
        <f>SUM(I31,I39,I67,I53)</f>
        <v>0</v>
      </c>
      <c r="J68" s="385" t="s">
        <v>47</v>
      </c>
      <c r="K68" s="368">
        <f>SUM(K31,K39,K67,K53)</f>
        <v>0</v>
      </c>
    </row>
    <row r="69" spans="2:11" ht="15" customHeight="1" thickBot="1">
      <c r="B69" s="380"/>
      <c r="C69" s="381"/>
      <c r="D69" s="381"/>
      <c r="E69" s="381"/>
      <c r="F69" s="381"/>
      <c r="G69" s="371" t="s">
        <v>48</v>
      </c>
      <c r="H69" s="371"/>
      <c r="I69" s="19">
        <v>2.58E-2</v>
      </c>
      <c r="J69" s="386"/>
      <c r="K69" s="369"/>
    </row>
    <row r="70" spans="2:11" ht="15" customHeight="1">
      <c r="B70" s="380"/>
      <c r="C70" s="381"/>
      <c r="D70" s="381"/>
      <c r="E70" s="381"/>
      <c r="F70" s="381"/>
      <c r="G70" s="372" t="s">
        <v>49</v>
      </c>
      <c r="H70" s="373"/>
      <c r="I70" s="376">
        <f>I68*I69</f>
        <v>0</v>
      </c>
      <c r="J70" s="386"/>
      <c r="K70" s="369"/>
    </row>
    <row r="71" spans="2:11" ht="15" customHeight="1" thickBot="1">
      <c r="B71" s="382"/>
      <c r="C71" s="383"/>
      <c r="D71" s="383"/>
      <c r="E71" s="383"/>
      <c r="F71" s="383"/>
      <c r="G71" s="374"/>
      <c r="H71" s="375"/>
      <c r="I71" s="377"/>
      <c r="J71" s="387"/>
      <c r="K71" s="370"/>
    </row>
    <row r="72" spans="2:11" ht="15" customHeight="1">
      <c r="E72" s="20"/>
      <c r="F72" s="20"/>
      <c r="G72" s="20"/>
      <c r="H72" s="20"/>
      <c r="I72" s="20"/>
      <c r="J72" s="20"/>
      <c r="K72" s="20"/>
    </row>
    <row r="73" spans="2:11" ht="15" customHeight="1">
      <c r="B73" s="29"/>
      <c r="C73" s="98"/>
      <c r="D73" s="98"/>
      <c r="E73" s="21" t="s">
        <v>117</v>
      </c>
      <c r="F73" s="21"/>
      <c r="G73" s="21"/>
      <c r="H73" s="21"/>
      <c r="I73" s="21"/>
      <c r="J73" s="21"/>
      <c r="K73" s="22"/>
    </row>
    <row r="74" spans="2:11" ht="7.5" customHeight="1">
      <c r="B74" s="30"/>
      <c r="C74"/>
      <c r="D74"/>
      <c r="E74" s="20"/>
      <c r="F74" s="20"/>
      <c r="G74" s="20"/>
      <c r="H74" s="20"/>
      <c r="I74" s="20"/>
      <c r="J74" s="20"/>
      <c r="K74" s="23"/>
    </row>
    <row r="75" spans="2:11" ht="15" customHeight="1">
      <c r="B75" s="31" t="s">
        <v>118</v>
      </c>
      <c r="C75" s="99"/>
      <c r="D75" s="99"/>
      <c r="E75" s="24"/>
      <c r="F75" s="24"/>
      <c r="G75" s="24"/>
      <c r="H75" s="24"/>
      <c r="I75" s="24"/>
      <c r="J75" s="24"/>
      <c r="K75" s="25"/>
    </row>
    <row r="76" spans="2:11" ht="15" customHeight="1">
      <c r="B76" s="31"/>
      <c r="C76" s="99"/>
      <c r="D76" s="99"/>
      <c r="E76" s="26" t="s">
        <v>208</v>
      </c>
      <c r="F76" s="24"/>
      <c r="G76" s="24"/>
      <c r="H76" s="24"/>
      <c r="I76" s="24"/>
      <c r="J76" s="24"/>
      <c r="K76" s="25"/>
    </row>
    <row r="77" spans="2:11" ht="7.5" customHeight="1">
      <c r="B77" s="31"/>
      <c r="C77" s="99"/>
      <c r="D77" s="99"/>
      <c r="E77" s="26"/>
      <c r="F77" s="24"/>
      <c r="G77" s="24"/>
      <c r="H77" s="24"/>
      <c r="I77" s="24"/>
      <c r="J77" s="24"/>
      <c r="K77" s="25"/>
    </row>
    <row r="78" spans="2:11" ht="15" customHeight="1">
      <c r="B78" s="31" t="s">
        <v>119</v>
      </c>
      <c r="C78" s="99"/>
      <c r="D78" s="99"/>
      <c r="E78" s="24"/>
      <c r="F78" s="24"/>
      <c r="G78" s="24"/>
      <c r="H78" s="24"/>
      <c r="I78" s="24"/>
      <c r="J78" s="24"/>
      <c r="K78" s="25"/>
    </row>
    <row r="79" spans="2:11" ht="15" customHeight="1">
      <c r="B79" s="30" t="s">
        <v>235</v>
      </c>
      <c r="C79"/>
      <c r="D79"/>
      <c r="E79" s="24"/>
      <c r="F79" s="24"/>
      <c r="G79" s="24"/>
      <c r="H79" s="24"/>
      <c r="I79" s="24"/>
      <c r="J79" s="24"/>
      <c r="K79" s="25"/>
    </row>
    <row r="80" spans="2:11" ht="15" customHeight="1">
      <c r="B80" s="30" t="s">
        <v>120</v>
      </c>
      <c r="C80"/>
      <c r="D80"/>
      <c r="E80" s="24"/>
      <c r="F80" s="24"/>
      <c r="G80" s="24"/>
      <c r="H80" s="24"/>
      <c r="I80" s="24"/>
      <c r="J80" s="24"/>
      <c r="K80" s="25"/>
    </row>
    <row r="81" spans="2:11" ht="15" customHeight="1">
      <c r="B81" s="30" t="s">
        <v>122</v>
      </c>
      <c r="C81"/>
      <c r="D81"/>
      <c r="E81" s="24"/>
      <c r="F81" s="24"/>
      <c r="G81" s="24"/>
      <c r="H81" s="24"/>
      <c r="I81" s="24"/>
      <c r="J81" s="24"/>
      <c r="K81" s="25"/>
    </row>
    <row r="82" spans="2:11" ht="15" customHeight="1">
      <c r="B82" s="30" t="s">
        <v>121</v>
      </c>
      <c r="C82"/>
      <c r="D82"/>
      <c r="E82" s="24"/>
      <c r="F82" s="24"/>
      <c r="G82" s="24"/>
      <c r="H82" s="24"/>
      <c r="I82" s="24"/>
      <c r="J82" s="24"/>
      <c r="K82" s="25"/>
    </row>
    <row r="83" spans="2:11" ht="15" customHeight="1">
      <c r="B83" s="30" t="s">
        <v>123</v>
      </c>
      <c r="C83"/>
      <c r="D83"/>
      <c r="E83" s="24"/>
      <c r="F83" s="24"/>
      <c r="G83" s="24"/>
      <c r="H83" s="24"/>
      <c r="I83" s="24"/>
      <c r="J83" s="24"/>
      <c r="K83" s="25"/>
    </row>
    <row r="84" spans="2:11" ht="15" customHeight="1">
      <c r="B84" s="30" t="s">
        <v>116</v>
      </c>
      <c r="C84"/>
      <c r="D84"/>
      <c r="E84" s="24"/>
      <c r="F84" s="24"/>
      <c r="G84" s="24"/>
      <c r="H84" s="24"/>
      <c r="I84" s="24"/>
      <c r="J84" s="24"/>
      <c r="K84" s="25"/>
    </row>
    <row r="85" spans="2:11" ht="15" customHeight="1">
      <c r="B85" s="32"/>
      <c r="C85" s="100"/>
      <c r="D85" s="100"/>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80">
    <mergeCell ref="N4:S4"/>
    <mergeCell ref="N5:S5"/>
    <mergeCell ref="N6:R7"/>
    <mergeCell ref="N8:S8"/>
    <mergeCell ref="G53:H53"/>
    <mergeCell ref="G39:H39"/>
    <mergeCell ref="G31:H31"/>
    <mergeCell ref="D16:K16"/>
    <mergeCell ref="D13:K15"/>
    <mergeCell ref="C19:E19"/>
    <mergeCell ref="C20:E20"/>
    <mergeCell ref="C21:E21"/>
    <mergeCell ref="C22:E22"/>
    <mergeCell ref="C23:E23"/>
    <mergeCell ref="C24:E24"/>
    <mergeCell ref="C25:E25"/>
    <mergeCell ref="B54:B67"/>
    <mergeCell ref="C54:E54"/>
    <mergeCell ref="C58:E58"/>
    <mergeCell ref="C60:E60"/>
    <mergeCell ref="C56:E56"/>
    <mergeCell ref="G67:H67"/>
    <mergeCell ref="C63:E63"/>
    <mergeCell ref="C65:D66"/>
    <mergeCell ref="C67:F67"/>
    <mergeCell ref="C61:E61"/>
    <mergeCell ref="B19:B31"/>
    <mergeCell ref="B32:B39"/>
    <mergeCell ref="B40:B53"/>
    <mergeCell ref="D52:E52"/>
    <mergeCell ref="D50:E50"/>
    <mergeCell ref="D40:E40"/>
    <mergeCell ref="C30:E30"/>
    <mergeCell ref="C31:F31"/>
    <mergeCell ref="C32:E32"/>
    <mergeCell ref="C33:E33"/>
    <mergeCell ref="C34:E34"/>
    <mergeCell ref="C35:E35"/>
    <mergeCell ref="C36:E36"/>
    <mergeCell ref="C37:E37"/>
    <mergeCell ref="C38:E38"/>
    <mergeCell ref="C39:F39"/>
    <mergeCell ref="K68:K71"/>
    <mergeCell ref="G69:H69"/>
    <mergeCell ref="G70:H71"/>
    <mergeCell ref="I70:I71"/>
    <mergeCell ref="B68:F71"/>
    <mergeCell ref="G68:H68"/>
    <mergeCell ref="J68:J71"/>
    <mergeCell ref="F4:J4"/>
    <mergeCell ref="B3:K3"/>
    <mergeCell ref="K17:K18"/>
    <mergeCell ref="B5:K5"/>
    <mergeCell ref="I17:I18"/>
    <mergeCell ref="J17:J18"/>
    <mergeCell ref="B17:E18"/>
    <mergeCell ref="F17:F18"/>
    <mergeCell ref="G17:G18"/>
    <mergeCell ref="H17:H18"/>
    <mergeCell ref="D6:K7"/>
    <mergeCell ref="D8:K10"/>
    <mergeCell ref="D11:K12"/>
    <mergeCell ref="C26:E26"/>
    <mergeCell ref="C27:E27"/>
    <mergeCell ref="C28:E28"/>
    <mergeCell ref="C29:E29"/>
    <mergeCell ref="C48:C53"/>
    <mergeCell ref="C40:C47"/>
    <mergeCell ref="D46:E46"/>
    <mergeCell ref="D44:E44"/>
    <mergeCell ref="D42:E42"/>
    <mergeCell ref="D49:E49"/>
    <mergeCell ref="D53:F53"/>
    <mergeCell ref="D48:E48"/>
    <mergeCell ref="D51:E51"/>
    <mergeCell ref="N53:O53"/>
    <mergeCell ref="N56:Q56"/>
    <mergeCell ref="N57:Q57"/>
    <mergeCell ref="N55:Q55"/>
    <mergeCell ref="N54:Q54"/>
  </mergeCells>
  <phoneticPr fontId="1"/>
  <printOptions horizontalCentered="1"/>
  <pageMargins left="0.59055118110236227" right="0.59055118110236227" top="0.59055118110236227" bottom="0.78740157480314965"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実施状況報告書</vt:lpstr>
      <vt:lpstr>別記2号様式 内訳書</vt:lpstr>
      <vt:lpstr>計算書</vt:lpstr>
      <vt:lpstr>計算書!Print_Area</vt:lpstr>
      <vt:lpstr>実施状況報告書!Print_Area</vt:lpstr>
      <vt:lpstr>'別記2号様式 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嘉 克駿</cp:lastModifiedBy>
  <cp:lastPrinted>2025-06-13T01:25:06Z</cp:lastPrinted>
  <dcterms:created xsi:type="dcterms:W3CDTF">2017-08-25T00:21:35Z</dcterms:created>
  <dcterms:modified xsi:type="dcterms:W3CDTF">2026-05-28T11:28:56Z</dcterms:modified>
</cp:coreProperties>
</file>