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Z:\（00）  ondanka（引継済み）\○011　条例に係る計画報告等\R7\01 マニュアル改正\"/>
    </mc:Choice>
  </mc:AlternateContent>
  <xr:revisionPtr revIDLastSave="0" documentId="13_ncr:1_{1875A5F8-A3AB-43BF-AC3F-4FFE825AC7CA}" xr6:coauthVersionLast="36" xr6:coauthVersionMax="36" xr10:uidLastSave="{00000000-0000-0000-0000-000000000000}"/>
  <bookViews>
    <workbookView xWindow="0" yWindow="0" windowWidth="11620" windowHeight="7820" xr2:uid="{00000000-000D-0000-FFFF-FFFF00000000}"/>
  </bookViews>
  <sheets>
    <sheet name="計算書 (R7)" sheetId="6" r:id="rId1"/>
  </sheets>
  <definedNames>
    <definedName name="_xlnm.Print_Area" localSheetId="0">'計算書 (R7)'!$B$1:$K$71</definedName>
  </definedNames>
  <calcPr calcId="191029"/>
</workbook>
</file>

<file path=xl/calcChain.xml><?xml version="1.0" encoding="utf-8"?>
<calcChain xmlns="http://schemas.openxmlformats.org/spreadsheetml/2006/main">
  <c r="I66" i="6" l="1"/>
  <c r="I65" i="6"/>
  <c r="I64" i="6"/>
  <c r="K63" i="6"/>
  <c r="I63" i="6"/>
  <c r="G61" i="6"/>
  <c r="K60" i="6"/>
  <c r="I60" i="6"/>
  <c r="I59" i="6"/>
  <c r="K58" i="6"/>
  <c r="I58" i="6"/>
  <c r="R57" i="6"/>
  <c r="G57" i="6"/>
  <c r="I57" i="6" s="1"/>
  <c r="K56" i="6"/>
  <c r="I56" i="6"/>
  <c r="G55" i="6"/>
  <c r="I55" i="6" s="1"/>
  <c r="K54" i="6"/>
  <c r="I54" i="6"/>
  <c r="I52" i="6"/>
  <c r="I51" i="6"/>
  <c r="I50" i="6"/>
  <c r="I49" i="6"/>
  <c r="I48" i="6"/>
  <c r="K47" i="6"/>
  <c r="I47" i="6"/>
  <c r="K46" i="6"/>
  <c r="I46" i="6"/>
  <c r="K45" i="6"/>
  <c r="I45" i="6"/>
  <c r="K44" i="6"/>
  <c r="I44" i="6"/>
  <c r="K43" i="6"/>
  <c r="I43" i="6"/>
  <c r="K42" i="6"/>
  <c r="I42" i="6"/>
  <c r="K41" i="6"/>
  <c r="I41" i="6"/>
  <c r="K40" i="6"/>
  <c r="K53" i="6" s="1"/>
  <c r="I40" i="6"/>
  <c r="I53" i="6" s="1"/>
  <c r="I38" i="6"/>
  <c r="K38" i="6" s="1"/>
  <c r="I37" i="6"/>
  <c r="K37" i="6" s="1"/>
  <c r="K36" i="6"/>
  <c r="I36" i="6"/>
  <c r="I35" i="6"/>
  <c r="K35" i="6" s="1"/>
  <c r="I34" i="6"/>
  <c r="I33" i="6"/>
  <c r="I32" i="6"/>
  <c r="I39" i="6" s="1"/>
  <c r="K30" i="6"/>
  <c r="I30" i="6"/>
  <c r="K29" i="6"/>
  <c r="I29" i="6"/>
  <c r="K28" i="6"/>
  <c r="I28" i="6"/>
  <c r="I27" i="6"/>
  <c r="K27" i="6" s="1"/>
  <c r="K26" i="6"/>
  <c r="I26" i="6"/>
  <c r="I25" i="6"/>
  <c r="K25" i="6" s="1"/>
  <c r="K24" i="6"/>
  <c r="I24" i="6"/>
  <c r="I23" i="6"/>
  <c r="K23" i="6" s="1"/>
  <c r="K22" i="6"/>
  <c r="I22" i="6"/>
  <c r="I21" i="6"/>
  <c r="K21" i="6" s="1"/>
  <c r="K20" i="6"/>
  <c r="I20" i="6"/>
  <c r="I19" i="6"/>
  <c r="K19" i="6" s="1"/>
  <c r="K61" i="6" l="1"/>
  <c r="K67" i="6" s="1"/>
  <c r="I62" i="6"/>
  <c r="I61" i="6"/>
  <c r="I67" i="6" s="1"/>
  <c r="K39" i="6"/>
  <c r="K31" i="6"/>
  <c r="G62" i="6"/>
  <c r="I31" i="6"/>
  <c r="I68" i="6" l="1"/>
  <c r="I70" i="6" s="1"/>
  <c r="K62" i="6"/>
  <c r="K6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88050EE1-886F-4522-86E2-AA1CA9F0102A}">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86DC8E43-403C-4F44-B190-DD8B51F99546}">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「電気事業者からの買電の非化石割合計算ツール（令和７年度報告用）」を参照。 </t>
        </r>
      </text>
    </comment>
  </commentList>
</comments>
</file>

<file path=xl/sharedStrings.xml><?xml version="1.0" encoding="utf-8"?>
<sst xmlns="http://schemas.openxmlformats.org/spreadsheetml/2006/main" count="189" uniqueCount="100">
  <si>
    <t>別表１</t>
    <rPh sb="0" eb="2">
      <t>ベッピョウ</t>
    </rPh>
    <phoneticPr fontId="4"/>
  </si>
  <si>
    <t>作成方法</t>
    <rPh sb="0" eb="2">
      <t>サクセイ</t>
    </rPh>
    <rPh sb="2" eb="4">
      <t>ホウホウ</t>
    </rPh>
    <phoneticPr fontId="4"/>
  </si>
  <si>
    <t>(1)</t>
    <phoneticPr fontId="4"/>
  </si>
  <si>
    <t>(2)</t>
    <phoneticPr fontId="4"/>
  </si>
  <si>
    <t>(3)</t>
    <phoneticPr fontId="4"/>
  </si>
  <si>
    <t>(4)</t>
    <phoneticPr fontId="4"/>
  </si>
  <si>
    <t>(5)</t>
    <phoneticPr fontId="4"/>
  </si>
  <si>
    <t>エネルギーの種類</t>
    <rPh sb="6" eb="8">
      <t>シュルイ</t>
    </rPh>
    <phoneticPr fontId="4"/>
  </si>
  <si>
    <t>単位</t>
    <rPh sb="0" eb="2">
      <t>タンイ</t>
    </rPh>
    <phoneticPr fontId="4"/>
  </si>
  <si>
    <t>①使用量</t>
    <rPh sb="1" eb="4">
      <t>シヨウリョウ</t>
    </rPh>
    <phoneticPr fontId="4"/>
  </si>
  <si>
    <t>②熱量換算係数</t>
    <rPh sb="1" eb="3">
      <t>ネツリョウ</t>
    </rPh>
    <rPh sb="3" eb="5">
      <t>カンザン</t>
    </rPh>
    <rPh sb="5" eb="7">
      <t>ケイスウ</t>
    </rPh>
    <phoneticPr fontId="4"/>
  </si>
  <si>
    <t>熱量
（GJ）</t>
    <rPh sb="0" eb="2">
      <t>ネツリョウ</t>
    </rPh>
    <phoneticPr fontId="4"/>
  </si>
  <si>
    <t>③排出係数</t>
    <rPh sb="1" eb="3">
      <t>ハイシュツ</t>
    </rPh>
    <rPh sb="3" eb="5">
      <t>ケイスウ</t>
    </rPh>
    <phoneticPr fontId="4"/>
  </si>
  <si>
    <t>原油（コンデンセートを除く。）</t>
    <rPh sb="0" eb="2">
      <t>ゲンユ</t>
    </rPh>
    <phoneticPr fontId="4"/>
  </si>
  <si>
    <t>原油のうちコンデンセート（ＮＧＬ）</t>
    <phoneticPr fontId="4"/>
  </si>
  <si>
    <t>Ａ重油</t>
    <rPh sb="1" eb="3">
      <t>ジュウユ</t>
    </rPh>
    <phoneticPr fontId="4"/>
  </si>
  <si>
    <t>Ｂ・Ｃ重油</t>
    <rPh sb="3" eb="5">
      <t>ジュウユ</t>
    </rPh>
    <phoneticPr fontId="4"/>
  </si>
  <si>
    <t>液化石油ガス（ＬＰＧ）</t>
    <rPh sb="0" eb="2">
      <t>エキカ</t>
    </rPh>
    <rPh sb="2" eb="4">
      <t>セキユ</t>
    </rPh>
    <phoneticPr fontId="4"/>
  </si>
  <si>
    <t>ｔ</t>
    <phoneticPr fontId="4"/>
  </si>
  <si>
    <t>液化天然ガス（ＬＮＧ）</t>
    <rPh sb="0" eb="2">
      <t>エキカ</t>
    </rPh>
    <rPh sb="2" eb="4">
      <t>テンネン</t>
    </rPh>
    <phoneticPr fontId="4"/>
  </si>
  <si>
    <t>千ｍ³</t>
    <rPh sb="0" eb="1">
      <t>セン</t>
    </rPh>
    <phoneticPr fontId="4"/>
  </si>
  <si>
    <t>その他燃料　</t>
    <rPh sb="2" eb="3">
      <t>ホカ</t>
    </rPh>
    <rPh sb="3" eb="5">
      <t>ネンリョウ</t>
    </rPh>
    <phoneticPr fontId="4"/>
  </si>
  <si>
    <t>産業用蒸気</t>
    <rPh sb="0" eb="3">
      <t>サンギョウヨウ</t>
    </rPh>
    <rPh sb="3" eb="5">
      <t>ジョウキ</t>
    </rPh>
    <phoneticPr fontId="4"/>
  </si>
  <si>
    <t>ＧJ</t>
    <phoneticPr fontId="4"/>
  </si>
  <si>
    <t>産業以外の蒸気</t>
    <rPh sb="0" eb="2">
      <t>サンギョウ</t>
    </rPh>
    <rPh sb="2" eb="4">
      <t>イガイ</t>
    </rPh>
    <rPh sb="5" eb="7">
      <t>ジョウキ</t>
    </rPh>
    <phoneticPr fontId="4"/>
  </si>
  <si>
    <t>CO2量小計</t>
    <rPh sb="3" eb="4">
      <t>リョウ</t>
    </rPh>
    <rPh sb="4" eb="6">
      <t>ショウケイ</t>
    </rPh>
    <phoneticPr fontId="4"/>
  </si>
  <si>
    <r>
      <t>千k</t>
    </r>
    <r>
      <rPr>
        <sz val="11"/>
        <color theme="1"/>
        <rFont val="ＭＳ Ｐゴシック"/>
        <family val="2"/>
        <charset val="128"/>
        <scheme val="minor"/>
      </rPr>
      <t>W</t>
    </r>
    <r>
      <rPr>
        <sz val="11"/>
        <rFont val="ＭＳ Ｐゴシック"/>
        <family val="3"/>
        <charset val="128"/>
      </rPr>
      <t>h</t>
    </r>
    <rPh sb="0" eb="1">
      <t>セン</t>
    </rPh>
    <phoneticPr fontId="4"/>
  </si>
  <si>
    <t>屋久島電工株式会社</t>
    <rPh sb="0" eb="3">
      <t>ヤクシマ</t>
    </rPh>
    <rPh sb="3" eb="5">
      <t>デンコウ</t>
    </rPh>
    <rPh sb="5" eb="7">
      <t>カブシキ</t>
    </rPh>
    <rPh sb="7" eb="9">
      <t>カイシャ</t>
    </rPh>
    <phoneticPr fontId="4"/>
  </si>
  <si>
    <t>熱量合計（GJ）</t>
    <phoneticPr fontId="4"/>
  </si>
  <si>
    <t>CO₂量合計</t>
    <rPh sb="3" eb="4">
      <t>リョウ</t>
    </rPh>
    <rPh sb="4" eb="6">
      <t>ゴウケイ</t>
    </rPh>
    <phoneticPr fontId="4"/>
  </si>
  <si>
    <t>原油換算係数</t>
    <rPh sb="0" eb="2">
      <t>ゲンユ</t>
    </rPh>
    <rPh sb="2" eb="4">
      <t>カンサン</t>
    </rPh>
    <rPh sb="4" eb="6">
      <t>ケイスウ</t>
    </rPh>
    <phoneticPr fontId="4"/>
  </si>
  <si>
    <t>原油換算エネルギー
使用量（ｋｌ）</t>
    <rPh sb="0" eb="2">
      <t>ゲンユ</t>
    </rPh>
    <rPh sb="2" eb="4">
      <t>カンサン</t>
    </rPh>
    <rPh sb="10" eb="13">
      <t>シヨウリョウ</t>
    </rPh>
    <phoneticPr fontId="4"/>
  </si>
  <si>
    <t xml:space="preserve"> ｔ</t>
  </si>
  <si>
    <t>電気</t>
    <rPh sb="0" eb="2">
      <t>デンキ</t>
    </rPh>
    <phoneticPr fontId="4"/>
  </si>
  <si>
    <r>
      <t>CO₂量
(</t>
    </r>
    <r>
      <rPr>
        <sz val="10"/>
        <rFont val="ＭＳ Ｐゴシック"/>
        <family val="3"/>
        <charset val="128"/>
      </rPr>
      <t>t-CO₂</t>
    </r>
    <r>
      <rPr>
        <sz val="10"/>
        <color theme="1"/>
        <rFont val="ＭＳ Ｐゴシック"/>
        <family val="3"/>
        <charset val="128"/>
        <scheme val="minor"/>
      </rPr>
      <t>)</t>
    </r>
    <rPh sb="3" eb="4">
      <t>リョウ</t>
    </rPh>
    <phoneticPr fontId="4"/>
  </si>
  <si>
    <t>ナ フ サ</t>
    <phoneticPr fontId="4"/>
  </si>
  <si>
    <t>軽   油</t>
    <rPh sb="0" eb="1">
      <t>ケイ</t>
    </rPh>
    <rPh sb="4" eb="5">
      <t>アブラ</t>
    </rPh>
    <phoneticPr fontId="4"/>
  </si>
  <si>
    <t>灯   油</t>
    <rPh sb="0" eb="1">
      <t>ヒ</t>
    </rPh>
    <rPh sb="4" eb="5">
      <t>アブラ</t>
    </rPh>
    <phoneticPr fontId="4"/>
  </si>
  <si>
    <t>都 市 ガ ス</t>
    <rPh sb="0" eb="1">
      <t>ミヤコ</t>
    </rPh>
    <rPh sb="2" eb="3">
      <t>シ</t>
    </rPh>
    <phoneticPr fontId="4"/>
  </si>
  <si>
    <t>温   水</t>
    <rPh sb="0" eb="1">
      <t>アツシ</t>
    </rPh>
    <rPh sb="4" eb="5">
      <t>ミズ</t>
    </rPh>
    <phoneticPr fontId="4"/>
  </si>
  <si>
    <t>冷   水</t>
    <rPh sb="0" eb="1">
      <t>ヒヤ</t>
    </rPh>
    <rPh sb="4" eb="5">
      <t>ミズ</t>
    </rPh>
    <phoneticPr fontId="4"/>
  </si>
  <si>
    <t>-</t>
    <phoneticPr fontId="4"/>
  </si>
  <si>
    <t>熱量小計（GJ）</t>
    <phoneticPr fontId="4"/>
  </si>
  <si>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5"/>
  </si>
  <si>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5"/>
  </si>
  <si>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5"/>
  </si>
  <si>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5"/>
  </si>
  <si>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5"/>
  </si>
  <si>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5"/>
  </si>
  <si>
    <t xml:space="preserve"> 　ⅱ）他人から供給された熱の使用</t>
  </si>
  <si>
    <t xml:space="preserve"> 　ⅲ）他人から供給された電気の使用</t>
  </si>
  <si>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4"/>
  </si>
  <si>
    <t>)</t>
    <phoneticPr fontId="1"/>
  </si>
  <si>
    <t>　　　　　　（事業所の名称：　</t>
    <rPh sb="7" eb="10">
      <t>ジギョウショ</t>
    </rPh>
    <rPh sb="11" eb="13">
      <t>メイショウ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</si>
  <si>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</si>
  <si>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</si>
  <si>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</si>
  <si>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</si>
  <si>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</si>
  <si>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</si>
  <si>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</si>
  <si>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</si>
  <si>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t>電気事業者からの買電合計</t>
    <rPh sb="0" eb="2">
      <t>デンキ</t>
    </rPh>
    <rPh sb="2" eb="5">
      <t>ジギョウシャ</t>
    </rPh>
    <rPh sb="8" eb="10">
      <t>バイデン</t>
    </rPh>
    <rPh sb="10" eb="12">
      <t>ゴウケイ</t>
    </rPh>
    <phoneticPr fontId="4"/>
  </si>
  <si>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</si>
  <si>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</si>
  <si>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</si>
  <si>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</si>
  <si>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</si>
  <si>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4"/>
  </si>
  <si>
    <t>t</t>
    <phoneticPr fontId="1"/>
  </si>
  <si>
    <t>自家発電</t>
    <rPh sb="0" eb="2">
      <t>ジカ</t>
    </rPh>
    <rPh sb="2" eb="4">
      <t>ハツデン</t>
    </rPh>
    <phoneticPr fontId="4"/>
  </si>
  <si>
    <t>化石燃料</t>
    <rPh sb="0" eb="2">
      <t>カセキ</t>
    </rPh>
    <rPh sb="2" eb="4">
      <t>ネンリョウ</t>
    </rPh>
    <phoneticPr fontId="4"/>
  </si>
  <si>
    <t>熱量小計（GJ）</t>
    <rPh sb="2" eb="3">
      <t>ショウ</t>
    </rPh>
    <phoneticPr fontId="4"/>
  </si>
  <si>
    <t>熱</t>
    <rPh sb="0" eb="1">
      <t>ネツ</t>
    </rPh>
    <phoneticPr fontId="4"/>
  </si>
  <si>
    <t>非化石燃料</t>
    <rPh sb="0" eb="3">
      <t>ヒカセキ</t>
    </rPh>
    <rPh sb="3" eb="5">
      <t>ネンリョウ</t>
    </rPh>
    <phoneticPr fontId="4"/>
  </si>
  <si>
    <t>CO₂量は，下の備考を参考にして算定してください。</t>
    <rPh sb="1" eb="3">
      <t>ハイシュツ</t>
    </rPh>
    <rPh sb="3" eb="5">
      <t>ケイスウ</t>
    </rPh>
    <rPh sb="6" eb="7">
      <t>シタ</t>
    </rPh>
    <rPh sb="8" eb="10">
      <t>ビコウ</t>
    </rPh>
    <rPh sb="11" eb="13">
      <t>サンコウ</t>
    </rPh>
    <phoneticPr fontId="4"/>
  </si>
  <si>
    <t>合計</t>
    <rPh sb="0" eb="2">
      <t>ゴウケイ</t>
    </rPh>
    <phoneticPr fontId="4"/>
  </si>
  <si>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5"/>
  </si>
  <si>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4"/>
  </si>
  <si>
    <t>上記以外の買電（　　　　　　　　　）</t>
    <rPh sb="0" eb="2">
      <t>ジョウキ</t>
    </rPh>
    <rPh sb="2" eb="4">
      <t>イガイ</t>
    </rPh>
    <rPh sb="5" eb="7">
      <t>バイデン</t>
    </rPh>
    <phoneticPr fontId="1"/>
  </si>
  <si>
    <r>
      <t>k</t>
    </r>
    <r>
      <rPr>
        <sz val="11"/>
        <rFont val="ＭＳ Ｐゴシック"/>
        <family val="3"/>
        <charset val="128"/>
        <scheme val="minor"/>
      </rPr>
      <t>l</t>
    </r>
    <phoneticPr fontId="4"/>
  </si>
  <si>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4"/>
  </si>
  <si>
    <t>揮 発 油（ガソリン）</t>
    <rPh sb="0" eb="1">
      <t>キ</t>
    </rPh>
    <rPh sb="2" eb="3">
      <t>ハツ</t>
    </rPh>
    <rPh sb="4" eb="5">
      <t>アブラ</t>
    </rPh>
    <phoneticPr fontId="4"/>
  </si>
  <si>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4"/>
  </si>
  <si>
    <t>他者から購入した熱</t>
    <phoneticPr fontId="1"/>
  </si>
  <si>
    <t>その他使用した熱</t>
    <phoneticPr fontId="1"/>
  </si>
  <si>
    <t>太陽光</t>
    <rPh sb="0" eb="3">
      <t>タイヨウコウ</t>
    </rPh>
    <phoneticPr fontId="4"/>
  </si>
  <si>
    <t>その他（　　　　　　　　　　）</t>
    <rPh sb="2" eb="3">
      <t>タ</t>
    </rPh>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</si>
  <si>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 xml:space="preserve">（入力されている数値は九州電力(株)のものです。）
</t>
    </r>
    <r>
      <rPr>
        <u/>
        <sz val="10"/>
        <color rgb="FFFF0000"/>
        <rFont val="ＭＳ Ｐゴシック"/>
        <family val="3"/>
        <charset val="128"/>
      </rPr>
      <t>※令和７年度報告から基礎排出係数はメニューごとに異なりますのでご注意ください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rPh sb="108" eb="110">
      <t>レイワ</t>
    </rPh>
    <phoneticPr fontId="4"/>
  </si>
  <si>
    <t>【R７年度報告分】</t>
    <rPh sb="7" eb="8">
      <t>ブン</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</si>
  <si>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メニューB（残差）</t>
    </r>
    <rPh sb="0" eb="2">
      <t>デンキ</t>
    </rPh>
    <rPh sb="2" eb="5">
      <t>ジギョウシャ</t>
    </rPh>
    <rPh sb="7" eb="9">
      <t>キュウシュウ</t>
    </rPh>
    <rPh sb="9" eb="11">
      <t>デンリョク</t>
    </rPh>
    <rPh sb="11" eb="14">
      <t>カブ</t>
    </rPh>
    <rPh sb="20" eb="22">
      <t>ザンサ</t>
    </rPh>
    <phoneticPr fontId="4"/>
  </si>
  <si>
    <t>九州電力の残差メニューについて</t>
    <rPh sb="0" eb="4">
      <t>キュウシュウデンリョク</t>
    </rPh>
    <rPh sb="5" eb="7">
      <t>ザンサ</t>
    </rPh>
    <phoneticPr fontId="1"/>
  </si>
  <si>
    <t>非化石証書の使用状況</t>
    <rPh sb="0" eb="5">
      <t>ヒカセキショウショ</t>
    </rPh>
    <rPh sb="6" eb="10">
      <t>シヨウジョウキョウ</t>
    </rPh>
    <phoneticPr fontId="1"/>
  </si>
  <si>
    <t>％</t>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</si>
  <si>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メニューA</t>
    </r>
    <rPh sb="0" eb="2">
      <t>デンキ</t>
    </rPh>
    <rPh sb="2" eb="5">
      <t>ジギョウシャ</t>
    </rPh>
    <rPh sb="7" eb="9">
      <t>キュウシュウ</t>
    </rPh>
    <rPh sb="9" eb="11">
      <t>デンリョク</t>
    </rPh>
    <rPh sb="11" eb="14">
      <t>カブ</t>
    </rPh>
    <phoneticPr fontId="4"/>
  </si>
  <si>
    <t>FIT売れ残り分</t>
    <rPh sb="3" eb="4">
      <t>ウ</t>
    </rPh>
    <rPh sb="5" eb="6">
      <t>ノコ</t>
    </rPh>
    <rPh sb="7" eb="8">
      <t>ブン</t>
    </rPh>
    <phoneticPr fontId="1"/>
  </si>
  <si>
    <t>電気のうち非化石割合</t>
    <rPh sb="0" eb="2">
      <t>デンキ</t>
    </rPh>
    <rPh sb="5" eb="10">
      <t>ヒカセキワリアイ</t>
    </rPh>
    <phoneticPr fontId="1"/>
  </si>
  <si>
    <t xml:space="preserve"> 　ⅰ）燃料の使用</t>
    <phoneticPr fontId="1"/>
  </si>
  <si>
    <t>R7年提出用</t>
    <rPh sb="2" eb="3">
      <t>ネン</t>
    </rPh>
    <rPh sb="3" eb="5">
      <t>テイシュツ</t>
    </rPh>
    <rPh sb="5" eb="6">
      <t>ヨウ</t>
    </rPh>
    <phoneticPr fontId="1"/>
  </si>
  <si>
    <t>温室効果ガス排出量計算表</t>
    <rPh sb="0" eb="2">
      <t>オンシツ</t>
    </rPh>
    <rPh sb="2" eb="4">
      <t>コウカ</t>
    </rPh>
    <rPh sb="6" eb="9">
      <t>ハイシュツリョウ</t>
    </rPh>
    <rPh sb="9" eb="11">
      <t>ケイサン</t>
    </rPh>
    <rPh sb="11" eb="12">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</si>
</sst>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0"/>
    <numFmt numFmtId="179" formatCode="#,##0.000;[Red]\-#,##0.000"/>
    <numFmt numFmtId="180" formatCode="0.0000"/>
    <numFmt numFmtId="181" formatCode="#,##0.0000"/>
  </numFmts>
  <fonts count="4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0"/>
      <color theme="1"/>
      <name val="ＭＳ Ｐゴシック"/>
      <family val="3"/>
      <charset val="128"/>
      <scheme val="minor"/>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u/>
      <sz val="10"/>
      <color rgb="FFFF0000"/>
      <name val="ＭＳ Ｐゴシック"/>
      <family val="3"/>
      <charset val="128"/>
    </font>
    <font>
      <u/>
      <sz val="9"/>
      <color rgb="FFFF0000"/>
      <name val="ＭＳ Ｐゴシック"/>
      <family val="3"/>
      <charset val="128"/>
      <scheme val="minor"/>
    </font>
    <font>
      <sz val="11"/>
      <color theme="1"/>
      <name val="ＭＳ Ｐゴシック"/>
      <family val="3"/>
      <charset val="128"/>
      <scheme val="minor"/>
    </font>
    <font>
      <b/>
      <sz val="10"/>
      <color indexed="81"/>
      <name val="MS P ゴシック"/>
      <family val="3"/>
      <charset val="128"/>
    </font>
    <font>
      <sz val="10"/>
      <color indexed="81"/>
      <name val="MS P ゴシック"/>
      <family val="3"/>
      <charset val="128"/>
    </font>
    <font>
      <b/>
      <u/>
      <sz val="10"/>
      <color indexed="81"/>
      <name val="MS P ゴシック"/>
      <family val="3"/>
      <charset val="128"/>
    </font>
    <font>
      <b/>
      <sz val="9"/>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9">
    <xf numFmtId="0" fontId="0" fillId="0" borderId="0" xfId="0">
      <alignment vertical="center"/>
    </xf>
    <xf numFmtId="0" fontId="0" fillId="0" borderId="0" xfId="0" applyAlignment="1">
      <alignment horizontal="center" vertical="center"/>
    </xf>
    <xf numFmtId="49" fontId="6" fillId="0" borderId="4"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77" fontId="8" fillId="0" borderId="12" xfId="0" applyNumberFormat="1" applyFont="1" applyBorder="1" applyAlignment="1">
      <alignment vertical="center" shrinkToFit="1"/>
    </xf>
    <xf numFmtId="176" fontId="8" fillId="0" borderId="12" xfId="1" applyNumberFormat="1" applyFont="1" applyBorder="1" applyAlignment="1">
      <alignment vertical="center" shrinkToFit="1"/>
    </xf>
    <xf numFmtId="177" fontId="8" fillId="0" borderId="12" xfId="0" applyNumberFormat="1" applyFont="1" applyFill="1" applyBorder="1" applyAlignment="1" applyProtection="1">
      <alignment vertical="center" shrinkToFit="1"/>
      <protection locked="0"/>
    </xf>
    <xf numFmtId="177" fontId="8" fillId="0" borderId="12" xfId="0" applyNumberFormat="1" applyFont="1" applyFill="1" applyBorder="1" applyAlignment="1">
      <alignment vertical="center" shrinkToFit="1"/>
    </xf>
    <xf numFmtId="176" fontId="10" fillId="0" borderId="12" xfId="0" applyNumberFormat="1" applyFont="1" applyBorder="1" applyAlignment="1">
      <alignment horizontal="right" vertical="center" shrinkToFit="1"/>
    </xf>
    <xf numFmtId="0" fontId="10" fillId="0" borderId="12" xfId="0" applyFont="1" applyBorder="1" applyAlignment="1">
      <alignment horizontal="right" vertical="center" shrinkToFit="1"/>
    </xf>
    <xf numFmtId="0" fontId="10" fillId="0" borderId="12" xfId="0" applyFont="1" applyFill="1" applyBorder="1" applyAlignment="1">
      <alignment horizontal="center" vertical="center" shrinkToFit="1"/>
    </xf>
    <xf numFmtId="176" fontId="8" fillId="0" borderId="12" xfId="1" applyNumberFormat="1" applyFont="1" applyBorder="1" applyAlignment="1">
      <alignment horizontal="center" vertical="center" shrinkToFit="1"/>
    </xf>
    <xf numFmtId="176" fontId="10" fillId="0" borderId="12" xfId="1" applyNumberFormat="1" applyFont="1" applyBorder="1" applyAlignment="1">
      <alignment vertical="center" shrinkToFit="1"/>
    </xf>
    <xf numFmtId="0" fontId="10" fillId="0" borderId="13" xfId="0" applyFont="1" applyBorder="1" applyAlignment="1">
      <alignment horizontal="right" vertical="center" shrinkToFit="1"/>
    </xf>
    <xf numFmtId="176" fontId="10" fillId="0" borderId="13" xfId="1" applyNumberFormat="1" applyFont="1" applyBorder="1" applyAlignment="1">
      <alignment vertical="center" shrinkToFit="1"/>
    </xf>
    <xf numFmtId="0" fontId="10" fillId="0" borderId="4" xfId="0" applyFont="1" applyBorder="1" applyAlignment="1">
      <alignment vertical="center" shrinkToFit="1"/>
    </xf>
    <xf numFmtId="0" fontId="8" fillId="0" borderId="0" xfId="0" applyFont="1" applyFill="1">
      <alignment vertical="center"/>
    </xf>
    <xf numFmtId="0" fontId="8" fillId="0" borderId="0" xfId="0" applyFont="1">
      <alignment vertical="center"/>
    </xf>
    <xf numFmtId="0" fontId="8" fillId="0" borderId="5" xfId="0" applyFont="1" applyFill="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pplyFill="1" applyBorder="1">
      <alignment vertical="center"/>
    </xf>
    <xf numFmtId="0" fontId="8" fillId="0" borderId="0" xfId="0" applyFont="1" applyBorder="1">
      <alignment vertical="center"/>
    </xf>
    <xf numFmtId="0" fontId="8" fillId="0" borderId="8" xfId="0" applyFont="1" applyBorder="1">
      <alignment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8" fillId="0" borderId="0" xfId="0" applyFont="1" applyBorder="1" applyAlignment="1">
      <alignment horizontal="left" vertical="center" indent="1"/>
    </xf>
    <xf numFmtId="0" fontId="0" fillId="0" borderId="4" xfId="0" applyBorder="1" applyAlignment="1">
      <alignment vertical="center"/>
    </xf>
    <xf numFmtId="0" fontId="0" fillId="0" borderId="7" xfId="0" applyBorder="1" applyAlignment="1">
      <alignment vertical="center"/>
    </xf>
    <xf numFmtId="49" fontId="0" fillId="0" borderId="7" xfId="0" applyNumberFormat="1" applyBorder="1" applyAlignment="1">
      <alignment vertical="center"/>
    </xf>
    <xf numFmtId="0" fontId="0" fillId="0" borderId="9" xfId="0" applyBorder="1" applyAlignment="1">
      <alignment vertical="center"/>
    </xf>
    <xf numFmtId="176" fontId="8" fillId="0" borderId="12" xfId="1" applyNumberFormat="1" applyFont="1" applyFill="1" applyBorder="1" applyAlignment="1">
      <alignment horizontal="right" vertical="center" shrinkToFit="1"/>
    </xf>
    <xf numFmtId="0" fontId="18" fillId="0" borderId="0" xfId="0" applyFont="1" applyAlignment="1">
      <alignment horizontal="right" vertical="center"/>
    </xf>
    <xf numFmtId="0" fontId="12" fillId="4" borderId="10" xfId="0" applyFont="1" applyFill="1" applyBorder="1" applyAlignment="1">
      <alignment vertical="center"/>
    </xf>
    <xf numFmtId="0" fontId="24" fillId="0" borderId="12" xfId="0" applyFont="1" applyBorder="1" applyAlignment="1">
      <alignment vertical="center" shrinkToFit="1"/>
    </xf>
    <xf numFmtId="0" fontId="26" fillId="2" borderId="12" xfId="0" applyFont="1" applyFill="1" applyBorder="1" applyAlignment="1">
      <alignment vertical="center" shrinkToFit="1"/>
    </xf>
    <xf numFmtId="176" fontId="8" fillId="0" borderId="12" xfId="1" applyNumberFormat="1" applyFont="1" applyFill="1" applyBorder="1" applyAlignment="1">
      <alignment horizontal="center" vertical="center" shrinkToFit="1"/>
    </xf>
    <xf numFmtId="49" fontId="6" fillId="0" borderId="5"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49" fontId="0" fillId="0" borderId="0" xfId="0" applyNumberFormat="1" applyBorder="1" applyAlignment="1">
      <alignment vertical="center"/>
    </xf>
    <xf numFmtId="0" fontId="0" fillId="0" borderId="10" xfId="0" applyBorder="1" applyAlignment="1">
      <alignment vertical="center"/>
    </xf>
    <xf numFmtId="177" fontId="10" fillId="0" borderId="12" xfId="0" applyNumberFormat="1" applyFont="1" applyFill="1" applyBorder="1" applyAlignment="1">
      <alignment vertical="center" shrinkToFit="1"/>
    </xf>
    <xf numFmtId="0" fontId="10" fillId="0" borderId="0" xfId="0" applyFont="1" applyBorder="1" applyAlignment="1">
      <alignment horizontal="right" vertical="center" shrinkToFit="1"/>
    </xf>
    <xf numFmtId="0" fontId="8" fillId="0" borderId="12" xfId="0" applyFont="1" applyBorder="1" applyAlignment="1">
      <alignment vertical="center" shrinkToFit="1"/>
    </xf>
    <xf numFmtId="180" fontId="8" fillId="0" borderId="12" xfId="0" applyNumberFormat="1" applyFont="1" applyBorder="1" applyAlignment="1">
      <alignment vertical="center" shrinkToFit="1"/>
    </xf>
    <xf numFmtId="178" fontId="8" fillId="0" borderId="12" xfId="0" applyNumberFormat="1" applyFont="1" applyBorder="1" applyAlignment="1">
      <alignment vertical="center" shrinkToFit="1"/>
    </xf>
    <xf numFmtId="0" fontId="8" fillId="0" borderId="12" xfId="0" applyFont="1" applyFill="1" applyBorder="1" applyAlignment="1">
      <alignment vertical="center" shrinkToFit="1"/>
    </xf>
    <xf numFmtId="178" fontId="8" fillId="0" borderId="12" xfId="0" applyNumberFormat="1" applyFont="1" applyFill="1" applyBorder="1" applyAlignment="1">
      <alignment vertical="center" shrinkToFit="1"/>
    </xf>
    <xf numFmtId="181" fontId="8" fillId="0" borderId="12" xfId="0" applyNumberFormat="1" applyFont="1" applyBorder="1" applyAlignment="1">
      <alignment vertical="center" shrinkToFit="1"/>
    </xf>
    <xf numFmtId="0" fontId="27" fillId="0" borderId="14" xfId="0" applyFont="1" applyBorder="1" applyAlignment="1">
      <alignment horizontal="center" vertical="center" textRotation="255"/>
    </xf>
    <xf numFmtId="0" fontId="27" fillId="0" borderId="14" xfId="0" applyFont="1" applyFill="1" applyBorder="1" applyAlignment="1">
      <alignment horizontal="center" vertical="center" shrinkToFit="1"/>
    </xf>
    <xf numFmtId="0" fontId="8" fillId="0" borderId="12" xfId="0" applyFont="1" applyFill="1" applyBorder="1" applyAlignment="1">
      <alignment horizontal="right" vertical="center" shrinkToFit="1"/>
    </xf>
    <xf numFmtId="176" fontId="10" fillId="5" borderId="1" xfId="1" applyNumberFormat="1" applyFont="1" applyFill="1" applyBorder="1" applyAlignment="1">
      <alignment vertical="center" shrinkToFit="1"/>
    </xf>
    <xf numFmtId="0" fontId="24" fillId="0" borderId="12" xfId="0" applyFont="1" applyFill="1" applyBorder="1" applyAlignment="1">
      <alignment vertical="center" shrinkToFit="1"/>
    </xf>
    <xf numFmtId="176" fontId="8" fillId="3" borderId="12" xfId="1" applyNumberFormat="1" applyFont="1" applyFill="1" applyBorder="1" applyAlignment="1">
      <alignment horizontal="right" vertical="center" shrinkToFit="1"/>
    </xf>
    <xf numFmtId="0" fontId="8" fillId="3" borderId="3" xfId="0" applyFont="1" applyFill="1" applyBorder="1" applyAlignment="1">
      <alignment horizontal="center" vertical="center" shrinkToFit="1"/>
    </xf>
    <xf numFmtId="0" fontId="10" fillId="3" borderId="12" xfId="0" applyFont="1" applyFill="1" applyBorder="1" applyAlignment="1">
      <alignment vertical="center" shrinkToFit="1"/>
    </xf>
    <xf numFmtId="0" fontId="8" fillId="3" borderId="12" xfId="0" applyFont="1" applyFill="1" applyBorder="1" applyAlignment="1">
      <alignment vertical="center" shrinkToFit="1"/>
    </xf>
    <xf numFmtId="176" fontId="27" fillId="3" borderId="12" xfId="1" applyNumberFormat="1" applyFont="1" applyFill="1" applyBorder="1" applyAlignment="1">
      <alignment horizontal="right" vertical="center" shrinkToFit="1"/>
    </xf>
    <xf numFmtId="176" fontId="8" fillId="3" borderId="12" xfId="1" applyNumberFormat="1" applyFont="1" applyFill="1" applyBorder="1" applyAlignment="1">
      <alignment vertical="center" shrinkToFit="1"/>
    </xf>
    <xf numFmtId="176" fontId="8" fillId="3" borderId="12" xfId="1" applyNumberFormat="1"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0" fillId="0" borderId="9" xfId="0" applyBorder="1" applyAlignment="1">
      <alignment horizontal="center" vertical="center" textRotation="255"/>
    </xf>
    <xf numFmtId="0" fontId="8" fillId="3" borderId="6"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1" xfId="0" applyFont="1" applyBorder="1" applyAlignment="1">
      <alignment horizontal="center" vertical="center" shrinkToFit="1"/>
    </xf>
    <xf numFmtId="0" fontId="0" fillId="0" borderId="0" xfId="0" applyBorder="1" applyAlignment="1">
      <alignment horizontal="center" vertical="center" textRotation="255"/>
    </xf>
    <xf numFmtId="0" fontId="27" fillId="0" borderId="11" xfId="0" applyFont="1" applyFill="1" applyBorder="1" applyAlignment="1">
      <alignment horizontal="center" vertical="center" shrinkToFit="1"/>
    </xf>
    <xf numFmtId="0" fontId="27" fillId="0" borderId="15" xfId="0" applyFont="1" applyFill="1" applyBorder="1" applyAlignment="1">
      <alignment horizontal="center" vertical="center" shrinkToFit="1"/>
    </xf>
    <xf numFmtId="0" fontId="0" fillId="0" borderId="10" xfId="0" applyBorder="1" applyAlignment="1">
      <alignment horizontal="center" vertical="center" textRotation="255"/>
    </xf>
    <xf numFmtId="0" fontId="8" fillId="0" borderId="12" xfId="0" applyFont="1" applyBorder="1" applyAlignment="1">
      <alignment horizontal="center" vertical="center" shrinkToFit="1"/>
    </xf>
    <xf numFmtId="0" fontId="8" fillId="0" borderId="12"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8" fillId="0" borderId="3" xfId="0" applyFont="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8" fillId="0" borderId="13" xfId="0" applyFont="1" applyBorder="1" applyAlignment="1">
      <alignment horizontal="center" vertical="center" shrinkToFit="1"/>
    </xf>
    <xf numFmtId="0" fontId="27" fillId="0" borderId="3" xfId="0" applyFont="1" applyBorder="1" applyAlignment="1">
      <alignment horizontal="center" vertical="center" shrinkToFit="1"/>
    </xf>
    <xf numFmtId="0" fontId="30" fillId="0" borderId="0" xfId="0" applyFont="1">
      <alignment vertical="center"/>
    </xf>
    <xf numFmtId="0" fontId="31" fillId="0" borderId="0" xfId="0" applyFont="1" applyBorder="1">
      <alignment vertical="center"/>
    </xf>
    <xf numFmtId="0" fontId="0" fillId="0" borderId="0" xfId="0" applyBorder="1">
      <alignment vertical="center"/>
    </xf>
    <xf numFmtId="176" fontId="8" fillId="0" borderId="12" xfId="1" applyNumberFormat="1" applyFont="1" applyFill="1" applyBorder="1" applyAlignment="1">
      <alignment vertical="center" shrinkToFit="1"/>
    </xf>
    <xf numFmtId="0" fontId="35" fillId="0" borderId="30" xfId="0" applyFont="1" applyBorder="1" applyAlignment="1">
      <alignment horizontal="center" vertical="center"/>
    </xf>
    <xf numFmtId="0" fontId="35" fillId="0" borderId="18" xfId="0" applyFont="1" applyBorder="1">
      <alignment vertical="center"/>
    </xf>
    <xf numFmtId="0" fontId="0" fillId="0" borderId="32" xfId="0" applyBorder="1" applyAlignment="1">
      <alignment horizontal="center" vertical="center"/>
    </xf>
    <xf numFmtId="0" fontId="0" fillId="0" borderId="33" xfId="0" applyBorder="1">
      <alignment vertical="center"/>
    </xf>
    <xf numFmtId="0" fontId="0" fillId="0" borderId="35" xfId="0" applyBorder="1" applyAlignment="1">
      <alignment horizontal="center" vertical="center"/>
    </xf>
    <xf numFmtId="0" fontId="0" fillId="0" borderId="36" xfId="0" applyBorder="1">
      <alignment vertical="center"/>
    </xf>
    <xf numFmtId="0" fontId="27" fillId="3" borderId="12" xfId="0" applyFont="1" applyFill="1" applyBorder="1" applyAlignment="1">
      <alignment horizontal="center" vertical="center" shrinkToFit="1"/>
    </xf>
    <xf numFmtId="0" fontId="32" fillId="0" borderId="0" xfId="0" applyFont="1" applyFill="1" applyBorder="1">
      <alignment vertical="center"/>
    </xf>
    <xf numFmtId="0" fontId="29" fillId="0" borderId="0" xfId="0" applyFont="1" applyFill="1" applyBorder="1">
      <alignment vertical="center"/>
    </xf>
    <xf numFmtId="0" fontId="31" fillId="0" borderId="0" xfId="0" applyFont="1" applyFill="1" applyBorder="1">
      <alignment vertical="center"/>
    </xf>
    <xf numFmtId="0" fontId="30" fillId="0" borderId="0" xfId="0" applyFont="1" applyBorder="1">
      <alignment vertical="center"/>
    </xf>
    <xf numFmtId="0" fontId="30" fillId="0" borderId="0" xfId="0" applyFont="1" applyBorder="1" applyAlignment="1">
      <alignment vertical="center" wrapText="1"/>
    </xf>
    <xf numFmtId="49" fontId="8" fillId="3" borderId="12" xfId="1" applyNumberFormat="1" applyFont="1" applyFill="1" applyBorder="1" applyAlignment="1">
      <alignment horizontal="right" vertical="center" shrinkToFit="1"/>
    </xf>
    <xf numFmtId="2" fontId="27" fillId="2" borderId="0" xfId="0" applyNumberFormat="1" applyFont="1" applyFill="1" applyBorder="1" applyAlignment="1">
      <alignment horizontal="right" vertical="center"/>
    </xf>
    <xf numFmtId="0" fontId="10" fillId="0" borderId="22" xfId="0" applyFont="1" applyBorder="1" applyAlignment="1">
      <alignment horizontal="right" vertical="center" shrinkToFit="1"/>
    </xf>
    <xf numFmtId="0" fontId="10" fillId="0" borderId="23" xfId="0" applyFont="1" applyBorder="1" applyAlignment="1">
      <alignment horizontal="right" vertical="center" shrinkToFit="1"/>
    </xf>
    <xf numFmtId="0" fontId="10" fillId="0" borderId="25" xfId="0" applyFont="1" applyBorder="1" applyAlignment="1">
      <alignment horizontal="right" vertical="center" shrinkToFit="1"/>
    </xf>
    <xf numFmtId="179" fontId="10" fillId="5" borderId="18" xfId="1" applyNumberFormat="1" applyFont="1" applyFill="1" applyBorder="1" applyAlignment="1">
      <alignment vertical="center" shrinkToFit="1"/>
    </xf>
    <xf numFmtId="179" fontId="10" fillId="5" borderId="24" xfId="1" applyNumberFormat="1" applyFont="1" applyFill="1" applyBorder="1" applyAlignment="1">
      <alignment vertical="center" shrinkToFit="1"/>
    </xf>
    <xf numFmtId="179" fontId="10" fillId="5" borderId="21" xfId="1" applyNumberFormat="1" applyFont="1" applyFill="1" applyBorder="1" applyAlignment="1">
      <alignment vertical="center" shrinkToFit="1"/>
    </xf>
    <xf numFmtId="0" fontId="10" fillId="0" borderId="13" xfId="0" applyFont="1" applyBorder="1" applyAlignment="1">
      <alignment vertical="center" shrinkToFit="1"/>
    </xf>
    <xf numFmtId="0" fontId="13" fillId="0" borderId="16" xfId="0" applyFont="1" applyBorder="1" applyAlignment="1">
      <alignment horizontal="left" vertical="center" wrapText="1" shrinkToFit="1"/>
    </xf>
    <xf numFmtId="0" fontId="13" fillId="0" borderId="17" xfId="0" applyFont="1" applyBorder="1" applyAlignment="1">
      <alignment horizontal="left" vertical="center" shrinkToFit="1"/>
    </xf>
    <xf numFmtId="0" fontId="13" fillId="0" borderId="19" xfId="0" applyFont="1" applyBorder="1" applyAlignment="1">
      <alignment horizontal="left" vertical="center" shrinkToFit="1"/>
    </xf>
    <xf numFmtId="0" fontId="13" fillId="0" borderId="20" xfId="0" applyFont="1" applyBorder="1" applyAlignment="1">
      <alignment horizontal="left" vertical="center" shrinkToFit="1"/>
    </xf>
    <xf numFmtId="38" fontId="10" fillId="5" borderId="18" xfId="1" applyFont="1" applyFill="1" applyBorder="1" applyAlignment="1">
      <alignment vertical="center" shrinkToFit="1"/>
    </xf>
    <xf numFmtId="38" fontId="10" fillId="5" borderId="21" xfId="1" applyFont="1" applyFill="1" applyBorder="1" applyAlignment="1">
      <alignment vertical="center" shrinkToFit="1"/>
    </xf>
    <xf numFmtId="0" fontId="27" fillId="3" borderId="6" xfId="0" applyFont="1" applyFill="1" applyBorder="1" applyAlignment="1">
      <alignment horizontal="center" vertical="center" shrinkToFit="1"/>
    </xf>
    <xf numFmtId="0" fontId="27" fillId="3" borderId="13" xfId="0" applyFont="1" applyFill="1" applyBorder="1" applyAlignment="1">
      <alignment horizontal="center" vertical="center" shrinkToFit="1"/>
    </xf>
    <xf numFmtId="0" fontId="27" fillId="3" borderId="12" xfId="0" applyFont="1" applyFill="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176" fontId="10" fillId="0" borderId="10" xfId="1" applyNumberFormat="1" applyFont="1" applyBorder="1" applyAlignment="1">
      <alignment horizontal="center" vertical="center" shrinkToFit="1"/>
    </xf>
    <xf numFmtId="176" fontId="10" fillId="0" borderId="11" xfId="1" applyNumberFormat="1" applyFont="1" applyBorder="1" applyAlignment="1">
      <alignment horizontal="center" vertical="center" shrinkToFit="1"/>
    </xf>
    <xf numFmtId="176" fontId="10" fillId="0" borderId="12" xfId="1" applyNumberFormat="1" applyFont="1" applyBorder="1" applyAlignment="1">
      <alignment horizontal="right" vertical="center" shrinkToFit="1"/>
    </xf>
    <xf numFmtId="176" fontId="10" fillId="0" borderId="4" xfId="1" applyNumberFormat="1" applyFont="1" applyBorder="1" applyAlignment="1">
      <alignment horizontal="center" vertical="center" shrinkToFit="1"/>
    </xf>
    <xf numFmtId="176" fontId="10" fillId="0" borderId="5" xfId="1" applyNumberFormat="1" applyFont="1" applyBorder="1" applyAlignment="1">
      <alignment horizontal="center" vertical="center" shrinkToFit="1"/>
    </xf>
    <xf numFmtId="176" fontId="10" fillId="0" borderId="7" xfId="1" applyNumberFormat="1" applyFont="1" applyBorder="1" applyAlignment="1">
      <alignment horizontal="center" vertical="center" shrinkToFit="1"/>
    </xf>
    <xf numFmtId="176" fontId="10" fillId="0" borderId="0" xfId="1" applyNumberFormat="1" applyFont="1" applyBorder="1" applyAlignment="1">
      <alignment horizontal="center" vertical="center" shrinkToFit="1"/>
    </xf>
    <xf numFmtId="176" fontId="10" fillId="0" borderId="9" xfId="1" applyNumberFormat="1" applyFont="1" applyBorder="1" applyAlignment="1">
      <alignment horizontal="center" vertical="center" shrinkToFit="1"/>
    </xf>
    <xf numFmtId="0" fontId="0" fillId="0" borderId="12" xfId="0" applyBorder="1" applyAlignment="1">
      <alignment horizontal="center" vertical="center" textRotation="255"/>
    </xf>
    <xf numFmtId="0" fontId="0" fillId="0" borderId="5" xfId="0" applyFont="1" applyBorder="1" applyAlignment="1">
      <alignment horizontal="center" vertical="center" shrinkToFit="1"/>
    </xf>
    <xf numFmtId="0" fontId="0" fillId="0" borderId="6"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35" fillId="0" borderId="26" xfId="0" applyFont="1" applyBorder="1">
      <alignment vertical="center"/>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0" xfId="0" applyBorder="1">
      <alignment vertical="center"/>
    </xf>
    <xf numFmtId="0" fontId="0" fillId="0" borderId="13" xfId="0" applyBorder="1" applyAlignment="1">
      <alignment horizontal="center" vertical="center" textRotation="255"/>
    </xf>
    <xf numFmtId="0" fontId="0" fillId="0" borderId="15" xfId="0" applyBorder="1" applyAlignment="1">
      <alignment horizontal="center" vertical="center" textRotation="255"/>
    </xf>
    <xf numFmtId="0" fontId="0" fillId="0" borderId="14" xfId="0" applyBorder="1" applyAlignment="1">
      <alignment horizontal="center" vertical="center" textRotation="255"/>
    </xf>
    <xf numFmtId="0" fontId="0" fillId="0" borderId="14" xfId="0" applyBorder="1" applyAlignment="1">
      <alignment horizontal="center" vertical="center" textRotation="255" shrinkToFit="1"/>
    </xf>
    <xf numFmtId="0" fontId="0" fillId="0" borderId="12" xfId="0" applyBorder="1" applyAlignment="1">
      <alignment horizontal="center" vertical="center" textRotation="255" shrinkToFit="1"/>
    </xf>
    <xf numFmtId="0" fontId="8" fillId="0" borderId="15"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13" xfId="0" applyBorder="1" applyAlignment="1">
      <alignment horizontal="center" vertical="center" textRotation="255" shrinkToFit="1"/>
    </xf>
    <xf numFmtId="0" fontId="8" fillId="3" borderId="12" xfId="0" applyFont="1" applyFill="1" applyBorder="1" applyAlignment="1">
      <alignment horizontal="center" vertical="center" shrinkToFit="1"/>
    </xf>
    <xf numFmtId="176" fontId="10" fillId="0" borderId="1" xfId="1" applyNumberFormat="1" applyFont="1" applyBorder="1" applyAlignment="1">
      <alignment horizontal="center" vertical="center" shrinkToFit="1"/>
    </xf>
    <xf numFmtId="176" fontId="10" fillId="0" borderId="2" xfId="1" applyNumberFormat="1" applyFont="1" applyBorder="1" applyAlignment="1">
      <alignment horizontal="center" vertical="center" shrinkToFit="1"/>
    </xf>
    <xf numFmtId="176" fontId="10" fillId="0" borderId="3" xfId="1" applyNumberFormat="1" applyFont="1" applyBorder="1" applyAlignment="1">
      <alignment horizontal="center" vertical="center" shrinkToFit="1"/>
    </xf>
    <xf numFmtId="0" fontId="8" fillId="0" borderId="12" xfId="0" applyFont="1" applyFill="1" applyBorder="1" applyAlignment="1">
      <alignment horizontal="center" vertical="center" shrinkToFit="1"/>
    </xf>
    <xf numFmtId="176" fontId="10" fillId="0" borderId="12" xfId="1" applyNumberFormat="1" applyFont="1" applyBorder="1" applyAlignment="1">
      <alignment horizontal="center" vertical="center" shrinkToFit="1"/>
    </xf>
    <xf numFmtId="0" fontId="8" fillId="0" borderId="12" xfId="0" applyFont="1" applyBorder="1" applyAlignment="1">
      <alignment horizontal="center" vertical="center" wrapText="1" shrinkToFit="1"/>
    </xf>
    <xf numFmtId="0" fontId="30" fillId="0" borderId="0" xfId="0" applyFont="1" applyBorder="1">
      <alignment vertical="center"/>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14"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3" xfId="0" applyFont="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3" fillId="0" borderId="0" xfId="0" applyFont="1" applyAlignment="1">
      <alignment horizontal="center" vertical="center"/>
    </xf>
    <xf numFmtId="0" fontId="12" fillId="4"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3EE3-7320-4451-90B1-60CCE651C328}">
  <sheetPr>
    <pageSetUpPr fitToPage="1"/>
  </sheetPr>
  <dimension ref="B1:S164"/>
  <sheetViews>
    <sheetView tabSelected="1" zoomScaleNormal="100" zoomScaleSheetLayoutView="100" workbookViewId="0">
      <selection activeCell="F4" sqref="F4:J4"/>
    </sheetView>
  </sheetViews>
  <sheetFormatPr defaultRowHeight="13"/>
  <cols>
    <col min="1" max="1" width="4.08984375" customWidth="1"/>
    <col min="2" max="4" width="4.90625" style="1" customWidth="1"/>
    <col min="5" max="5" width="32.26953125" customWidth="1"/>
    <col min="6" max="6" width="6.6328125" bestFit="1" customWidth="1"/>
    <col min="7" max="11" width="10.6328125" customWidth="1"/>
    <col min="12" max="12" width="7.08984375" style="1" bestFit="1" customWidth="1"/>
    <col min="16" max="16" width="8.7265625" customWidth="1"/>
  </cols>
  <sheetData>
    <row r="1" spans="2:19">
      <c r="K1" t="s">
        <v>98</v>
      </c>
    </row>
    <row r="2" spans="2:19" ht="15.5" customHeight="1">
      <c r="K2" s="34" t="s">
        <v>0</v>
      </c>
    </row>
    <row r="3" spans="2:19" ht="23.5">
      <c r="B3" s="172" t="s">
        <v>99</v>
      </c>
      <c r="C3" s="172"/>
      <c r="D3" s="172"/>
      <c r="E3" s="172"/>
      <c r="F3" s="172"/>
      <c r="G3" s="172"/>
      <c r="H3" s="172"/>
      <c r="I3" s="172"/>
      <c r="J3" s="172"/>
      <c r="K3" s="172"/>
    </row>
    <row r="4" spans="2:19" ht="24" customHeight="1">
      <c r="B4" s="35"/>
      <c r="C4" s="35"/>
      <c r="D4" s="35"/>
      <c r="E4" s="35" t="s">
        <v>53</v>
      </c>
      <c r="F4" s="173"/>
      <c r="G4" s="173"/>
      <c r="H4" s="173"/>
      <c r="I4" s="173"/>
      <c r="J4" s="173"/>
      <c r="K4" s="35" t="s">
        <v>52</v>
      </c>
      <c r="M4" s="94"/>
      <c r="N4" s="96"/>
      <c r="O4" s="96"/>
      <c r="P4" s="96"/>
      <c r="Q4" s="96"/>
      <c r="R4" s="96"/>
      <c r="S4" s="96"/>
    </row>
    <row r="5" spans="2:19" ht="15" customHeight="1">
      <c r="B5" s="174" t="s">
        <v>1</v>
      </c>
      <c r="C5" s="175"/>
      <c r="D5" s="175"/>
      <c r="E5" s="175"/>
      <c r="F5" s="175"/>
      <c r="G5" s="175"/>
      <c r="H5" s="175"/>
      <c r="I5" s="175"/>
      <c r="J5" s="175"/>
      <c r="K5" s="176"/>
      <c r="M5" s="94"/>
      <c r="N5" s="96"/>
      <c r="O5" s="96"/>
      <c r="P5" s="96"/>
      <c r="Q5" s="96"/>
      <c r="R5" s="96"/>
      <c r="S5" s="96"/>
    </row>
    <row r="6" spans="2:19" ht="15" customHeight="1">
      <c r="B6" s="2" t="s">
        <v>2</v>
      </c>
      <c r="C6" s="39"/>
      <c r="D6" s="177" t="s">
        <v>78</v>
      </c>
      <c r="E6" s="177"/>
      <c r="F6" s="177"/>
      <c r="G6" s="177"/>
      <c r="H6" s="177"/>
      <c r="I6" s="177"/>
      <c r="J6" s="177"/>
      <c r="K6" s="178"/>
      <c r="M6" s="95"/>
      <c r="N6" s="97"/>
      <c r="O6" s="97"/>
      <c r="P6" s="97"/>
      <c r="Q6" s="97"/>
      <c r="R6" s="97"/>
      <c r="S6" s="82"/>
    </row>
    <row r="7" spans="2:19" ht="15" customHeight="1">
      <c r="B7" s="3"/>
      <c r="C7" s="40"/>
      <c r="D7" s="159"/>
      <c r="E7" s="159"/>
      <c r="F7" s="159"/>
      <c r="G7" s="159"/>
      <c r="H7" s="159"/>
      <c r="I7" s="159"/>
      <c r="J7" s="159"/>
      <c r="K7" s="160"/>
      <c r="M7" s="83"/>
      <c r="N7" s="97"/>
      <c r="O7" s="97"/>
      <c r="P7" s="97"/>
      <c r="Q7" s="97"/>
      <c r="R7" s="97"/>
      <c r="S7" s="82"/>
    </row>
    <row r="8" spans="2:19" ht="15" customHeight="1">
      <c r="B8" s="3" t="s">
        <v>3</v>
      </c>
      <c r="C8" s="40"/>
      <c r="D8" s="161" t="s">
        <v>51</v>
      </c>
      <c r="E8" s="161"/>
      <c r="F8" s="161"/>
      <c r="G8" s="161"/>
      <c r="H8" s="161"/>
      <c r="I8" s="161"/>
      <c r="J8" s="161"/>
      <c r="K8" s="162"/>
      <c r="M8" s="93"/>
      <c r="N8" s="158"/>
      <c r="O8" s="158"/>
      <c r="P8" s="158"/>
      <c r="Q8" s="158"/>
      <c r="R8" s="158"/>
      <c r="S8" s="158"/>
    </row>
    <row r="9" spans="2:19" ht="15" customHeight="1">
      <c r="B9" s="3"/>
      <c r="C9" s="40"/>
      <c r="D9" s="161"/>
      <c r="E9" s="161"/>
      <c r="F9" s="161"/>
      <c r="G9" s="161"/>
      <c r="H9" s="161"/>
      <c r="I9" s="161"/>
      <c r="J9" s="161"/>
      <c r="K9" s="162"/>
    </row>
    <row r="10" spans="2:19" ht="15" customHeight="1">
      <c r="B10" s="3"/>
      <c r="C10" s="40"/>
      <c r="D10" s="161"/>
      <c r="E10" s="161"/>
      <c r="F10" s="161"/>
      <c r="G10" s="161"/>
      <c r="H10" s="161"/>
      <c r="I10" s="161"/>
      <c r="J10" s="161"/>
      <c r="K10" s="162"/>
    </row>
    <row r="11" spans="2:19" ht="15" customHeight="1">
      <c r="B11" s="3" t="s">
        <v>4</v>
      </c>
      <c r="C11" s="40"/>
      <c r="D11" s="159" t="s">
        <v>83</v>
      </c>
      <c r="E11" s="159"/>
      <c r="F11" s="159"/>
      <c r="G11" s="159"/>
      <c r="H11" s="159"/>
      <c r="I11" s="159"/>
      <c r="J11" s="159"/>
      <c r="K11" s="160"/>
    </row>
    <row r="12" spans="2:19" ht="15" customHeight="1">
      <c r="B12" s="3"/>
      <c r="C12" s="40"/>
      <c r="D12" s="159"/>
      <c r="E12" s="159"/>
      <c r="F12" s="159"/>
      <c r="G12" s="159"/>
      <c r="H12" s="159"/>
      <c r="I12" s="159"/>
      <c r="J12" s="159"/>
      <c r="K12" s="160"/>
    </row>
    <row r="13" spans="2:19" ht="15" customHeight="1">
      <c r="B13" s="3" t="s">
        <v>5</v>
      </c>
      <c r="C13" s="40"/>
      <c r="D13" s="161" t="s">
        <v>88</v>
      </c>
      <c r="E13" s="161"/>
      <c r="F13" s="161"/>
      <c r="G13" s="161"/>
      <c r="H13" s="161"/>
      <c r="I13" s="161"/>
      <c r="J13" s="161"/>
      <c r="K13" s="162"/>
    </row>
    <row r="14" spans="2:19" ht="15" customHeight="1">
      <c r="B14" s="3"/>
      <c r="C14" s="40"/>
      <c r="D14" s="161"/>
      <c r="E14" s="161"/>
      <c r="F14" s="161"/>
      <c r="G14" s="161"/>
      <c r="H14" s="161"/>
      <c r="I14" s="161"/>
      <c r="J14" s="161"/>
      <c r="K14" s="162"/>
    </row>
    <row r="15" spans="2:19" ht="15" customHeight="1">
      <c r="B15" s="3"/>
      <c r="C15" s="40"/>
      <c r="D15" s="161"/>
      <c r="E15" s="161"/>
      <c r="F15" s="161"/>
      <c r="G15" s="161"/>
      <c r="H15" s="161"/>
      <c r="I15" s="161"/>
      <c r="J15" s="161"/>
      <c r="K15" s="162"/>
    </row>
    <row r="16" spans="2:19" ht="15" customHeight="1">
      <c r="B16" s="3" t="s">
        <v>6</v>
      </c>
      <c r="C16" s="40"/>
      <c r="D16" s="163" t="s">
        <v>75</v>
      </c>
      <c r="E16" s="163"/>
      <c r="F16" s="163"/>
      <c r="G16" s="163"/>
      <c r="H16" s="163"/>
      <c r="I16" s="163"/>
      <c r="J16" s="163"/>
      <c r="K16" s="164"/>
    </row>
    <row r="17" spans="2:11" ht="15" customHeight="1">
      <c r="B17" s="166" t="s">
        <v>7</v>
      </c>
      <c r="C17" s="166"/>
      <c r="D17" s="166"/>
      <c r="E17" s="166"/>
      <c r="F17" s="166" t="s">
        <v>8</v>
      </c>
      <c r="G17" s="166" t="s">
        <v>9</v>
      </c>
      <c r="H17" s="170" t="s">
        <v>10</v>
      </c>
      <c r="I17" s="167" t="s">
        <v>11</v>
      </c>
      <c r="J17" s="165" t="s">
        <v>12</v>
      </c>
      <c r="K17" s="167" t="s">
        <v>34</v>
      </c>
    </row>
    <row r="18" spans="2:11" ht="15" customHeight="1">
      <c r="B18" s="166"/>
      <c r="C18" s="169"/>
      <c r="D18" s="169"/>
      <c r="E18" s="169"/>
      <c r="F18" s="166"/>
      <c r="G18" s="166"/>
      <c r="H18" s="171"/>
      <c r="I18" s="168"/>
      <c r="J18" s="166"/>
      <c r="K18" s="168"/>
    </row>
    <row r="19" spans="2:11" ht="15" customHeight="1">
      <c r="B19" s="142" t="s">
        <v>71</v>
      </c>
      <c r="C19" s="117" t="s">
        <v>13</v>
      </c>
      <c r="D19" s="117"/>
      <c r="E19" s="117"/>
      <c r="F19" s="77" t="s">
        <v>80</v>
      </c>
      <c r="G19" s="58"/>
      <c r="H19" s="47">
        <v>38.299999999999997</v>
      </c>
      <c r="I19" s="6">
        <f>G19*H19</f>
        <v>0</v>
      </c>
      <c r="J19" s="48">
        <v>1.9E-2</v>
      </c>
      <c r="K19" s="7">
        <f>I19*J19*44/12</f>
        <v>0</v>
      </c>
    </row>
    <row r="20" spans="2:11" ht="15" customHeight="1">
      <c r="B20" s="143"/>
      <c r="C20" s="157" t="s">
        <v>14</v>
      </c>
      <c r="D20" s="157"/>
      <c r="E20" s="157"/>
      <c r="F20" s="77" t="s">
        <v>80</v>
      </c>
      <c r="G20" s="58"/>
      <c r="H20" s="47">
        <v>34.799999999999997</v>
      </c>
      <c r="I20" s="6">
        <f t="shared" ref="I20:I47" si="0">G20*H20</f>
        <v>0</v>
      </c>
      <c r="J20" s="47">
        <v>1.83E-2</v>
      </c>
      <c r="K20" s="7">
        <f t="shared" ref="K20:K27" si="1">I20*J20*44/12</f>
        <v>0</v>
      </c>
    </row>
    <row r="21" spans="2:11" ht="15" customHeight="1">
      <c r="B21" s="143"/>
      <c r="C21" s="117" t="s">
        <v>82</v>
      </c>
      <c r="D21" s="117"/>
      <c r="E21" s="117"/>
      <c r="F21" s="77" t="s">
        <v>80</v>
      </c>
      <c r="G21" s="58"/>
      <c r="H21" s="47">
        <v>33.4</v>
      </c>
      <c r="I21" s="6">
        <f t="shared" si="0"/>
        <v>0</v>
      </c>
      <c r="J21" s="47">
        <v>1.8700000000000001E-2</v>
      </c>
      <c r="K21" s="7">
        <f t="shared" si="1"/>
        <v>0</v>
      </c>
    </row>
    <row r="22" spans="2:11" ht="15" customHeight="1">
      <c r="B22" s="143"/>
      <c r="C22" s="117" t="s">
        <v>35</v>
      </c>
      <c r="D22" s="117"/>
      <c r="E22" s="117"/>
      <c r="F22" s="77" t="s">
        <v>80</v>
      </c>
      <c r="G22" s="58"/>
      <c r="H22" s="47">
        <v>33.299999999999997</v>
      </c>
      <c r="I22" s="6">
        <f t="shared" si="0"/>
        <v>0</v>
      </c>
      <c r="J22" s="47">
        <v>1.8599999999999998E-2</v>
      </c>
      <c r="K22" s="7">
        <f t="shared" si="1"/>
        <v>0</v>
      </c>
    </row>
    <row r="23" spans="2:11" ht="15" customHeight="1">
      <c r="B23" s="143"/>
      <c r="C23" s="117" t="s">
        <v>37</v>
      </c>
      <c r="D23" s="117"/>
      <c r="E23" s="117"/>
      <c r="F23" s="77" t="s">
        <v>80</v>
      </c>
      <c r="G23" s="58"/>
      <c r="H23" s="49">
        <v>36.5</v>
      </c>
      <c r="I23" s="6">
        <f t="shared" si="0"/>
        <v>0</v>
      </c>
      <c r="J23" s="47">
        <v>1.8700000000000001E-2</v>
      </c>
      <c r="K23" s="7">
        <f>I23*J23*44/12</f>
        <v>0</v>
      </c>
    </row>
    <row r="24" spans="2:11" ht="15" customHeight="1">
      <c r="B24" s="143"/>
      <c r="C24" s="117" t="s">
        <v>36</v>
      </c>
      <c r="D24" s="117"/>
      <c r="E24" s="117"/>
      <c r="F24" s="77" t="s">
        <v>80</v>
      </c>
      <c r="G24" s="58"/>
      <c r="H24" s="49">
        <v>38</v>
      </c>
      <c r="I24" s="6">
        <f t="shared" si="0"/>
        <v>0</v>
      </c>
      <c r="J24" s="47">
        <v>1.8800000000000001E-2</v>
      </c>
      <c r="K24" s="7">
        <f t="shared" si="1"/>
        <v>0</v>
      </c>
    </row>
    <row r="25" spans="2:11" ht="15" customHeight="1">
      <c r="B25" s="143"/>
      <c r="C25" s="117" t="s">
        <v>15</v>
      </c>
      <c r="D25" s="117"/>
      <c r="E25" s="117"/>
      <c r="F25" s="77" t="s">
        <v>80</v>
      </c>
      <c r="G25" s="58"/>
      <c r="H25" s="47">
        <v>38.9</v>
      </c>
      <c r="I25" s="6">
        <f t="shared" si="0"/>
        <v>0</v>
      </c>
      <c r="J25" s="47">
        <v>1.9300000000000001E-2</v>
      </c>
      <c r="K25" s="7">
        <f>I25*J25*44/12</f>
        <v>0</v>
      </c>
    </row>
    <row r="26" spans="2:11" ht="15" customHeight="1">
      <c r="B26" s="143"/>
      <c r="C26" s="117" t="s">
        <v>16</v>
      </c>
      <c r="D26" s="117"/>
      <c r="E26" s="117"/>
      <c r="F26" s="77" t="s">
        <v>80</v>
      </c>
      <c r="G26" s="58"/>
      <c r="H26" s="47">
        <v>41.8</v>
      </c>
      <c r="I26" s="6">
        <f t="shared" si="0"/>
        <v>0</v>
      </c>
      <c r="J26" s="47">
        <v>2.0199999999999999E-2</v>
      </c>
      <c r="K26" s="7">
        <f t="shared" si="1"/>
        <v>0</v>
      </c>
    </row>
    <row r="27" spans="2:11" ht="15" customHeight="1">
      <c r="B27" s="143"/>
      <c r="C27" s="117" t="s">
        <v>17</v>
      </c>
      <c r="D27" s="117"/>
      <c r="E27" s="117"/>
      <c r="F27" s="77" t="s">
        <v>18</v>
      </c>
      <c r="G27" s="58"/>
      <c r="H27" s="47">
        <v>50.1</v>
      </c>
      <c r="I27" s="6">
        <f t="shared" si="0"/>
        <v>0</v>
      </c>
      <c r="J27" s="47">
        <v>1.6299999999999999E-2</v>
      </c>
      <c r="K27" s="7">
        <f t="shared" si="1"/>
        <v>0</v>
      </c>
    </row>
    <row r="28" spans="2:11" ht="15" customHeight="1">
      <c r="B28" s="143"/>
      <c r="C28" s="117" t="s">
        <v>19</v>
      </c>
      <c r="D28" s="117"/>
      <c r="E28" s="117"/>
      <c r="F28" s="77" t="s">
        <v>18</v>
      </c>
      <c r="G28" s="58"/>
      <c r="H28" s="47">
        <v>54.7</v>
      </c>
      <c r="I28" s="6">
        <f t="shared" si="0"/>
        <v>0</v>
      </c>
      <c r="J28" s="47">
        <v>1.3899999999999999E-2</v>
      </c>
      <c r="K28" s="7">
        <f>I28*J28*44/12</f>
        <v>0</v>
      </c>
    </row>
    <row r="29" spans="2:11" ht="15" customHeight="1">
      <c r="B29" s="143"/>
      <c r="C29" s="155" t="s">
        <v>38</v>
      </c>
      <c r="D29" s="155"/>
      <c r="E29" s="155"/>
      <c r="F29" s="81" t="s">
        <v>20</v>
      </c>
      <c r="G29" s="58"/>
      <c r="H29" s="99">
        <v>40</v>
      </c>
      <c r="I29" s="8">
        <f>G29*H29</f>
        <v>0</v>
      </c>
      <c r="J29" s="60"/>
      <c r="K29" s="7">
        <f>G29*J29</f>
        <v>0</v>
      </c>
    </row>
    <row r="30" spans="2:11" ht="15" customHeight="1">
      <c r="B30" s="143"/>
      <c r="C30" s="155" t="s">
        <v>21</v>
      </c>
      <c r="D30" s="155"/>
      <c r="E30" s="155"/>
      <c r="F30" s="67"/>
      <c r="G30" s="58"/>
      <c r="H30" s="60"/>
      <c r="I30" s="9">
        <f t="shared" si="0"/>
        <v>0</v>
      </c>
      <c r="J30" s="61"/>
      <c r="K30" s="7">
        <f>I30*J30*44/12</f>
        <v>0</v>
      </c>
    </row>
    <row r="31" spans="2:11" ht="15" customHeight="1">
      <c r="B31" s="144"/>
      <c r="C31" s="156" t="s">
        <v>71</v>
      </c>
      <c r="D31" s="156"/>
      <c r="E31" s="156"/>
      <c r="F31" s="156"/>
      <c r="G31" s="120" t="s">
        <v>72</v>
      </c>
      <c r="H31" s="120"/>
      <c r="I31" s="45">
        <f>SUM(I19:I30)</f>
        <v>0</v>
      </c>
      <c r="J31" s="11" t="s">
        <v>25</v>
      </c>
      <c r="K31" s="14">
        <f>SUM(K19:K30)</f>
        <v>0</v>
      </c>
    </row>
    <row r="32" spans="2:11" ht="15" customHeight="1">
      <c r="B32" s="142" t="s">
        <v>59</v>
      </c>
      <c r="C32" s="155" t="s">
        <v>54</v>
      </c>
      <c r="D32" s="155"/>
      <c r="E32" s="155"/>
      <c r="F32" s="68" t="s">
        <v>32</v>
      </c>
      <c r="G32" s="58"/>
      <c r="H32" s="50">
        <v>13.6</v>
      </c>
      <c r="I32" s="9">
        <f t="shared" si="0"/>
        <v>0</v>
      </c>
      <c r="J32" s="75" t="s">
        <v>63</v>
      </c>
      <c r="K32" s="13" t="s">
        <v>63</v>
      </c>
    </row>
    <row r="33" spans="2:13" ht="15" customHeight="1">
      <c r="B33" s="143"/>
      <c r="C33" s="155" t="s">
        <v>55</v>
      </c>
      <c r="D33" s="155"/>
      <c r="E33" s="155"/>
      <c r="F33" s="65" t="s">
        <v>32</v>
      </c>
      <c r="G33" s="58"/>
      <c r="H33" s="50">
        <v>13.2</v>
      </c>
      <c r="I33" s="9">
        <f t="shared" si="0"/>
        <v>0</v>
      </c>
      <c r="J33" s="75" t="s">
        <v>63</v>
      </c>
      <c r="K33" s="13" t="s">
        <v>63</v>
      </c>
    </row>
    <row r="34" spans="2:13" ht="15" customHeight="1">
      <c r="B34" s="143"/>
      <c r="C34" s="155" t="s">
        <v>56</v>
      </c>
      <c r="D34" s="155"/>
      <c r="E34" s="155"/>
      <c r="F34" s="65" t="s">
        <v>68</v>
      </c>
      <c r="G34" s="58"/>
      <c r="H34" s="50">
        <v>35.6</v>
      </c>
      <c r="I34" s="9">
        <f t="shared" si="0"/>
        <v>0</v>
      </c>
      <c r="J34" s="75" t="s">
        <v>63</v>
      </c>
      <c r="K34" s="13" t="s">
        <v>63</v>
      </c>
    </row>
    <row r="35" spans="2:13" ht="15" customHeight="1">
      <c r="B35" s="143"/>
      <c r="C35" s="155" t="s">
        <v>57</v>
      </c>
      <c r="D35" s="155"/>
      <c r="E35" s="155"/>
      <c r="F35" s="65" t="s">
        <v>69</v>
      </c>
      <c r="G35" s="58"/>
      <c r="H35" s="51">
        <v>18</v>
      </c>
      <c r="I35" s="9">
        <f t="shared" si="0"/>
        <v>0</v>
      </c>
      <c r="J35" s="50">
        <v>1.6199999999999999E-2</v>
      </c>
      <c r="K35" s="7">
        <f>I35*J35*44/12</f>
        <v>0</v>
      </c>
    </row>
    <row r="36" spans="2:13" ht="15" customHeight="1">
      <c r="B36" s="143"/>
      <c r="C36" s="155" t="s">
        <v>58</v>
      </c>
      <c r="D36" s="155"/>
      <c r="E36" s="155"/>
      <c r="F36" s="65" t="s">
        <v>69</v>
      </c>
      <c r="G36" s="58"/>
      <c r="H36" s="50">
        <v>26.9</v>
      </c>
      <c r="I36" s="9">
        <f t="shared" si="0"/>
        <v>0</v>
      </c>
      <c r="J36" s="50">
        <v>1.66E-2</v>
      </c>
      <c r="K36" s="7">
        <f>I36*J36*44/12</f>
        <v>0</v>
      </c>
      <c r="M36" s="46"/>
    </row>
    <row r="37" spans="2:13" ht="15" customHeight="1">
      <c r="B37" s="143"/>
      <c r="C37" s="151" t="s">
        <v>64</v>
      </c>
      <c r="D37" s="151"/>
      <c r="E37" s="151"/>
      <c r="F37" s="59"/>
      <c r="G37" s="58"/>
      <c r="H37" s="61"/>
      <c r="I37" s="9">
        <f t="shared" si="0"/>
        <v>0</v>
      </c>
      <c r="J37" s="61"/>
      <c r="K37" s="7">
        <f t="shared" ref="K37:K38" si="2">I37*J37*44/12</f>
        <v>0</v>
      </c>
    </row>
    <row r="38" spans="2:13" ht="15" customHeight="1">
      <c r="B38" s="143"/>
      <c r="C38" s="151" t="s">
        <v>64</v>
      </c>
      <c r="D38" s="151"/>
      <c r="E38" s="151"/>
      <c r="F38" s="67"/>
      <c r="G38" s="58"/>
      <c r="H38" s="61"/>
      <c r="I38" s="9">
        <f t="shared" si="0"/>
        <v>0</v>
      </c>
      <c r="J38" s="61"/>
      <c r="K38" s="7">
        <f t="shared" si="2"/>
        <v>0</v>
      </c>
    </row>
    <row r="39" spans="2:13" ht="15" customHeight="1">
      <c r="B39" s="144"/>
      <c r="C39" s="156" t="s">
        <v>74</v>
      </c>
      <c r="D39" s="156"/>
      <c r="E39" s="156"/>
      <c r="F39" s="156"/>
      <c r="G39" s="120" t="s">
        <v>72</v>
      </c>
      <c r="H39" s="120"/>
      <c r="I39" s="45">
        <f>SUM(I32:I38)</f>
        <v>0</v>
      </c>
      <c r="J39" s="11" t="s">
        <v>25</v>
      </c>
      <c r="K39" s="14">
        <f>SUM(K32:K38)</f>
        <v>0</v>
      </c>
    </row>
    <row r="40" spans="2:13" ht="15" customHeight="1">
      <c r="B40" s="142" t="s">
        <v>61</v>
      </c>
      <c r="C40" s="145" t="s">
        <v>84</v>
      </c>
      <c r="D40" s="147" t="s">
        <v>22</v>
      </c>
      <c r="E40" s="148"/>
      <c r="F40" s="69" t="s">
        <v>23</v>
      </c>
      <c r="G40" s="58"/>
      <c r="H40" s="47">
        <v>1.17</v>
      </c>
      <c r="I40" s="6">
        <f t="shared" si="0"/>
        <v>0</v>
      </c>
      <c r="J40" s="52">
        <v>6.54E-2</v>
      </c>
      <c r="K40" s="7">
        <f>G40*J40</f>
        <v>0</v>
      </c>
    </row>
    <row r="41" spans="2:13" ht="15" customHeight="1">
      <c r="B41" s="143"/>
      <c r="C41" s="146"/>
      <c r="D41" s="53"/>
      <c r="E41" s="74" t="s">
        <v>60</v>
      </c>
      <c r="F41" s="77" t="s">
        <v>23</v>
      </c>
      <c r="G41" s="58"/>
      <c r="H41" s="47">
        <v>1.17</v>
      </c>
      <c r="I41" s="6">
        <f t="shared" si="0"/>
        <v>0</v>
      </c>
      <c r="J41" s="52">
        <v>6.54E-2</v>
      </c>
      <c r="K41" s="7">
        <f>G41*J41</f>
        <v>0</v>
      </c>
    </row>
    <row r="42" spans="2:13" ht="15" customHeight="1">
      <c r="B42" s="143"/>
      <c r="C42" s="146"/>
      <c r="D42" s="149" t="s">
        <v>24</v>
      </c>
      <c r="E42" s="117"/>
      <c r="F42" s="77" t="s">
        <v>23</v>
      </c>
      <c r="G42" s="58"/>
      <c r="H42" s="47">
        <v>1.19</v>
      </c>
      <c r="I42" s="6">
        <f t="shared" si="0"/>
        <v>0</v>
      </c>
      <c r="J42" s="61"/>
      <c r="K42" s="7">
        <f>G42*J42</f>
        <v>0</v>
      </c>
    </row>
    <row r="43" spans="2:13" ht="15" customHeight="1">
      <c r="B43" s="143"/>
      <c r="C43" s="146"/>
      <c r="D43" s="53"/>
      <c r="E43" s="74" t="s">
        <v>60</v>
      </c>
      <c r="F43" s="77" t="s">
        <v>23</v>
      </c>
      <c r="G43" s="58"/>
      <c r="H43" s="47">
        <v>1.19</v>
      </c>
      <c r="I43" s="6">
        <f t="shared" si="0"/>
        <v>0</v>
      </c>
      <c r="J43" s="61"/>
      <c r="K43" s="7">
        <f t="shared" ref="K43:K46" si="3">G43*J43</f>
        <v>0</v>
      </c>
    </row>
    <row r="44" spans="2:13" ht="15" customHeight="1">
      <c r="B44" s="143"/>
      <c r="C44" s="146"/>
      <c r="D44" s="149" t="s">
        <v>39</v>
      </c>
      <c r="E44" s="117"/>
      <c r="F44" s="77" t="s">
        <v>23</v>
      </c>
      <c r="G44" s="62"/>
      <c r="H44" s="47">
        <v>1.19</v>
      </c>
      <c r="I44" s="6">
        <f t="shared" si="0"/>
        <v>0</v>
      </c>
      <c r="J44" s="61"/>
      <c r="K44" s="7">
        <f t="shared" si="3"/>
        <v>0</v>
      </c>
    </row>
    <row r="45" spans="2:13" ht="15" customHeight="1">
      <c r="B45" s="143"/>
      <c r="C45" s="146"/>
      <c r="D45" s="53"/>
      <c r="E45" s="74" t="s">
        <v>60</v>
      </c>
      <c r="F45" s="77" t="s">
        <v>23</v>
      </c>
      <c r="G45" s="62"/>
      <c r="H45" s="47">
        <v>1.19</v>
      </c>
      <c r="I45" s="6">
        <f t="shared" si="0"/>
        <v>0</v>
      </c>
      <c r="J45" s="61"/>
      <c r="K45" s="7">
        <f t="shared" si="3"/>
        <v>0</v>
      </c>
    </row>
    <row r="46" spans="2:13" ht="15" customHeight="1">
      <c r="B46" s="143"/>
      <c r="C46" s="146"/>
      <c r="D46" s="149" t="s">
        <v>40</v>
      </c>
      <c r="E46" s="117"/>
      <c r="F46" s="77" t="s">
        <v>23</v>
      </c>
      <c r="G46" s="58"/>
      <c r="H46" s="47">
        <v>1.19</v>
      </c>
      <c r="I46" s="6">
        <f t="shared" si="0"/>
        <v>0</v>
      </c>
      <c r="J46" s="61"/>
      <c r="K46" s="7">
        <f t="shared" si="3"/>
        <v>0</v>
      </c>
    </row>
    <row r="47" spans="2:13" ht="15" customHeight="1">
      <c r="B47" s="143"/>
      <c r="C47" s="146"/>
      <c r="D47" s="53"/>
      <c r="E47" s="74" t="s">
        <v>60</v>
      </c>
      <c r="F47" s="77" t="s">
        <v>23</v>
      </c>
      <c r="G47" s="58"/>
      <c r="H47" s="47">
        <v>1.19</v>
      </c>
      <c r="I47" s="6">
        <f t="shared" si="0"/>
        <v>0</v>
      </c>
      <c r="J47" s="61"/>
      <c r="K47" s="7">
        <f>G47*J47</f>
        <v>0</v>
      </c>
    </row>
    <row r="48" spans="2:13" ht="15" customHeight="1">
      <c r="B48" s="143"/>
      <c r="C48" s="146" t="s">
        <v>85</v>
      </c>
      <c r="D48" s="117" t="s">
        <v>65</v>
      </c>
      <c r="E48" s="117"/>
      <c r="F48" s="74" t="s">
        <v>23</v>
      </c>
      <c r="G48" s="58"/>
      <c r="H48" s="75" t="s">
        <v>63</v>
      </c>
      <c r="I48" s="6">
        <f>G48</f>
        <v>0</v>
      </c>
      <c r="J48" s="75" t="s">
        <v>63</v>
      </c>
      <c r="K48" s="13" t="s">
        <v>63</v>
      </c>
    </row>
    <row r="49" spans="2:19" ht="15" customHeight="1">
      <c r="B49" s="143"/>
      <c r="C49" s="146"/>
      <c r="D49" s="117" t="s">
        <v>66</v>
      </c>
      <c r="E49" s="117"/>
      <c r="F49" s="74" t="s">
        <v>23</v>
      </c>
      <c r="G49" s="58"/>
      <c r="H49" s="75" t="s">
        <v>63</v>
      </c>
      <c r="I49" s="6">
        <f t="shared" ref="I49:I52" si="4">G49</f>
        <v>0</v>
      </c>
      <c r="J49" s="75" t="s">
        <v>63</v>
      </c>
      <c r="K49" s="13" t="s">
        <v>63</v>
      </c>
    </row>
    <row r="50" spans="2:19" ht="15" customHeight="1">
      <c r="B50" s="143"/>
      <c r="C50" s="146"/>
      <c r="D50" s="117" t="s">
        <v>67</v>
      </c>
      <c r="E50" s="117"/>
      <c r="F50" s="74" t="s">
        <v>23</v>
      </c>
      <c r="G50" s="58"/>
      <c r="H50" s="75" t="s">
        <v>63</v>
      </c>
      <c r="I50" s="6">
        <f t="shared" si="4"/>
        <v>0</v>
      </c>
      <c r="J50" s="75" t="s">
        <v>63</v>
      </c>
      <c r="K50" s="13" t="s">
        <v>63</v>
      </c>
    </row>
    <row r="51" spans="2:19" ht="15" customHeight="1">
      <c r="B51" s="143"/>
      <c r="C51" s="146"/>
      <c r="D51" s="151" t="s">
        <v>64</v>
      </c>
      <c r="E51" s="151"/>
      <c r="F51" s="74" t="s">
        <v>23</v>
      </c>
      <c r="G51" s="58"/>
      <c r="H51" s="75" t="s">
        <v>63</v>
      </c>
      <c r="I51" s="6">
        <f t="shared" si="4"/>
        <v>0</v>
      </c>
      <c r="J51" s="75" t="s">
        <v>63</v>
      </c>
      <c r="K51" s="13" t="s">
        <v>63</v>
      </c>
    </row>
    <row r="52" spans="2:19" ht="15" customHeight="1">
      <c r="B52" s="143"/>
      <c r="C52" s="146"/>
      <c r="D52" s="151" t="s">
        <v>64</v>
      </c>
      <c r="E52" s="151"/>
      <c r="F52" s="74" t="s">
        <v>23</v>
      </c>
      <c r="G52" s="58"/>
      <c r="H52" s="75" t="s">
        <v>63</v>
      </c>
      <c r="I52" s="6">
        <f t="shared" si="4"/>
        <v>0</v>
      </c>
      <c r="J52" s="75" t="s">
        <v>63</v>
      </c>
      <c r="K52" s="13" t="s">
        <v>63</v>
      </c>
    </row>
    <row r="53" spans="2:19" ht="15" customHeight="1">
      <c r="B53" s="144"/>
      <c r="C53" s="150"/>
      <c r="D53" s="152" t="s">
        <v>73</v>
      </c>
      <c r="E53" s="153"/>
      <c r="F53" s="154"/>
      <c r="G53" s="120" t="s">
        <v>72</v>
      </c>
      <c r="H53" s="120"/>
      <c r="I53" s="10">
        <f>I40+I42+I44+I46+SUM(I48:I52)</f>
        <v>0</v>
      </c>
      <c r="J53" s="11" t="s">
        <v>25</v>
      </c>
      <c r="K53" s="10">
        <f>K40+K42+K44+K46+SUM(K48:K52)</f>
        <v>0</v>
      </c>
      <c r="N53" s="141" t="s">
        <v>89</v>
      </c>
      <c r="O53" s="141"/>
    </row>
    <row r="54" spans="2:19" ht="15" customHeight="1" thickBot="1">
      <c r="B54" s="126" t="s">
        <v>33</v>
      </c>
      <c r="C54" s="127" t="s">
        <v>90</v>
      </c>
      <c r="D54" s="127"/>
      <c r="E54" s="128"/>
      <c r="F54" s="74" t="s">
        <v>26</v>
      </c>
      <c r="G54" s="63"/>
      <c r="H54" s="47">
        <v>8.64</v>
      </c>
      <c r="I54" s="6">
        <f>G54*H54</f>
        <v>0</v>
      </c>
      <c r="J54" s="57">
        <v>0.41699999999999998</v>
      </c>
      <c r="K54" s="7">
        <f>G54*J54</f>
        <v>0</v>
      </c>
      <c r="N54" s="133" t="s">
        <v>91</v>
      </c>
      <c r="O54" s="133"/>
      <c r="P54" s="133"/>
      <c r="Q54" s="133"/>
      <c r="R54" s="84"/>
    </row>
    <row r="55" spans="2:19" ht="15" customHeight="1">
      <c r="B55" s="126"/>
      <c r="C55" s="70"/>
      <c r="D55" s="78"/>
      <c r="E55" s="76" t="s">
        <v>60</v>
      </c>
      <c r="F55" s="74" t="s">
        <v>26</v>
      </c>
      <c r="G55" s="85">
        <f>G54*R57/100</f>
        <v>0</v>
      </c>
      <c r="H55" s="47">
        <v>8.64</v>
      </c>
      <c r="I55" s="6">
        <f t="shared" ref="I55:I59" si="5">G55*H55</f>
        <v>0</v>
      </c>
      <c r="J55" s="12" t="s">
        <v>41</v>
      </c>
      <c r="K55" s="13" t="s">
        <v>41</v>
      </c>
      <c r="N55" s="134" t="s">
        <v>92</v>
      </c>
      <c r="O55" s="135"/>
      <c r="P55" s="135"/>
      <c r="Q55" s="136"/>
      <c r="R55" s="86">
        <v>19</v>
      </c>
      <c r="S55" s="87" t="s">
        <v>93</v>
      </c>
    </row>
    <row r="56" spans="2:19" ht="15" customHeight="1" thickBot="1">
      <c r="B56" s="126"/>
      <c r="C56" s="127" t="s">
        <v>94</v>
      </c>
      <c r="D56" s="127"/>
      <c r="E56" s="128"/>
      <c r="F56" s="74" t="s">
        <v>26</v>
      </c>
      <c r="G56" s="63"/>
      <c r="H56" s="47">
        <v>8.64</v>
      </c>
      <c r="I56" s="6">
        <f t="shared" si="5"/>
        <v>0</v>
      </c>
      <c r="J56" s="57">
        <v>0</v>
      </c>
      <c r="K56" s="7">
        <f t="shared" ref="K56:K57" si="6">G56*J56</f>
        <v>0</v>
      </c>
      <c r="N56" s="137" t="s">
        <v>95</v>
      </c>
      <c r="O56" s="138"/>
      <c r="P56" s="138"/>
      <c r="Q56" s="138"/>
      <c r="R56" s="88">
        <v>13</v>
      </c>
      <c r="S56" s="89" t="s">
        <v>93</v>
      </c>
    </row>
    <row r="57" spans="2:19" ht="15" customHeight="1" thickTop="1" thickBot="1">
      <c r="B57" s="126"/>
      <c r="C57" s="70"/>
      <c r="D57" s="78"/>
      <c r="E57" s="76" t="s">
        <v>60</v>
      </c>
      <c r="F57" s="74" t="s">
        <v>26</v>
      </c>
      <c r="G57" s="85">
        <f>G56</f>
        <v>0</v>
      </c>
      <c r="H57" s="47">
        <v>8.64</v>
      </c>
      <c r="I57" s="6">
        <f t="shared" si="5"/>
        <v>0</v>
      </c>
      <c r="J57" s="12" t="s">
        <v>41</v>
      </c>
      <c r="K57" s="13" t="s">
        <v>41</v>
      </c>
      <c r="N57" s="139" t="s">
        <v>96</v>
      </c>
      <c r="O57" s="140"/>
      <c r="P57" s="140"/>
      <c r="Q57" s="140"/>
      <c r="R57" s="90">
        <f>R55+R56*(100-R55)/100</f>
        <v>29.53</v>
      </c>
      <c r="S57" s="91" t="s">
        <v>93</v>
      </c>
    </row>
    <row r="58" spans="2:19" ht="15" customHeight="1">
      <c r="B58" s="126"/>
      <c r="C58" s="114" t="s">
        <v>81</v>
      </c>
      <c r="D58" s="114"/>
      <c r="E58" s="115"/>
      <c r="F58" s="74" t="s">
        <v>26</v>
      </c>
      <c r="G58" s="63"/>
      <c r="H58" s="47">
        <v>8.64</v>
      </c>
      <c r="I58" s="6">
        <f t="shared" si="5"/>
        <v>0</v>
      </c>
      <c r="J58" s="60"/>
      <c r="K58" s="7">
        <f>G58*J58</f>
        <v>0</v>
      </c>
    </row>
    <row r="59" spans="2:19" ht="15" customHeight="1">
      <c r="B59" s="126"/>
      <c r="C59" s="66"/>
      <c r="D59" s="71"/>
      <c r="E59" s="72" t="s">
        <v>60</v>
      </c>
      <c r="F59" s="74" t="s">
        <v>26</v>
      </c>
      <c r="G59" s="63"/>
      <c r="H59" s="47">
        <v>8.64</v>
      </c>
      <c r="I59" s="6">
        <f t="shared" si="5"/>
        <v>0</v>
      </c>
      <c r="J59" s="12" t="s">
        <v>41</v>
      </c>
      <c r="K59" s="13" t="s">
        <v>41</v>
      </c>
    </row>
    <row r="60" spans="2:19" ht="15" customHeight="1">
      <c r="B60" s="126"/>
      <c r="C60" s="129" t="s">
        <v>27</v>
      </c>
      <c r="D60" s="130"/>
      <c r="E60" s="130"/>
      <c r="F60" s="74" t="s">
        <v>26</v>
      </c>
      <c r="G60" s="58"/>
      <c r="H60" s="36">
        <v>8.0000000000000002E-3</v>
      </c>
      <c r="I60" s="6">
        <f>G60*H60</f>
        <v>0</v>
      </c>
      <c r="J60" s="37">
        <v>4.0000000000000002E-4</v>
      </c>
      <c r="K60" s="7">
        <f t="shared" ref="K60:K64" si="7">G60*J60</f>
        <v>0</v>
      </c>
    </row>
    <row r="61" spans="2:19" ht="15" customHeight="1">
      <c r="B61" s="126"/>
      <c r="C61" s="131" t="s">
        <v>62</v>
      </c>
      <c r="D61" s="131"/>
      <c r="E61" s="132"/>
      <c r="F61" s="74" t="s">
        <v>26</v>
      </c>
      <c r="G61" s="33">
        <f>SUM(G54,G56,G58,G60)</f>
        <v>0</v>
      </c>
      <c r="H61" s="38" t="s">
        <v>63</v>
      </c>
      <c r="I61" s="33">
        <f>SUM(I54,I56,I58,I60)</f>
        <v>0</v>
      </c>
      <c r="J61" s="38" t="s">
        <v>63</v>
      </c>
      <c r="K61" s="33">
        <f>SUM(K54,K56,K58,K60)</f>
        <v>0</v>
      </c>
    </row>
    <row r="62" spans="2:19" ht="15" customHeight="1">
      <c r="B62" s="126"/>
      <c r="C62" s="70"/>
      <c r="D62" s="79"/>
      <c r="E62" s="76" t="s">
        <v>60</v>
      </c>
      <c r="F62" s="74" t="s">
        <v>26</v>
      </c>
      <c r="G62" s="33">
        <f>SUM(G55,G57,G59)</f>
        <v>0</v>
      </c>
      <c r="H62" s="38" t="s">
        <v>63</v>
      </c>
      <c r="I62" s="33">
        <f>SUM(I55,I57,I59)</f>
        <v>0</v>
      </c>
      <c r="J62" s="38" t="s">
        <v>63</v>
      </c>
      <c r="K62" s="33">
        <f>SUM(K55,K57,K59)</f>
        <v>0</v>
      </c>
    </row>
    <row r="63" spans="2:19" ht="15" customHeight="1">
      <c r="B63" s="126"/>
      <c r="C63" s="113" t="s">
        <v>79</v>
      </c>
      <c r="D63" s="114"/>
      <c r="E63" s="115"/>
      <c r="F63" s="74" t="s">
        <v>26</v>
      </c>
      <c r="G63" s="58"/>
      <c r="H63" s="64"/>
      <c r="I63" s="6">
        <f t="shared" ref="I63:I66" si="8">G63*H63</f>
        <v>0</v>
      </c>
      <c r="J63" s="98"/>
      <c r="K63" s="7">
        <f t="shared" si="7"/>
        <v>0</v>
      </c>
    </row>
    <row r="64" spans="2:19" ht="15" customHeight="1">
      <c r="B64" s="126"/>
      <c r="C64" s="73"/>
      <c r="D64" s="71"/>
      <c r="E64" s="54" t="s">
        <v>60</v>
      </c>
      <c r="F64" s="74" t="s">
        <v>26</v>
      </c>
      <c r="G64" s="58"/>
      <c r="H64" s="64"/>
      <c r="I64" s="6">
        <f t="shared" si="8"/>
        <v>0</v>
      </c>
      <c r="J64" s="12" t="s">
        <v>41</v>
      </c>
      <c r="K64" s="13" t="s">
        <v>41</v>
      </c>
    </row>
    <row r="65" spans="2:11" ht="15" customHeight="1">
      <c r="B65" s="126"/>
      <c r="C65" s="116" t="s">
        <v>70</v>
      </c>
      <c r="D65" s="117"/>
      <c r="E65" s="80" t="s">
        <v>86</v>
      </c>
      <c r="F65" s="74" t="s">
        <v>26</v>
      </c>
      <c r="G65" s="58"/>
      <c r="H65" s="55">
        <v>3.6</v>
      </c>
      <c r="I65" s="6">
        <f t="shared" si="8"/>
        <v>0</v>
      </c>
      <c r="J65" s="12" t="s">
        <v>41</v>
      </c>
      <c r="K65" s="13" t="s">
        <v>41</v>
      </c>
    </row>
    <row r="66" spans="2:11" ht="15" customHeight="1">
      <c r="B66" s="126"/>
      <c r="C66" s="116"/>
      <c r="D66" s="117"/>
      <c r="E66" s="92" t="s">
        <v>87</v>
      </c>
      <c r="F66" s="74" t="s">
        <v>26</v>
      </c>
      <c r="G66" s="58"/>
      <c r="H66" s="55">
        <v>3.6</v>
      </c>
      <c r="I66" s="6">
        <f t="shared" si="8"/>
        <v>0</v>
      </c>
      <c r="J66" s="12" t="s">
        <v>41</v>
      </c>
      <c r="K66" s="13" t="s">
        <v>41</v>
      </c>
    </row>
    <row r="67" spans="2:11" ht="15" customHeight="1" thickBot="1">
      <c r="B67" s="126"/>
      <c r="C67" s="118" t="s">
        <v>33</v>
      </c>
      <c r="D67" s="118"/>
      <c r="E67" s="118"/>
      <c r="F67" s="119"/>
      <c r="G67" s="120" t="s">
        <v>42</v>
      </c>
      <c r="H67" s="120"/>
      <c r="I67" s="14">
        <f>I61+I63+I65+I66</f>
        <v>0</v>
      </c>
      <c r="J67" s="15" t="s">
        <v>25</v>
      </c>
      <c r="K67" s="16">
        <f>K61+K63+SUM(K65:K66)</f>
        <v>0</v>
      </c>
    </row>
    <row r="68" spans="2:11" ht="15" customHeight="1">
      <c r="B68" s="121" t="s">
        <v>76</v>
      </c>
      <c r="C68" s="122"/>
      <c r="D68" s="122"/>
      <c r="E68" s="122"/>
      <c r="F68" s="122"/>
      <c r="G68" s="120" t="s">
        <v>28</v>
      </c>
      <c r="H68" s="120"/>
      <c r="I68" s="56">
        <f>SUM(I31,I39,I67,I53)</f>
        <v>0</v>
      </c>
      <c r="J68" s="100" t="s">
        <v>29</v>
      </c>
      <c r="K68" s="103">
        <f>SUM(K31,K39,K67,K53)</f>
        <v>0</v>
      </c>
    </row>
    <row r="69" spans="2:11" ht="15" customHeight="1" thickBot="1">
      <c r="B69" s="123"/>
      <c r="C69" s="124"/>
      <c r="D69" s="124"/>
      <c r="E69" s="124"/>
      <c r="F69" s="124"/>
      <c r="G69" s="106" t="s">
        <v>30</v>
      </c>
      <c r="H69" s="106"/>
      <c r="I69" s="17">
        <v>2.58E-2</v>
      </c>
      <c r="J69" s="101"/>
      <c r="K69" s="104"/>
    </row>
    <row r="70" spans="2:11" ht="15" customHeight="1">
      <c r="B70" s="123"/>
      <c r="C70" s="124"/>
      <c r="D70" s="124"/>
      <c r="E70" s="124"/>
      <c r="F70" s="124"/>
      <c r="G70" s="107" t="s">
        <v>31</v>
      </c>
      <c r="H70" s="108"/>
      <c r="I70" s="111">
        <f>I68*I69</f>
        <v>0</v>
      </c>
      <c r="J70" s="101"/>
      <c r="K70" s="104"/>
    </row>
    <row r="71" spans="2:11" ht="15" customHeight="1" thickBot="1">
      <c r="B71" s="125"/>
      <c r="C71" s="118"/>
      <c r="D71" s="118"/>
      <c r="E71" s="118"/>
      <c r="F71" s="118"/>
      <c r="G71" s="109"/>
      <c r="H71" s="110"/>
      <c r="I71" s="112"/>
      <c r="J71" s="102"/>
      <c r="K71" s="105"/>
    </row>
    <row r="72" spans="2:11" ht="15" customHeight="1">
      <c r="E72" s="18"/>
      <c r="F72" s="19"/>
      <c r="G72" s="19"/>
      <c r="H72" s="19"/>
      <c r="I72" s="19"/>
      <c r="J72" s="19"/>
      <c r="K72" s="19"/>
    </row>
    <row r="73" spans="2:11" ht="15" customHeight="1">
      <c r="B73" s="29"/>
      <c r="C73" s="41"/>
      <c r="D73" s="41"/>
      <c r="E73" s="20" t="s">
        <v>44</v>
      </c>
      <c r="F73" s="21"/>
      <c r="G73" s="21"/>
      <c r="H73" s="21"/>
      <c r="I73" s="21"/>
      <c r="J73" s="21"/>
      <c r="K73" s="22"/>
    </row>
    <row r="74" spans="2:11" ht="7.5" customHeight="1">
      <c r="B74" s="30"/>
      <c r="C74" s="42"/>
      <c r="D74" s="42"/>
      <c r="E74" s="23"/>
      <c r="F74" s="24"/>
      <c r="G74" s="24"/>
      <c r="H74" s="24"/>
      <c r="I74" s="24"/>
      <c r="J74" s="24"/>
      <c r="K74" s="25"/>
    </row>
    <row r="75" spans="2:11" ht="15" customHeight="1">
      <c r="B75" s="31" t="s">
        <v>45</v>
      </c>
      <c r="C75" s="43"/>
      <c r="D75" s="43"/>
      <c r="E75" s="26"/>
      <c r="F75" s="26"/>
      <c r="G75" s="26"/>
      <c r="H75" s="26"/>
      <c r="I75" s="26"/>
      <c r="J75" s="26"/>
      <c r="K75" s="27"/>
    </row>
    <row r="76" spans="2:11" ht="15" customHeight="1">
      <c r="B76" s="31"/>
      <c r="C76" s="43"/>
      <c r="D76" s="43"/>
      <c r="E76" s="28" t="s">
        <v>77</v>
      </c>
      <c r="F76" s="26"/>
      <c r="G76" s="26"/>
      <c r="H76" s="26"/>
      <c r="I76" s="26"/>
      <c r="J76" s="26"/>
      <c r="K76" s="27"/>
    </row>
    <row r="77" spans="2:11" ht="7.5" customHeight="1">
      <c r="B77" s="31"/>
      <c r="C77" s="43"/>
      <c r="D77" s="43"/>
      <c r="E77" s="28"/>
      <c r="F77" s="26"/>
      <c r="G77" s="26"/>
      <c r="H77" s="26"/>
      <c r="I77" s="26"/>
      <c r="J77" s="26"/>
      <c r="K77" s="27"/>
    </row>
    <row r="78" spans="2:11" ht="15" customHeight="1">
      <c r="B78" s="31" t="s">
        <v>46</v>
      </c>
      <c r="C78" s="43"/>
      <c r="D78" s="43"/>
      <c r="E78" s="26"/>
      <c r="F78" s="26"/>
      <c r="G78" s="26"/>
      <c r="H78" s="26"/>
      <c r="I78" s="26"/>
      <c r="J78" s="26"/>
      <c r="K78" s="27"/>
    </row>
    <row r="79" spans="2:11" ht="15" customHeight="1">
      <c r="B79" s="30" t="s">
        <v>97</v>
      </c>
      <c r="C79" s="42"/>
      <c r="D79" s="42"/>
      <c r="E79" s="26"/>
      <c r="F79" s="26"/>
      <c r="G79" s="26"/>
      <c r="H79" s="26"/>
      <c r="I79" s="26"/>
      <c r="J79" s="26"/>
      <c r="K79" s="27"/>
    </row>
    <row r="80" spans="2:11" ht="15" customHeight="1">
      <c r="B80" s="30" t="s">
        <v>47</v>
      </c>
      <c r="C80" s="42"/>
      <c r="D80" s="42"/>
      <c r="E80" s="26"/>
      <c r="F80" s="26"/>
      <c r="G80" s="26"/>
      <c r="H80" s="26"/>
      <c r="I80" s="26"/>
      <c r="J80" s="26"/>
      <c r="K80" s="27"/>
    </row>
    <row r="81" spans="2:11" ht="15" customHeight="1">
      <c r="B81" s="30" t="s">
        <v>49</v>
      </c>
      <c r="C81" s="42"/>
      <c r="D81" s="42"/>
      <c r="E81" s="26"/>
      <c r="F81" s="26"/>
      <c r="G81" s="26"/>
      <c r="H81" s="26"/>
      <c r="I81" s="26"/>
      <c r="J81" s="26"/>
      <c r="K81" s="27"/>
    </row>
    <row r="82" spans="2:11" ht="15" customHeight="1">
      <c r="B82" s="30" t="s">
        <v>48</v>
      </c>
      <c r="C82" s="42"/>
      <c r="D82" s="42"/>
      <c r="E82" s="26"/>
      <c r="F82" s="26"/>
      <c r="G82" s="26"/>
      <c r="H82" s="26"/>
      <c r="I82" s="26"/>
      <c r="J82" s="26"/>
      <c r="K82" s="27"/>
    </row>
    <row r="83" spans="2:11" ht="15" customHeight="1">
      <c r="B83" s="30" t="s">
        <v>50</v>
      </c>
      <c r="C83" s="42"/>
      <c r="D83" s="42"/>
      <c r="E83" s="26"/>
      <c r="F83" s="26"/>
      <c r="G83" s="26"/>
      <c r="H83" s="26"/>
      <c r="I83" s="26"/>
      <c r="J83" s="26"/>
      <c r="K83" s="27"/>
    </row>
    <row r="84" spans="2:11" ht="15" customHeight="1">
      <c r="B84" s="30" t="s">
        <v>43</v>
      </c>
      <c r="C84" s="42"/>
      <c r="D84" s="42"/>
      <c r="E84" s="26"/>
      <c r="F84" s="26"/>
      <c r="G84" s="26"/>
      <c r="H84" s="26"/>
      <c r="I84" s="26"/>
      <c r="J84" s="26"/>
      <c r="K84" s="27"/>
    </row>
    <row r="85" spans="2:11" ht="15" customHeight="1">
      <c r="B85" s="32"/>
      <c r="C85" s="44"/>
      <c r="D85" s="44"/>
      <c r="E85" s="4"/>
      <c r="F85" s="4"/>
      <c r="G85" s="4"/>
      <c r="H85" s="4"/>
      <c r="I85" s="4"/>
      <c r="J85" s="4"/>
      <c r="K85" s="5"/>
    </row>
    <row r="86" spans="2:11" ht="15" customHeight="1"/>
    <row r="87" spans="2:11" ht="15" customHeight="1"/>
    <row r="88" spans="2:11" ht="15" customHeight="1"/>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sheetData>
  <mergeCells count="77">
    <mergeCell ref="B3:K3"/>
    <mergeCell ref="F4:J4"/>
    <mergeCell ref="B5:K5"/>
    <mergeCell ref="D6:K7"/>
    <mergeCell ref="D8:K10"/>
    <mergeCell ref="C28:E28"/>
    <mergeCell ref="C29:E29"/>
    <mergeCell ref="C30:E30"/>
    <mergeCell ref="N8:S8"/>
    <mergeCell ref="D11:K12"/>
    <mergeCell ref="D13:K15"/>
    <mergeCell ref="D16:K16"/>
    <mergeCell ref="J17:J18"/>
    <mergeCell ref="K17:K18"/>
    <mergeCell ref="B17:E18"/>
    <mergeCell ref="F17:F18"/>
    <mergeCell ref="G17:G18"/>
    <mergeCell ref="H17:H18"/>
    <mergeCell ref="I17:I18"/>
    <mergeCell ref="C23:E23"/>
    <mergeCell ref="C24:E24"/>
    <mergeCell ref="C25:E25"/>
    <mergeCell ref="C26:E26"/>
    <mergeCell ref="C27:E27"/>
    <mergeCell ref="G31:H31"/>
    <mergeCell ref="B32:B39"/>
    <mergeCell ref="C32:E32"/>
    <mergeCell ref="C33:E33"/>
    <mergeCell ref="C34:E34"/>
    <mergeCell ref="C35:E35"/>
    <mergeCell ref="C36:E36"/>
    <mergeCell ref="C37:E37"/>
    <mergeCell ref="C38:E38"/>
    <mergeCell ref="C39:F39"/>
    <mergeCell ref="C31:F31"/>
    <mergeCell ref="B19:B31"/>
    <mergeCell ref="C19:E19"/>
    <mergeCell ref="C20:E20"/>
    <mergeCell ref="C21:E21"/>
    <mergeCell ref="C22:E22"/>
    <mergeCell ref="N53:O53"/>
    <mergeCell ref="G39:H39"/>
    <mergeCell ref="B40:B53"/>
    <mergeCell ref="C40:C47"/>
    <mergeCell ref="D40:E40"/>
    <mergeCell ref="D42:E42"/>
    <mergeCell ref="D44:E44"/>
    <mergeCell ref="D46:E46"/>
    <mergeCell ref="C48:C53"/>
    <mergeCell ref="D48:E48"/>
    <mergeCell ref="D49:E49"/>
    <mergeCell ref="D50:E50"/>
    <mergeCell ref="D51:E51"/>
    <mergeCell ref="D52:E52"/>
    <mergeCell ref="D53:F53"/>
    <mergeCell ref="G53:H53"/>
    <mergeCell ref="N54:Q54"/>
    <mergeCell ref="N55:Q55"/>
    <mergeCell ref="C56:E56"/>
    <mergeCell ref="N56:Q56"/>
    <mergeCell ref="N57:Q57"/>
    <mergeCell ref="C63:E63"/>
    <mergeCell ref="C65:D66"/>
    <mergeCell ref="C67:F67"/>
    <mergeCell ref="G67:H67"/>
    <mergeCell ref="B68:F71"/>
    <mergeCell ref="G68:H68"/>
    <mergeCell ref="B54:B67"/>
    <mergeCell ref="C54:E54"/>
    <mergeCell ref="C58:E58"/>
    <mergeCell ref="C60:E60"/>
    <mergeCell ref="C61:E61"/>
    <mergeCell ref="J68:J71"/>
    <mergeCell ref="K68:K71"/>
    <mergeCell ref="G69:H69"/>
    <mergeCell ref="G70:H71"/>
    <mergeCell ref="I70:I71"/>
  </mergeCells>
  <phoneticPr fontId="1"/>
  <printOptions horizontalCentered="1"/>
  <pageMargins left="0.59055118110236227" right="0.59055118110236227" top="0.59055118110236227" bottom="0.59055118110236227" header="0.31496062992125984" footer="0.31496062992125984"/>
  <pageSetup paperSize="9" scale="7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 (R7)</vt:lpstr>
      <vt:lpstr>'計算書 (R7)'!Print_Area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2025-06-13T00:43:59Z</cp:lastPrinted>
  <dcterms:created xsi:type="dcterms:W3CDTF">2017-08-25T00:21:35Z</dcterms:created>
  <dcterms:modified xsi:type="dcterms:W3CDTF">2025-06-13T01:33:51Z</dcterms:modified>
</cp:coreProperties>
</file>