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　●　工事監査　●\●R8工事監査\11：★総合評価関係\R8.04.15：県ホームページ登録\"/>
    </mc:Choice>
  </mc:AlternateContent>
  <xr:revisionPtr revIDLastSave="0" documentId="13_ncr:1_{C25990E8-EF75-482E-B73D-3757AEFAC508}" xr6:coauthVersionLast="47" xr6:coauthVersionMax="47" xr10:uidLastSave="{00000000-0000-0000-0000-000000000000}"/>
  <bookViews>
    <workbookView xWindow="-120" yWindow="-120" windowWidth="29040" windowHeight="15720" xr2:uid="{5B497621-DC2C-47DC-A610-0C853BE970F2}"/>
  </bookViews>
  <sheets>
    <sheet name="申請書鏡" sheetId="8" r:id="rId1"/>
    <sheet name="一般土木0.6～1.3億 " sheetId="9" r:id="rId2"/>
    <sheet name="一般土木１．３～３億" sheetId="4" r:id="rId3"/>
  </sheets>
  <externalReferences>
    <externalReference r:id="rId4"/>
  </externalReferences>
  <definedNames>
    <definedName name="H22発注箇所1" localSheetId="1">#REF!</definedName>
    <definedName name="H22発注箇所1">#REF!</definedName>
    <definedName name="H23総合評価工事成績評点_JV10年_許可番号_のコピー" localSheetId="1">#REF!</definedName>
    <definedName name="H23総合評価工事成績評点_JV10年_許可番号_のコピー">#REF!</definedName>
    <definedName name="_xlnm.Print_Area" localSheetId="1">'一般土木0.6～1.3億 '!$A$1:$M$34</definedName>
    <definedName name="_xlnm.Print_Area" localSheetId="2">'一般土木１．３～３億'!$A$1:$M$35</definedName>
    <definedName name="_xlnm.Print_Area" localSheetId="0">申請書鏡!$A$1:$Z$31</definedName>
    <definedName name="工事">'[1]工事実績内訳(土木過去3年)'!$C$8:$AJ$402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4" l="1"/>
  <c r="H32" i="4"/>
  <c r="M17" i="4" l="1"/>
  <c r="I8" i="9" l="1"/>
  <c r="M15" i="9"/>
  <c r="M8" i="4" l="1"/>
  <c r="M8" i="9"/>
  <c r="M14" i="9"/>
  <c r="I19" i="9" l="1"/>
  <c r="H31" i="9" s="1"/>
  <c r="H32" i="9" s="1"/>
  <c r="I21" i="4"/>
  <c r="L19" i="9"/>
  <c r="L24" i="4"/>
  <c r="L23" i="4"/>
  <c r="L21" i="4"/>
  <c r="K25" i="9"/>
  <c r="M23" i="9" s="1"/>
  <c r="M21" i="4" l="1"/>
  <c r="L22" i="9"/>
  <c r="L21" i="9"/>
  <c r="M19" i="9" l="1"/>
  <c r="J31" i="9" s="1"/>
  <c r="K27" i="4" l="1"/>
  <c r="M25" i="4" s="1"/>
  <c r="M14" i="4" l="1"/>
  <c r="M15" i="4" l="1"/>
  <c r="J32" i="4" s="1"/>
  <c r="I8" i="4" l="1"/>
  <c r="I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C9691BC0-235D-44E6-8EF5-1548D6BB97CE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9246A418-D2A7-42D9-B05C-1C3A016E8C27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19" authorId="0" shapeId="0" xr:uid="{A7F0CE02-B08E-4C0F-ABEB-4FFAE71A5A3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19" authorId="0" shapeId="0" xr:uid="{41DD9DC9-199B-4FC7-B395-63B61AF4B3D8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E9144973-383A-4584-A323-1877E80DAF11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1" authorId="0" shapeId="0" xr:uid="{FFFB19F0-814B-4934-A007-832BFA1C24B4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1" authorId="0" shapeId="0" xr:uid="{B39FAE8A-6F71-4D13-894E-0343AC1DE241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sharedStrings.xml><?xml version="1.0" encoding="utf-8"?>
<sst xmlns="http://schemas.openxmlformats.org/spreadsheetml/2006/main" count="127" uniqueCount="82">
  <si>
    <t>工事名</t>
    <rPh sb="0" eb="3">
      <t>コウジメイ</t>
    </rPh>
    <phoneticPr fontId="2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</si>
  <si>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</si>
  <si>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</si>
  <si>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</si>
  <si>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</si>
  <si>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経営事項審査における経営状況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</si>
  <si>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</si>
  <si>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</si>
  <si>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営業所の有無</t>
    <phoneticPr fontId="2"/>
  </si>
  <si>
    <t>－</t>
    <phoneticPr fontId="2"/>
  </si>
  <si>
    <t>－</t>
    <phoneticPr fontId="2"/>
  </si>
  <si>
    <t>工事場所</t>
    <rPh sb="0" eb="2">
      <t>コウジ</t>
    </rPh>
    <rPh sb="2" eb="4">
      <t>バショ</t>
    </rPh>
    <phoneticPr fontId="2"/>
  </si>
  <si>
    <t>　○○○○工事（○○工区）</t>
    <rPh sb="5" eb="7">
      <t>コウジ</t>
    </rPh>
    <rPh sb="10" eb="12">
      <t>コウク</t>
    </rPh>
    <phoneticPr fontId="2"/>
  </si>
  <si>
    <t>経営事項審査における技術力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</si>
  <si>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t>過去１０年間における国（九州内）又は県の表彰実績　※直近も含む。</t>
    <phoneticPr fontId="2"/>
  </si>
  <si>
    <t>－</t>
  </si>
  <si>
    <t>自己採点</t>
    <rPh sb="0" eb="2">
      <t>ジコ</t>
    </rPh>
    <rPh sb="2" eb="4">
      <t>サイテン</t>
    </rPh>
    <phoneticPr fontId="2"/>
  </si>
  <si>
    <r>
      <t>※受注工事量補正</t>
    </r>
    <r>
      <rPr>
        <b/>
        <sz val="10"/>
        <rFont val="ＭＳ Ｐゴシック"/>
        <family val="3"/>
        <charset val="128"/>
      </rPr>
      <t>（累計）</t>
    </r>
    <r>
      <rPr>
        <sz val="9"/>
        <rFont val="ＭＳ Ｐゴシック"/>
        <family val="3"/>
        <charset val="128"/>
      </rPr>
      <t/>
    </r>
    <rPh sb="1" eb="3">
      <t>ジュチュウ</t>
    </rPh>
    <rPh sb="3" eb="6">
      <t>コウジリョウ</t>
    </rPh>
    <rPh sb="6" eb="8">
      <t>ホセイ</t>
    </rPh>
    <rPh sb="9" eb="11">
      <t>ルイケイ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</si>
  <si>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</si>
  <si>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</t>
    </r>
    <rPh sb="0" eb="2">
      <t>ジュチュウ</t>
    </rPh>
    <rPh sb="2" eb="4">
      <t>コウジ</t>
    </rPh>
    <rPh sb="4" eb="5">
      <t>リョウ</t>
    </rPh>
    <phoneticPr fontId="2"/>
  </si>
  <si>
    <t>過去５年間における新規学卒者の雇用</t>
    <phoneticPr fontId="2"/>
  </si>
  <si>
    <t>障害者雇用、高年齢者雇用、又は鹿児島県協力雇用主会等に登録</t>
    <phoneticPr fontId="2"/>
  </si>
  <si>
    <t>①</t>
    <phoneticPr fontId="2"/>
  </si>
  <si>
    <t>(１)　過去５年間のﾎﾞﾗﾝﾃｨｱ活動等実績</t>
    <phoneticPr fontId="2"/>
  </si>
  <si>
    <t>　消防団員の雇用</t>
    <phoneticPr fontId="2"/>
  </si>
  <si>
    <t>②</t>
    <phoneticPr fontId="2"/>
  </si>
  <si>
    <t>③</t>
    <phoneticPr fontId="2"/>
  </si>
  <si>
    <t>自己採点＋県採点合計</t>
    <rPh sb="0" eb="2">
      <t>ジコ</t>
    </rPh>
    <rPh sb="2" eb="4">
      <t>サイテン</t>
    </rPh>
    <rPh sb="5" eb="6">
      <t>ケン</t>
    </rPh>
    <rPh sb="6" eb="8">
      <t>サイテン</t>
    </rPh>
    <rPh sb="8" eb="10">
      <t>ゴウケイ</t>
    </rPh>
    <phoneticPr fontId="2"/>
  </si>
  <si>
    <t>総合評価方式（特別簡易型）評価自己採点表 
 一般土木工事 （１億３千万円～３億円未満）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3">
      <t>オク</t>
    </rPh>
    <rPh sb="34" eb="36">
      <t>センマン</t>
    </rPh>
    <rPh sb="36" eb="37">
      <t>エン</t>
    </rPh>
    <rPh sb="39" eb="40">
      <t>オク</t>
    </rPh>
    <rPh sb="40" eb="43">
      <t>エンミマン</t>
    </rPh>
    <phoneticPr fontId="2"/>
  </si>
  <si>
    <t xml:space="preserve">                                                                                                                        印</t>
    <rPh sb="120" eb="121">
      <t>イン</t>
    </rPh>
    <phoneticPr fontId="2"/>
  </si>
  <si>
    <t>地域への貢献</t>
    <rPh sb="0" eb="2">
      <t>チイキ</t>
    </rPh>
    <rPh sb="4" eb="6">
      <t>コウケン</t>
    </rPh>
    <phoneticPr fontId="2"/>
  </si>
  <si>
    <t>④</t>
    <phoneticPr fontId="2"/>
  </si>
  <si>
    <t>⑤</t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</si>
  <si>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</si>
  <si>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</si>
  <si>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</si>
  <si>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</si>
  <si>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（契約担当者）　　殿</t>
    <rPh sb="1" eb="3">
      <t>ケイヤク</t>
    </rPh>
    <rPh sb="3" eb="6">
      <t>タントウシャ</t>
    </rPh>
    <rPh sb="9" eb="10">
      <t>ドノ</t>
    </rPh>
    <phoneticPr fontId="2"/>
  </si>
  <si>
    <t>住　　　　所</t>
    <rPh sb="0" eb="1">
      <t>ジュウ</t>
    </rPh>
    <rPh sb="5" eb="6">
      <t>ショ</t>
    </rPh>
    <phoneticPr fontId="2"/>
  </si>
  <si>
    <t>許 可 番 号</t>
    <rPh sb="0" eb="1">
      <t>モト</t>
    </rPh>
    <rPh sb="2" eb="3">
      <t>カ</t>
    </rPh>
    <rPh sb="4" eb="5">
      <t>バン</t>
    </rPh>
    <rPh sb="6" eb="7">
      <t>ゴウ</t>
    </rPh>
    <phoneticPr fontId="2"/>
  </si>
  <si>
    <t>―</t>
    <phoneticPr fontId="2"/>
  </si>
  <si>
    <t>(大臣：0，知事：46)</t>
    <rPh sb="1" eb="3">
      <t>ダイジン</t>
    </rPh>
    <rPh sb="6" eb="8">
      <t>チジ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</si>
  <si>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</si>
  <si>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　 表　 者</t>
    <rPh sb="0" eb="1">
      <t>ダイ</t>
    </rPh>
    <rPh sb="3" eb="4">
      <t>オモテ</t>
    </rPh>
    <rPh sb="6" eb="7">
      <t>シャ</t>
    </rPh>
    <phoneticPr fontId="2"/>
  </si>
  <si>
    <t>印</t>
    <rPh sb="0" eb="1">
      <t>イン</t>
    </rPh>
    <phoneticPr fontId="2"/>
  </si>
  <si>
    <t>総合評価方式自己採点表の提出について</t>
    <rPh sb="0" eb="2">
      <t>ソウゴウ</t>
    </rPh>
    <rPh sb="2" eb="4">
      <t>ヒョウカ</t>
    </rPh>
    <rPh sb="4" eb="6">
      <t>ホウシキ</t>
    </rPh>
    <rPh sb="6" eb="8">
      <t>ジコ</t>
    </rPh>
    <rPh sb="8" eb="10">
      <t>サイテン</t>
    </rPh>
    <rPh sb="10" eb="11">
      <t>ヒョウ</t>
    </rPh>
    <rPh sb="12" eb="14">
      <t>テイシュツ</t>
    </rPh>
    <phoneticPr fontId="2"/>
  </si>
  <si>
    <t>○○○○○○工事（○○工区）</t>
    <rPh sb="6" eb="8">
      <t>コウジ</t>
    </rPh>
    <rPh sb="11" eb="13">
      <t>コウク</t>
    </rPh>
    <phoneticPr fontId="2"/>
  </si>
  <si>
    <t>の技術評価点の自己採点表を提出します。</t>
    <rPh sb="3" eb="6">
      <t>ヒョウカテン</t>
    </rPh>
    <rPh sb="7" eb="9">
      <t>ジコ</t>
    </rPh>
    <rPh sb="9" eb="11">
      <t>サイテン</t>
    </rPh>
    <rPh sb="11" eb="12">
      <t>ヒョウ</t>
    </rPh>
    <phoneticPr fontId="2"/>
  </si>
  <si>
    <t>添付の様式の内容については，事実と相違ないことを誓約します。</t>
    <rPh sb="0" eb="2">
      <t>テンプ</t>
    </rPh>
    <rPh sb="3" eb="5">
      <t>ヨウシキ</t>
    </rPh>
    <rPh sb="6" eb="8">
      <t>ナイヨウ</t>
    </rPh>
    <rPh sb="14" eb="16">
      <t>ジジツ</t>
    </rPh>
    <rPh sb="17" eb="19">
      <t>ソウイ</t>
    </rPh>
    <rPh sb="24" eb="26">
      <t>セイヤク</t>
    </rPh>
    <phoneticPr fontId="2"/>
  </si>
  <si>
    <t>また，本入札においては，入札金額とともに本自己採点表をもって入札することを誓約し</t>
    <rPh sb="3" eb="4">
      <t>ホン</t>
    </rPh>
    <rPh sb="4" eb="6">
      <t>ニュウサツ</t>
    </rPh>
    <rPh sb="12" eb="14">
      <t>ニュウサツ</t>
    </rPh>
    <rPh sb="14" eb="16">
      <t>キンガク</t>
    </rPh>
    <rPh sb="20" eb="21">
      <t>ホン</t>
    </rPh>
    <rPh sb="21" eb="23">
      <t>ジコ</t>
    </rPh>
    <rPh sb="23" eb="25">
      <t>サイテン</t>
    </rPh>
    <rPh sb="25" eb="26">
      <t>ヒョウ</t>
    </rPh>
    <rPh sb="30" eb="32">
      <t>ニュウサツ</t>
    </rPh>
    <rPh sb="37" eb="39">
      <t>セイヤク</t>
    </rPh>
    <phoneticPr fontId="2"/>
  </si>
  <si>
    <t>ます。</t>
    <phoneticPr fontId="2"/>
  </si>
  <si>
    <t>自己採点の内容に虚偽が認められた場合，入札無効となっても異議はありません。</t>
    <rPh sb="0" eb="2">
      <t>ジコ</t>
    </rPh>
    <rPh sb="2" eb="4">
      <t>サイテン</t>
    </rPh>
    <rPh sb="5" eb="7">
      <t>ナイヨウ</t>
    </rPh>
    <rPh sb="8" eb="10">
      <t>キョギ</t>
    </rPh>
    <rPh sb="11" eb="12">
      <t>ミト</t>
    </rPh>
    <rPh sb="16" eb="18">
      <t>バアイ</t>
    </rPh>
    <rPh sb="19" eb="21">
      <t>ニュウサツ</t>
    </rPh>
    <rPh sb="21" eb="23">
      <t>ムコウ</t>
    </rPh>
    <rPh sb="28" eb="30">
      <t>イギ</t>
    </rPh>
    <phoneticPr fontId="2"/>
  </si>
  <si>
    <t>なお，過小評価があった場合においても，その自己採点の点数をその項目の技術評価点と</t>
    <rPh sb="3" eb="5">
      <t>カショウ</t>
    </rPh>
    <rPh sb="5" eb="7">
      <t>ヒョウカ</t>
    </rPh>
    <rPh sb="11" eb="13">
      <t>バアイ</t>
    </rPh>
    <rPh sb="21" eb="23">
      <t>ジコ</t>
    </rPh>
    <rPh sb="23" eb="25">
      <t>サイテン</t>
    </rPh>
    <rPh sb="26" eb="28">
      <t>テンスウ</t>
    </rPh>
    <rPh sb="31" eb="33">
      <t>コウモク</t>
    </rPh>
    <rPh sb="34" eb="36">
      <t>ギジュツ</t>
    </rPh>
    <rPh sb="36" eb="39">
      <t>ヒョウカテン</t>
    </rPh>
    <phoneticPr fontId="2"/>
  </si>
  <si>
    <t>して決定すること，過大評価があった場合，契約担当者において下方修正されても異議は</t>
    <rPh sb="2" eb="4">
      <t>ケッテイ</t>
    </rPh>
    <rPh sb="9" eb="11">
      <t>カダイ</t>
    </rPh>
    <rPh sb="11" eb="13">
      <t>ヒョウカ</t>
    </rPh>
    <rPh sb="17" eb="19">
      <t>バアイ</t>
    </rPh>
    <rPh sb="20" eb="22">
      <t>ケイヤク</t>
    </rPh>
    <rPh sb="22" eb="25">
      <t>タントウシャ</t>
    </rPh>
    <rPh sb="29" eb="31">
      <t>カホウ</t>
    </rPh>
    <rPh sb="31" eb="33">
      <t>シュウセイ</t>
    </rPh>
    <rPh sb="37" eb="39">
      <t>イギ</t>
    </rPh>
    <phoneticPr fontId="2"/>
  </si>
  <si>
    <t>ありません。</t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</si>
  <si>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</si>
  <si>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担 当 者　：</t>
    <rPh sb="0" eb="1">
      <t>タン</t>
    </rPh>
    <rPh sb="2" eb="3">
      <t>トウ</t>
    </rPh>
    <rPh sb="4" eb="5">
      <t>シャ</t>
    </rPh>
    <phoneticPr fontId="2"/>
  </si>
  <si>
    <t>電話番号　：</t>
    <rPh sb="0" eb="2">
      <t>デンワ</t>
    </rPh>
    <rPh sb="2" eb="4">
      <t>バンゴウ</t>
    </rPh>
    <phoneticPr fontId="2"/>
  </si>
  <si>
    <t>発注者で
記入</t>
    <rPh sb="0" eb="3">
      <t>ハッチュウシャ</t>
    </rPh>
    <rPh sb="5" eb="7">
      <t>キニュウ</t>
    </rPh>
    <phoneticPr fontId="2"/>
  </si>
  <si>
    <t>担い手育成加算</t>
    <rPh sb="0" eb="1">
      <t>ニナ</t>
    </rPh>
    <rPh sb="2" eb="3">
      <t>テ</t>
    </rPh>
    <rPh sb="3" eb="5">
      <t>イクセイ</t>
    </rPh>
    <rPh sb="5" eb="7">
      <t>カサン</t>
    </rPh>
    <phoneticPr fontId="2"/>
  </si>
  <si>
    <t>（１）</t>
    <phoneticPr fontId="2"/>
  </si>
  <si>
    <t>（２）</t>
    <phoneticPr fontId="2"/>
  </si>
  <si>
    <t xml:space="preserve">(1)または(2)のどちらかを選択
</t>
    <phoneticPr fontId="2"/>
  </si>
  <si>
    <t xml:space="preserve">(1)または(2)のどちらかを
選択
</t>
    <phoneticPr fontId="2"/>
  </si>
  <si>
    <t>過去２年間におけるICT活用工事の県内施工実績</t>
    <phoneticPr fontId="2"/>
  </si>
  <si>
    <t>配置予定技術者の工事成績評定最高点</t>
    <phoneticPr fontId="2"/>
  </si>
  <si>
    <t>当該工事における建設キャリアアップシステムの活用</t>
    <phoneticPr fontId="2"/>
  </si>
  <si>
    <t>当該工事における登録基幹技能者の活用</t>
    <phoneticPr fontId="2"/>
  </si>
  <si>
    <t>過去５年間のﾎﾞﾗﾝﾃｨｱ活動等実績</t>
  </si>
  <si>
    <t>前年度の山地防災ヘルパー活動実績</t>
    <rPh sb="0" eb="3">
      <t>ゼンネンド</t>
    </rPh>
    <rPh sb="4" eb="6">
      <t>サンチ</t>
    </rPh>
    <rPh sb="6" eb="8">
      <t>ボウサイ</t>
    </rPh>
    <rPh sb="12" eb="14">
      <t>カツドウ</t>
    </rPh>
    <rPh sb="14" eb="16">
      <t>ジッセキ</t>
    </rPh>
    <phoneticPr fontId="2"/>
  </si>
  <si>
    <t>消防団員雇用</t>
    <rPh sb="4" eb="6">
      <t>コヨウ</t>
    </rPh>
    <phoneticPr fontId="2"/>
  </si>
  <si>
    <t>地球温暖化対策の活動実績</t>
    <rPh sb="0" eb="2">
      <t>チキュウ</t>
    </rPh>
    <rPh sb="2" eb="5">
      <t>オンダンカ</t>
    </rPh>
    <rPh sb="5" eb="7">
      <t>タイサク</t>
    </rPh>
    <rPh sb="8" eb="10">
      <t>カツドウ</t>
    </rPh>
    <rPh sb="10" eb="12">
      <t>ジッセキ</t>
    </rPh>
    <phoneticPr fontId="2"/>
  </si>
  <si>
    <t>過去２年間の防疫活動実績</t>
    <rPh sb="0" eb="2">
      <t>カコ</t>
    </rPh>
    <rPh sb="3" eb="5">
      <t>ネンカン</t>
    </rPh>
    <rPh sb="6" eb="8">
      <t>ボウエキ</t>
    </rPh>
    <rPh sb="8" eb="10">
      <t>カツドウ</t>
    </rPh>
    <rPh sb="10" eb="12">
      <t>ジッセキ</t>
    </rPh>
    <phoneticPr fontId="2"/>
  </si>
  <si>
    <t>前年度の山地防災ヘルパー活動実績又は地球温暖化対策の活動実績</t>
    <rPh sb="0" eb="3">
      <t>ゼンネンド</t>
    </rPh>
    <rPh sb="4" eb="6">
      <t>サンチ</t>
    </rPh>
    <rPh sb="6" eb="8">
      <t>ボウサイ</t>
    </rPh>
    <rPh sb="12" eb="14">
      <t>カツドウ</t>
    </rPh>
    <rPh sb="14" eb="16">
      <t>ジッセキ</t>
    </rPh>
    <rPh sb="16" eb="17">
      <t>マタ</t>
    </rPh>
    <rPh sb="18" eb="20">
      <t>チキュウ</t>
    </rPh>
    <rPh sb="20" eb="23">
      <t>オンダンカ</t>
    </rPh>
    <rPh sb="23" eb="25">
      <t>タイサク</t>
    </rPh>
    <rPh sb="26" eb="28">
      <t>カツドウ</t>
    </rPh>
    <rPh sb="28" eb="30">
      <t>ジッセキ</t>
    </rPh>
    <phoneticPr fontId="2"/>
  </si>
  <si>
    <t>市町村との森林災害協定</t>
  </si>
  <si>
    <r>
      <t>総合評価方式（特別簡易型）評価自己採点表 
 一般土木工事 （</t>
    </r>
    <r>
      <rPr>
        <b/>
        <sz val="15"/>
        <color rgb="FFFF0000"/>
        <rFont val="ＭＳ Ｐゴシック"/>
        <family val="3"/>
        <charset val="128"/>
      </rPr>
      <t>６</t>
    </r>
    <r>
      <rPr>
        <b/>
        <sz val="15"/>
        <rFont val="ＭＳ Ｐゴシック"/>
        <family val="3"/>
        <charset val="128"/>
      </rPr>
      <t>千万円～１億３千万円未満）</t>
    </r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4">
      <t>センマン</t>
    </rPh>
    <rPh sb="34" eb="35">
      <t>エン</t>
    </rPh>
    <rPh sb="37" eb="38">
      <t>オク</t>
    </rPh>
    <rPh sb="39" eb="41">
      <t>ゼンマン</t>
    </rPh>
    <rPh sb="41" eb="44">
      <t>エンミマン</t>
    </rPh>
    <phoneticPr fontId="2"/>
  </si>
  <si>
    <t>ワーク・ライフ・バランスの取組み</t>
    <rPh sb="13" eb="15">
      <t>トリクミ</t>
    </rPh>
    <phoneticPr fontId="2"/>
  </si>
  <si>
    <t>過去５年間における国（県内）又は県の同種工事の県内施工実績</t>
    <rPh sb="11" eb="13">
      <t>ケンナイ</t>
    </rPh>
    <phoneticPr fontId="2"/>
  </si>
  <si>
    <t>過去5年間の同種工事の工事成績の平均点</t>
    <rPh sb="6" eb="8">
      <t>ドウシュ</t>
    </rPh>
    <phoneticPr fontId="2"/>
  </si>
  <si>
    <t>前年度のＣＰＤＳ(１級土木施工管理技士）又は森林分野ＣＰＤそれぞれの単位取得状況</t>
    <rPh sb="0" eb="3">
      <t>ゼンネンド</t>
    </rPh>
    <rPh sb="10" eb="11">
      <t>キュウ</t>
    </rPh>
    <rPh sb="11" eb="13">
      <t>ドボク</t>
    </rPh>
    <rPh sb="13" eb="15">
      <t>セコウ</t>
    </rPh>
    <rPh sb="15" eb="17">
      <t>カンリ</t>
    </rPh>
    <rPh sb="17" eb="19">
      <t>ギシ</t>
    </rPh>
    <rPh sb="20" eb="21">
      <t>マタ</t>
    </rPh>
    <rPh sb="22" eb="26">
      <t>シンリンブンヤ</t>
    </rPh>
    <rPh sb="34" eb="36">
      <t>タンイ</t>
    </rPh>
    <rPh sb="36" eb="38">
      <t>シュトク</t>
    </rPh>
    <rPh sb="38" eb="40">
      <t>ジョウキョウ</t>
    </rPh>
    <phoneticPr fontId="2"/>
  </si>
  <si>
    <t>過去5年間の同種工事の工事成績の平均点</t>
    <rPh sb="6" eb="10">
      <t>ドウシュコウジ</t>
    </rPh>
    <phoneticPr fontId="2"/>
  </si>
  <si>
    <t>過去１０年間における国（九州内）又は県の表彰実績
　※直近も含む。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</si>
</sst>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5"/>
      <color rgb="FFFF0000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8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/>
  </cellStyleXfs>
  <cellXfs count="227">
    <xf numFmtId="0" fontId="0" fillId="0" borderId="0" xfId="0">
      <alignment vertical="center"/>
    </xf>
    <xf numFmtId="0" fontId="6" fillId="0" borderId="0" xfId="0" applyFont="1">
      <alignment vertical="center"/>
    </xf>
    <xf numFmtId="176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4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 wrapText="1"/>
    </xf>
    <xf numFmtId="176" fontId="3" fillId="25" borderId="5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6" xfId="0" applyNumberFormat="1" applyFont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176" fontId="0" fillId="0" borderId="38" xfId="0" applyNumberFormat="1" applyBorder="1" applyAlignment="1">
      <alignment horizontal="center" vertical="center" wrapText="1"/>
    </xf>
    <xf numFmtId="176" fontId="0" fillId="0" borderId="39" xfId="0" applyNumberFormat="1" applyBorder="1" applyAlignment="1">
      <alignment horizontal="center" vertical="center" wrapText="1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right" vertical="center"/>
    </xf>
    <xf numFmtId="0" fontId="30" fillId="0" borderId="0" xfId="43" applyFont="1" applyAlignment="1">
      <alignment horizontal="left" vertical="center"/>
    </xf>
    <xf numFmtId="0" fontId="28" fillId="0" borderId="65" xfId="43" applyFont="1" applyBorder="1" applyAlignment="1">
      <alignment vertical="center"/>
    </xf>
    <xf numFmtId="0" fontId="28" fillId="0" borderId="50" xfId="43" applyFont="1" applyBorder="1" applyAlignment="1">
      <alignment vertical="center"/>
    </xf>
    <xf numFmtId="176" fontId="3" fillId="25" borderId="3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0" xfId="0" quotePrefix="1" applyFont="1" applyBorder="1" applyAlignment="1">
      <alignment vertical="center" wrapText="1" shrinkToFit="1"/>
    </xf>
    <xf numFmtId="0" fontId="3" fillId="25" borderId="13" xfId="0" applyFont="1" applyFill="1" applyBorder="1">
      <alignment vertical="center"/>
    </xf>
    <xf numFmtId="0" fontId="3" fillId="25" borderId="0" xfId="0" applyFont="1" applyFill="1" applyAlignment="1">
      <alignment vertical="center" shrinkToFit="1"/>
    </xf>
    <xf numFmtId="176" fontId="32" fillId="27" borderId="0" xfId="0" applyNumberFormat="1" applyFont="1" applyFill="1" applyAlignment="1">
      <alignment horizontal="center" vertical="center" shrinkToFit="1"/>
    </xf>
    <xf numFmtId="176" fontId="32" fillId="27" borderId="14" xfId="0" applyNumberFormat="1" applyFont="1" applyFill="1" applyBorder="1" applyAlignment="1">
      <alignment horizontal="center" vertical="center" shrinkToFit="1"/>
    </xf>
    <xf numFmtId="0" fontId="3" fillId="25" borderId="13" xfId="0" applyFont="1" applyFill="1" applyBorder="1" applyAlignment="1">
      <alignment vertical="center" shrinkToFit="1"/>
    </xf>
    <xf numFmtId="0" fontId="3" fillId="25" borderId="0" xfId="0" applyFont="1" applyFill="1" applyAlignment="1">
      <alignment horizontal="center" vertical="center" shrinkToFit="1"/>
    </xf>
    <xf numFmtId="176" fontId="3" fillId="25" borderId="21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7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176" fontId="3" fillId="0" borderId="8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28" fillId="0" borderId="0" xfId="43" applyFont="1" applyAlignment="1">
      <alignment horizontal="center" vertical="center"/>
    </xf>
    <xf numFmtId="0" fontId="29" fillId="0" borderId="0" xfId="43" applyFont="1" applyAlignment="1">
      <alignment horizontal="center" vertical="center"/>
    </xf>
    <xf numFmtId="0" fontId="5" fillId="0" borderId="41" xfId="0" applyFont="1" applyBorder="1" applyAlignment="1">
      <alignment horizontal="center" vertical="center" textRotation="255" wrapText="1"/>
    </xf>
    <xf numFmtId="176" fontId="3" fillId="0" borderId="15" xfId="0" applyNumberFormat="1" applyFont="1" applyBorder="1" applyAlignment="1">
      <alignment horizontal="center" vertical="center"/>
    </xf>
    <xf numFmtId="176" fontId="3" fillId="25" borderId="37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38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43" applyFont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0" fillId="0" borderId="70" xfId="0" applyBorder="1" applyAlignment="1">
      <alignment horizontal="center" vertical="center"/>
    </xf>
    <xf numFmtId="176" fontId="0" fillId="0" borderId="34" xfId="0" applyNumberFormat="1" applyBorder="1" applyAlignment="1">
      <alignment horizontal="right" vertical="center"/>
    </xf>
    <xf numFmtId="176" fontId="0" fillId="0" borderId="39" xfId="0" applyNumberFormat="1" applyBorder="1" applyAlignment="1">
      <alignment horizontal="right" vertical="center"/>
    </xf>
    <xf numFmtId="176" fontId="0" fillId="0" borderId="35" xfId="0" applyNumberFormat="1" applyBorder="1" applyAlignment="1">
      <alignment horizontal="right" vertical="center"/>
    </xf>
    <xf numFmtId="0" fontId="0" fillId="25" borderId="0" xfId="0" applyFill="1" applyAlignment="1">
      <alignment vertical="center" shrinkToFit="1"/>
    </xf>
    <xf numFmtId="177" fontId="0" fillId="25" borderId="0" xfId="0" applyNumberFormat="1" applyFill="1" applyAlignment="1">
      <alignment vertical="center" shrinkToFit="1"/>
    </xf>
    <xf numFmtId="176" fontId="0" fillId="26" borderId="37" xfId="0" applyNumberFormat="1" applyFill="1" applyBorder="1" applyAlignment="1">
      <alignment horizontal="right" vertical="center"/>
    </xf>
    <xf numFmtId="176" fontId="0" fillId="0" borderId="44" xfId="0" applyNumberFormat="1" applyBorder="1" applyAlignment="1">
      <alignment horizontal="right" vertical="center"/>
    </xf>
    <xf numFmtId="176" fontId="0" fillId="0" borderId="57" xfId="0" applyNumberFormat="1" applyBorder="1" applyAlignment="1">
      <alignment horizontal="right" vertical="center"/>
    </xf>
    <xf numFmtId="176" fontId="0" fillId="0" borderId="36" xfId="0" applyNumberForma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0" borderId="83" xfId="0" applyNumberFormat="1" applyBorder="1" applyAlignment="1">
      <alignment horizontal="right" vertical="center"/>
    </xf>
    <xf numFmtId="176" fontId="0" fillId="0" borderId="40" xfId="0" applyNumberFormat="1" applyBorder="1" applyAlignment="1">
      <alignment horizontal="right" vertical="center"/>
    </xf>
    <xf numFmtId="176" fontId="0" fillId="0" borderId="77" xfId="0" applyNumberFormat="1" applyBorder="1" applyAlignment="1">
      <alignment horizontal="right" vertical="center"/>
    </xf>
    <xf numFmtId="0" fontId="0" fillId="25" borderId="13" xfId="0" applyFill="1" applyBorder="1" applyAlignment="1">
      <alignment vertical="center" shrinkToFit="1"/>
    </xf>
    <xf numFmtId="0" fontId="0" fillId="25" borderId="14" xfId="0" applyFill="1" applyBorder="1" applyAlignment="1">
      <alignment vertical="center" shrinkToFit="1"/>
    </xf>
    <xf numFmtId="0" fontId="5" fillId="0" borderId="22" xfId="0" applyFont="1" applyBorder="1" applyAlignment="1">
      <alignment horizontal="center" vertical="center" wrapText="1"/>
    </xf>
    <xf numFmtId="176" fontId="0" fillId="0" borderId="41" xfId="0" applyNumberFormat="1" applyBorder="1" applyAlignment="1">
      <alignment horizontal="right" vertical="center"/>
    </xf>
    <xf numFmtId="0" fontId="5" fillId="0" borderId="18" xfId="0" applyFont="1" applyBorder="1" applyAlignment="1">
      <alignment horizontal="right" vertical="center" wrapText="1"/>
    </xf>
    <xf numFmtId="0" fontId="5" fillId="0" borderId="82" xfId="0" applyFont="1" applyBorder="1" applyAlignment="1">
      <alignment horizontal="center" vertical="center" wrapText="1"/>
    </xf>
    <xf numFmtId="176" fontId="3" fillId="25" borderId="3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8" xfId="0" applyFont="1" applyBorder="1" applyAlignment="1">
      <alignment horizontal="right" vertical="center" wrapText="1"/>
    </xf>
    <xf numFmtId="176" fontId="0" fillId="0" borderId="41" xfId="0" applyNumberForma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33" fillId="0" borderId="0" xfId="43" applyFont="1" applyAlignment="1">
      <alignment horizontal="center" vertical="center"/>
    </xf>
    <xf numFmtId="0" fontId="28" fillId="0" borderId="0" xfId="43" applyFont="1" applyAlignment="1">
      <alignment horizontal="center" vertical="center"/>
    </xf>
    <xf numFmtId="0" fontId="28" fillId="0" borderId="65" xfId="43" applyFont="1" applyBorder="1" applyAlignment="1">
      <alignment horizontal="right" vertical="center"/>
    </xf>
    <xf numFmtId="0" fontId="28" fillId="0" borderId="50" xfId="43" applyFont="1" applyBorder="1" applyAlignment="1">
      <alignment horizontal="right" vertical="center"/>
    </xf>
    <xf numFmtId="0" fontId="29" fillId="0" borderId="0" xfId="43" applyFont="1" applyAlignment="1">
      <alignment horizontal="center" vertical="center"/>
    </xf>
    <xf numFmtId="0" fontId="28" fillId="0" borderId="0" xfId="43" applyFont="1" applyAlignment="1">
      <alignment horizontal="distributed" vertical="center"/>
    </xf>
    <xf numFmtId="0" fontId="31" fillId="0" borderId="0" xfId="43" applyFont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/>
    </xf>
    <xf numFmtId="176" fontId="3" fillId="0" borderId="44" xfId="0" applyNumberFormat="1" applyFont="1" applyBorder="1" applyAlignment="1">
      <alignment horizontal="center" vertical="center"/>
    </xf>
    <xf numFmtId="176" fontId="3" fillId="28" borderId="44" xfId="0" applyNumberFormat="1" applyFont="1" applyFill="1" applyBorder="1" applyAlignment="1">
      <alignment horizontal="center" vertical="center"/>
    </xf>
    <xf numFmtId="176" fontId="3" fillId="28" borderId="45" xfId="0" applyNumberFormat="1" applyFont="1" applyFill="1" applyBorder="1" applyAlignment="1">
      <alignment horizontal="center" vertical="center"/>
    </xf>
    <xf numFmtId="176" fontId="3" fillId="28" borderId="46" xfId="0" applyNumberFormat="1" applyFont="1" applyFill="1" applyBorder="1" applyAlignment="1">
      <alignment horizontal="center" vertical="center"/>
    </xf>
    <xf numFmtId="176" fontId="3" fillId="25" borderId="68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176" fontId="3" fillId="0" borderId="33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72" xfId="0" applyNumberFormat="1" applyFont="1" applyBorder="1" applyAlignment="1">
      <alignment horizontal="center" vertical="center"/>
    </xf>
    <xf numFmtId="176" fontId="3" fillId="0" borderId="61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72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 shrinkToFit="1"/>
    </xf>
    <xf numFmtId="0" fontId="5" fillId="0" borderId="32" xfId="0" applyFont="1" applyBorder="1" applyAlignment="1">
      <alignment horizontal="left" vertical="center" wrapText="1" shrinkToFit="1"/>
    </xf>
    <xf numFmtId="176" fontId="3" fillId="25" borderId="52" xfId="0" applyNumberFormat="1" applyFont="1" applyFill="1" applyBorder="1" applyAlignment="1">
      <alignment horizontal="right" vertical="center" shrinkToFit="1"/>
    </xf>
    <xf numFmtId="0" fontId="3" fillId="25" borderId="54" xfId="0" applyFont="1" applyFill="1" applyBorder="1" applyAlignment="1">
      <alignment horizontal="right" vertical="center" shrinkToFit="1"/>
    </xf>
    <xf numFmtId="176" fontId="3" fillId="25" borderId="78" xfId="0" applyNumberFormat="1" applyFont="1" applyFill="1" applyBorder="1" applyAlignment="1" applyProtection="1">
      <alignment vertical="center" shrinkToFit="1"/>
      <protection locked="0"/>
    </xf>
    <xf numFmtId="0" fontId="3" fillId="25" borderId="79" xfId="0" applyFont="1" applyFill="1" applyBorder="1" applyAlignment="1">
      <alignment vertical="center" shrinkToFit="1"/>
    </xf>
    <xf numFmtId="0" fontId="5" fillId="0" borderId="58" xfId="0" applyFont="1" applyBorder="1" applyAlignment="1">
      <alignment horizontal="left" vertical="center" wrapText="1" shrinkToFit="1"/>
    </xf>
    <xf numFmtId="0" fontId="5" fillId="0" borderId="59" xfId="0" applyFont="1" applyBorder="1" applyAlignment="1">
      <alignment horizontal="left" vertical="center" wrapText="1" shrinkToFit="1"/>
    </xf>
    <xf numFmtId="0" fontId="5" fillId="0" borderId="80" xfId="0" applyFont="1" applyBorder="1" applyAlignment="1">
      <alignment horizontal="left" vertical="center" wrapText="1" shrinkToFit="1"/>
    </xf>
    <xf numFmtId="0" fontId="5" fillId="0" borderId="74" xfId="0" applyFont="1" applyBorder="1" applyAlignment="1">
      <alignment horizontal="left" vertical="center" wrapText="1" shrinkToFit="1"/>
    </xf>
    <xf numFmtId="0" fontId="5" fillId="0" borderId="75" xfId="0" applyFont="1" applyBorder="1" applyAlignment="1">
      <alignment horizontal="left" vertical="center" wrapText="1" shrinkToFit="1"/>
    </xf>
    <xf numFmtId="0" fontId="5" fillId="0" borderId="76" xfId="0" applyFont="1" applyBorder="1" applyAlignment="1">
      <alignment horizontal="left" vertical="center" wrapText="1" shrinkToFit="1"/>
    </xf>
    <xf numFmtId="0" fontId="5" fillId="0" borderId="19" xfId="0" applyFont="1" applyBorder="1" applyAlignment="1">
      <alignment horizontal="left" vertical="center" wrapText="1" shrinkToFit="1"/>
    </xf>
    <xf numFmtId="0" fontId="5" fillId="0" borderId="50" xfId="0" applyFont="1" applyBorder="1" applyAlignment="1">
      <alignment horizontal="left" vertical="center" wrapText="1" shrinkToFit="1"/>
    </xf>
    <xf numFmtId="0" fontId="5" fillId="0" borderId="73" xfId="0" applyFont="1" applyBorder="1" applyAlignment="1">
      <alignment horizontal="left" vertical="center" wrapText="1" shrinkToFit="1"/>
    </xf>
    <xf numFmtId="0" fontId="5" fillId="0" borderId="24" xfId="0" quotePrefix="1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wrapText="1" shrinkToFit="1"/>
    </xf>
    <xf numFmtId="0" fontId="5" fillId="0" borderId="68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176" fontId="3" fillId="0" borderId="67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5" fillId="0" borderId="69" xfId="0" applyFont="1" applyBorder="1" applyAlignment="1">
      <alignment horizontal="left" vertical="center" wrapText="1" shrinkToFit="1"/>
    </xf>
    <xf numFmtId="0" fontId="5" fillId="0" borderId="70" xfId="0" applyFont="1" applyBorder="1" applyAlignment="1">
      <alignment horizontal="left" vertical="center" wrapText="1" shrinkToFit="1"/>
    </xf>
    <xf numFmtId="0" fontId="5" fillId="0" borderId="71" xfId="0" applyFont="1" applyBorder="1" applyAlignment="1">
      <alignment horizontal="left" vertical="center" wrapText="1" shrinkToFit="1"/>
    </xf>
    <xf numFmtId="0" fontId="5" fillId="0" borderId="47" xfId="0" applyFont="1" applyBorder="1" applyAlignment="1">
      <alignment horizontal="left" vertical="center" wrapText="1" shrinkToFit="1"/>
    </xf>
    <xf numFmtId="0" fontId="5" fillId="0" borderId="48" xfId="0" applyFont="1" applyBorder="1" applyAlignment="1">
      <alignment horizontal="left" vertical="center" wrapText="1" shrinkToFit="1"/>
    </xf>
    <xf numFmtId="0" fontId="5" fillId="0" borderId="49" xfId="0" applyFont="1" applyBorder="1" applyAlignment="1">
      <alignment horizontal="left" vertical="center" wrapText="1" shrinkToFit="1"/>
    </xf>
    <xf numFmtId="176" fontId="3" fillId="0" borderId="22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176" fontId="3" fillId="25" borderId="57" xfId="0" applyNumberFormat="1" applyFont="1" applyFill="1" applyBorder="1" applyAlignment="1">
      <alignment vertical="center" shrinkToFit="1"/>
    </xf>
    <xf numFmtId="0" fontId="0" fillId="25" borderId="23" xfId="0" applyFill="1" applyBorder="1" applyAlignment="1">
      <alignment vertical="center" shrinkToFit="1"/>
    </xf>
    <xf numFmtId="176" fontId="3" fillId="0" borderId="26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25" borderId="52" xfId="0" applyNumberFormat="1" applyFont="1" applyFill="1" applyBorder="1" applyAlignment="1">
      <alignment vertical="center" shrinkToFit="1"/>
    </xf>
    <xf numFmtId="0" fontId="0" fillId="25" borderId="54" xfId="0" applyFill="1" applyBorder="1" applyAlignment="1">
      <alignment vertical="center" shrinkToFit="1"/>
    </xf>
    <xf numFmtId="176" fontId="3" fillId="25" borderId="53" xfId="0" applyNumberFormat="1" applyFont="1" applyFill="1" applyBorder="1" applyAlignment="1">
      <alignment vertical="center" shrinkToFit="1"/>
    </xf>
    <xf numFmtId="0" fontId="0" fillId="25" borderId="30" xfId="0" applyFill="1" applyBorder="1" applyAlignment="1">
      <alignment vertical="center" shrinkToFit="1"/>
    </xf>
    <xf numFmtId="177" fontId="3" fillId="25" borderId="57" xfId="0" applyNumberFormat="1" applyFont="1" applyFill="1" applyBorder="1" applyAlignment="1">
      <alignment vertical="center" shrinkToFit="1"/>
    </xf>
    <xf numFmtId="177" fontId="0" fillId="25" borderId="23" xfId="0" applyNumberFormat="1" applyFill="1" applyBorder="1" applyAlignment="1">
      <alignment vertical="center" shrinkToFit="1"/>
    </xf>
    <xf numFmtId="0" fontId="5" fillId="26" borderId="31" xfId="0" applyFont="1" applyFill="1" applyBorder="1" applyAlignment="1">
      <alignment horizontal="left" vertical="center" wrapText="1" shrinkToFit="1"/>
    </xf>
    <xf numFmtId="0" fontId="5" fillId="26" borderId="32" xfId="0" applyFont="1" applyFill="1" applyBorder="1" applyAlignment="1">
      <alignment horizontal="left" vertical="center" wrapText="1" shrinkToFit="1"/>
    </xf>
    <xf numFmtId="176" fontId="32" fillId="27" borderId="53" xfId="0" applyNumberFormat="1" applyFont="1" applyFill="1" applyBorder="1" applyAlignment="1">
      <alignment horizontal="center" vertical="center" wrapText="1" shrinkToFit="1"/>
    </xf>
    <xf numFmtId="176" fontId="32" fillId="27" borderId="30" xfId="0" applyNumberFormat="1" applyFont="1" applyFill="1" applyBorder="1" applyAlignment="1">
      <alignment horizontal="center" vertical="center" shrinkToFit="1"/>
    </xf>
    <xf numFmtId="176" fontId="32" fillId="27" borderId="12" xfId="0" applyNumberFormat="1" applyFont="1" applyFill="1" applyBorder="1" applyAlignment="1">
      <alignment horizontal="center" vertical="center" shrinkToFit="1"/>
    </xf>
    <xf numFmtId="176" fontId="32" fillId="27" borderId="29" xfId="0" applyNumberFormat="1" applyFont="1" applyFill="1" applyBorder="1" applyAlignment="1">
      <alignment horizontal="center" vertical="center" shrinkToFit="1"/>
    </xf>
    <xf numFmtId="0" fontId="5" fillId="24" borderId="63" xfId="0" applyFont="1" applyFill="1" applyBorder="1" applyAlignment="1">
      <alignment horizontal="left" vertical="center" wrapText="1" shrinkToFit="1"/>
    </xf>
    <xf numFmtId="0" fontId="5" fillId="24" borderId="45" xfId="0" applyFont="1" applyFill="1" applyBorder="1" applyAlignment="1">
      <alignment horizontal="left" vertical="center" wrapText="1" shrinkToFit="1"/>
    </xf>
    <xf numFmtId="0" fontId="5" fillId="24" borderId="46" xfId="0" applyFont="1" applyFill="1" applyBorder="1" applyAlignment="1">
      <alignment horizontal="left" vertical="center" wrapText="1" shrinkToFi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0" fontId="0" fillId="0" borderId="14" xfId="0" applyBorder="1" applyAlignment="1">
      <alignment vertical="center" shrinkToFit="1"/>
    </xf>
    <xf numFmtId="0" fontId="7" fillId="0" borderId="44" xfId="0" applyFont="1" applyBorder="1" applyAlignment="1">
      <alignment horizontal="center" vertical="center" wrapText="1"/>
    </xf>
    <xf numFmtId="0" fontId="7" fillId="0" borderId="46" xfId="0" applyFont="1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51" xfId="0" applyFont="1" applyBorder="1" applyAlignment="1">
      <alignment horizontal="left" vertical="center" shrinkToFit="1"/>
    </xf>
    <xf numFmtId="0" fontId="5" fillId="0" borderId="48" xfId="0" applyFont="1" applyBorder="1" applyAlignment="1">
      <alignment horizontal="left" vertical="center" shrinkToFit="1"/>
    </xf>
    <xf numFmtId="0" fontId="5" fillId="0" borderId="49" xfId="0" applyFont="1" applyBorder="1" applyAlignment="1">
      <alignment horizontal="left" vertical="center" shrinkToFit="1"/>
    </xf>
    <xf numFmtId="0" fontId="3" fillId="0" borderId="52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5" fillId="0" borderId="40" xfId="0" applyFont="1" applyBorder="1" applyAlignment="1">
      <alignment horizontal="center" vertical="center" textRotation="255" wrapText="1"/>
    </xf>
    <xf numFmtId="0" fontId="5" fillId="0" borderId="41" xfId="0" applyFont="1" applyBorder="1" applyAlignment="1">
      <alignment horizontal="center" vertical="center" textRotation="255" wrapText="1"/>
    </xf>
    <xf numFmtId="0" fontId="5" fillId="0" borderId="38" xfId="0" applyFont="1" applyBorder="1" applyAlignment="1">
      <alignment horizontal="center" vertical="center" textRotation="255" wrapText="1"/>
    </xf>
    <xf numFmtId="176" fontId="3" fillId="0" borderId="28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25" borderId="11" xfId="0" applyNumberFormat="1" applyFont="1" applyFill="1" applyBorder="1" applyProtection="1">
      <alignment vertical="center"/>
      <protection locked="0"/>
    </xf>
    <xf numFmtId="0" fontId="3" fillId="25" borderId="24" xfId="0" applyFont="1" applyFill="1" applyBorder="1">
      <alignment vertical="center"/>
    </xf>
    <xf numFmtId="177" fontId="3" fillId="0" borderId="26" xfId="0" applyNumberFormat="1" applyFont="1" applyBorder="1" applyAlignment="1">
      <alignment horizontal="center" vertical="center"/>
    </xf>
    <xf numFmtId="177" fontId="3" fillId="0" borderId="22" xfId="0" applyNumberFormat="1" applyFont="1" applyBorder="1" applyAlignment="1">
      <alignment horizontal="center" vertical="center"/>
    </xf>
    <xf numFmtId="176" fontId="3" fillId="25" borderId="55" xfId="0" applyNumberFormat="1" applyFont="1" applyFill="1" applyBorder="1" applyAlignment="1" applyProtection="1">
      <alignment vertical="center" shrinkToFit="1"/>
      <protection locked="0"/>
    </xf>
    <xf numFmtId="0" fontId="3" fillId="25" borderId="42" xfId="0" applyFont="1" applyFill="1" applyBorder="1" applyAlignment="1">
      <alignment vertical="center" shrinkToFit="1"/>
    </xf>
    <xf numFmtId="177" fontId="3" fillId="25" borderId="55" xfId="0" applyNumberFormat="1" applyFont="1" applyFill="1" applyBorder="1" applyAlignment="1">
      <alignment vertical="center" shrinkToFit="1"/>
    </xf>
    <xf numFmtId="177" fontId="0" fillId="25" borderId="42" xfId="0" applyNumberFormat="1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36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69" xfId="0" applyFont="1" applyBorder="1" applyAlignment="1">
      <alignment horizontal="left" vertical="center" wrapText="1"/>
    </xf>
    <xf numFmtId="0" fontId="5" fillId="0" borderId="70" xfId="0" applyFont="1" applyBorder="1" applyAlignment="1">
      <alignment horizontal="left" vertical="center" wrapText="1"/>
    </xf>
    <xf numFmtId="0" fontId="5" fillId="0" borderId="7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176" fontId="3" fillId="25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2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>
      <alignment horizontal="center" vertical="center" textRotation="255" wrapText="1"/>
    </xf>
    <xf numFmtId="0" fontId="2" fillId="0" borderId="39" xfId="0" applyFont="1" applyBorder="1" applyAlignment="1">
      <alignment horizontal="center" vertical="center" textRotation="255" wrapText="1"/>
    </xf>
    <xf numFmtId="0" fontId="2" fillId="0" borderId="35" xfId="0" applyFont="1" applyBorder="1" applyAlignment="1">
      <alignment horizontal="center" vertical="center" textRotation="255" wrapText="1"/>
    </xf>
    <xf numFmtId="176" fontId="3" fillId="25" borderId="11" xfId="0" applyNumberFormat="1" applyFont="1" applyFill="1" applyBorder="1" applyAlignment="1" applyProtection="1">
      <alignment vertical="center" shrinkToFit="1"/>
      <protection locked="0"/>
    </xf>
    <xf numFmtId="0" fontId="3" fillId="25" borderId="24" xfId="0" applyFont="1" applyFill="1" applyBorder="1" applyAlignment="1">
      <alignment vertical="center" shrinkToFit="1"/>
    </xf>
    <xf numFmtId="0" fontId="5" fillId="0" borderId="28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horizontal="left" vertical="center" wrapText="1" shrinkToFit="1"/>
    </xf>
    <xf numFmtId="0" fontId="0" fillId="0" borderId="82" xfId="0" applyBorder="1" applyAlignment="1">
      <alignment horizontal="center" vertical="center"/>
    </xf>
    <xf numFmtId="0" fontId="5" fillId="0" borderId="73" xfId="0" applyFont="1" applyBorder="1" applyAlignment="1">
      <alignment horizontal="left" vertical="center" wrapText="1"/>
    </xf>
    <xf numFmtId="0" fontId="0" fillId="0" borderId="70" xfId="0" applyBorder="1" applyAlignment="1">
      <alignment horizontal="left" vertical="center" wrapText="1" shrinkToFit="1"/>
    </xf>
    <xf numFmtId="0" fontId="0" fillId="0" borderId="71" xfId="0" applyBorder="1" applyAlignment="1">
      <alignment horizontal="left" vertical="center" wrapText="1" shrinkToFit="1"/>
    </xf>
    <xf numFmtId="0" fontId="5" fillId="0" borderId="64" xfId="0" applyFont="1" applyBorder="1" applyAlignment="1">
      <alignment horizontal="left" vertical="center" wrapText="1" shrinkToFit="1"/>
    </xf>
    <xf numFmtId="0" fontId="0" fillId="0" borderId="65" xfId="0" applyBorder="1" applyAlignment="1">
      <alignment horizontal="left" vertical="center" wrapText="1" shrinkToFit="1"/>
    </xf>
    <xf numFmtId="0" fontId="0" fillId="0" borderId="66" xfId="0" applyBorder="1" applyAlignment="1">
      <alignment horizontal="left" vertical="center" wrapText="1" shrinkToFit="1"/>
    </xf>
    <xf numFmtId="0" fontId="0" fillId="0" borderId="22" xfId="0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textRotation="255" wrapText="1"/>
    </xf>
    <xf numFmtId="0" fontId="5" fillId="0" borderId="35" xfId="0" applyFont="1" applyBorder="1" applyAlignment="1">
      <alignment horizontal="center" vertical="center" textRotation="255" wrapText="1"/>
    </xf>
    <xf numFmtId="0" fontId="5" fillId="0" borderId="85" xfId="0" applyFont="1" applyBorder="1" applyAlignment="1">
      <alignment horizontal="left" vertical="center" wrapText="1"/>
    </xf>
    <xf numFmtId="0" fontId="5" fillId="0" borderId="86" xfId="0" applyFont="1" applyBorder="1" applyAlignment="1">
      <alignment horizontal="left" vertical="center" wrapText="1"/>
    </xf>
    <xf numFmtId="0" fontId="5" fillId="0" borderId="87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76" fontId="3" fillId="25" borderId="37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176" fontId="3" fillId="25" borderId="51" xfId="0" applyNumberFormat="1" applyFont="1" applyFill="1" applyBorder="1" applyAlignment="1">
      <alignment vertical="center" shrinkToFit="1"/>
    </xf>
    <xf numFmtId="0" fontId="0" fillId="25" borderId="62" xfId="0" applyFill="1" applyBorder="1" applyAlignment="1">
      <alignment vertical="center" shrinkToFit="1"/>
    </xf>
    <xf numFmtId="176" fontId="3" fillId="0" borderId="27" xfId="0" applyNumberFormat="1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A130"/>
  <sheetViews>
    <sheetView tabSelected="1" workbookViewId="0">
      <selection activeCell="S22" sqref="S22"/>
    </sheetView>
  </sheetViews>
  <sheetFormatPr defaultColWidth="2.75" defaultRowHeight="24" customHeight="1"/>
  <cols>
    <col min="1" max="1" width="2.125" style="17" customWidth="1"/>
    <col min="2" max="25" width="3.625" style="17" customWidth="1"/>
    <col min="26" max="26" width="2.125" style="17" customWidth="1"/>
    <col min="27" max="256" width="2.75" style="17"/>
    <col min="257" max="257" width="2.125" style="17" customWidth="1"/>
    <col min="258" max="281" width="3.625" style="17" customWidth="1"/>
    <col min="282" max="282" width="2.125" style="17" customWidth="1"/>
    <col min="283" max="512" width="2.75" style="17"/>
    <col min="513" max="513" width="2.125" style="17" customWidth="1"/>
    <col min="514" max="537" width="3.625" style="17" customWidth="1"/>
    <col min="538" max="538" width="2.125" style="17" customWidth="1"/>
    <col min="539" max="768" width="2.75" style="17"/>
    <col min="769" max="769" width="2.125" style="17" customWidth="1"/>
    <col min="770" max="793" width="3.625" style="17" customWidth="1"/>
    <col min="794" max="794" width="2.125" style="17" customWidth="1"/>
    <col min="795" max="1024" width="2.75" style="17"/>
    <col min="1025" max="1025" width="2.125" style="17" customWidth="1"/>
    <col min="1026" max="1049" width="3.625" style="17" customWidth="1"/>
    <col min="1050" max="1050" width="2.125" style="17" customWidth="1"/>
    <col min="1051" max="1280" width="2.75" style="17"/>
    <col min="1281" max="1281" width="2.125" style="17" customWidth="1"/>
    <col min="1282" max="1305" width="3.625" style="17" customWidth="1"/>
    <col min="1306" max="1306" width="2.125" style="17" customWidth="1"/>
    <col min="1307" max="1536" width="2.75" style="17"/>
    <col min="1537" max="1537" width="2.125" style="17" customWidth="1"/>
    <col min="1538" max="1561" width="3.625" style="17" customWidth="1"/>
    <col min="1562" max="1562" width="2.125" style="17" customWidth="1"/>
    <col min="1563" max="1792" width="2.75" style="17"/>
    <col min="1793" max="1793" width="2.125" style="17" customWidth="1"/>
    <col min="1794" max="1817" width="3.625" style="17" customWidth="1"/>
    <col min="1818" max="1818" width="2.125" style="17" customWidth="1"/>
    <col min="1819" max="2048" width="2.75" style="17"/>
    <col min="2049" max="2049" width="2.125" style="17" customWidth="1"/>
    <col min="2050" max="2073" width="3.625" style="17" customWidth="1"/>
    <col min="2074" max="2074" width="2.125" style="17" customWidth="1"/>
    <col min="2075" max="2304" width="2.75" style="17"/>
    <col min="2305" max="2305" width="2.125" style="17" customWidth="1"/>
    <col min="2306" max="2329" width="3.625" style="17" customWidth="1"/>
    <col min="2330" max="2330" width="2.125" style="17" customWidth="1"/>
    <col min="2331" max="2560" width="2.75" style="17"/>
    <col min="2561" max="2561" width="2.125" style="17" customWidth="1"/>
    <col min="2562" max="2585" width="3.625" style="17" customWidth="1"/>
    <col min="2586" max="2586" width="2.125" style="17" customWidth="1"/>
    <col min="2587" max="2816" width="2.75" style="17"/>
    <col min="2817" max="2817" width="2.125" style="17" customWidth="1"/>
    <col min="2818" max="2841" width="3.625" style="17" customWidth="1"/>
    <col min="2842" max="2842" width="2.125" style="17" customWidth="1"/>
    <col min="2843" max="3072" width="2.75" style="17"/>
    <col min="3073" max="3073" width="2.125" style="17" customWidth="1"/>
    <col min="3074" max="3097" width="3.625" style="17" customWidth="1"/>
    <col min="3098" max="3098" width="2.125" style="17" customWidth="1"/>
    <col min="3099" max="3328" width="2.75" style="17"/>
    <col min="3329" max="3329" width="2.125" style="17" customWidth="1"/>
    <col min="3330" max="3353" width="3.625" style="17" customWidth="1"/>
    <col min="3354" max="3354" width="2.125" style="17" customWidth="1"/>
    <col min="3355" max="3584" width="2.75" style="17"/>
    <col min="3585" max="3585" width="2.125" style="17" customWidth="1"/>
    <col min="3586" max="3609" width="3.625" style="17" customWidth="1"/>
    <col min="3610" max="3610" width="2.125" style="17" customWidth="1"/>
    <col min="3611" max="3840" width="2.75" style="17"/>
    <col min="3841" max="3841" width="2.125" style="17" customWidth="1"/>
    <col min="3842" max="3865" width="3.625" style="17" customWidth="1"/>
    <col min="3866" max="3866" width="2.125" style="17" customWidth="1"/>
    <col min="3867" max="4096" width="2.75" style="17"/>
    <col min="4097" max="4097" width="2.125" style="17" customWidth="1"/>
    <col min="4098" max="4121" width="3.625" style="17" customWidth="1"/>
    <col min="4122" max="4122" width="2.125" style="17" customWidth="1"/>
    <col min="4123" max="4352" width="2.75" style="17"/>
    <col min="4353" max="4353" width="2.125" style="17" customWidth="1"/>
    <col min="4354" max="4377" width="3.625" style="17" customWidth="1"/>
    <col min="4378" max="4378" width="2.125" style="17" customWidth="1"/>
    <col min="4379" max="4608" width="2.75" style="17"/>
    <col min="4609" max="4609" width="2.125" style="17" customWidth="1"/>
    <col min="4610" max="4633" width="3.625" style="17" customWidth="1"/>
    <col min="4634" max="4634" width="2.125" style="17" customWidth="1"/>
    <col min="4635" max="4864" width="2.75" style="17"/>
    <col min="4865" max="4865" width="2.125" style="17" customWidth="1"/>
    <col min="4866" max="4889" width="3.625" style="17" customWidth="1"/>
    <col min="4890" max="4890" width="2.125" style="17" customWidth="1"/>
    <col min="4891" max="5120" width="2.75" style="17"/>
    <col min="5121" max="5121" width="2.125" style="17" customWidth="1"/>
    <col min="5122" max="5145" width="3.625" style="17" customWidth="1"/>
    <col min="5146" max="5146" width="2.125" style="17" customWidth="1"/>
    <col min="5147" max="5376" width="2.75" style="17"/>
    <col min="5377" max="5377" width="2.125" style="17" customWidth="1"/>
    <col min="5378" max="5401" width="3.625" style="17" customWidth="1"/>
    <col min="5402" max="5402" width="2.125" style="17" customWidth="1"/>
    <col min="5403" max="5632" width="2.75" style="17"/>
    <col min="5633" max="5633" width="2.125" style="17" customWidth="1"/>
    <col min="5634" max="5657" width="3.625" style="17" customWidth="1"/>
    <col min="5658" max="5658" width="2.125" style="17" customWidth="1"/>
    <col min="5659" max="5888" width="2.75" style="17"/>
    <col min="5889" max="5889" width="2.125" style="17" customWidth="1"/>
    <col min="5890" max="5913" width="3.625" style="17" customWidth="1"/>
    <col min="5914" max="5914" width="2.125" style="17" customWidth="1"/>
    <col min="5915" max="6144" width="2.75" style="17"/>
    <col min="6145" max="6145" width="2.125" style="17" customWidth="1"/>
    <col min="6146" max="6169" width="3.625" style="17" customWidth="1"/>
    <col min="6170" max="6170" width="2.125" style="17" customWidth="1"/>
    <col min="6171" max="6400" width="2.75" style="17"/>
    <col min="6401" max="6401" width="2.125" style="17" customWidth="1"/>
    <col min="6402" max="6425" width="3.625" style="17" customWidth="1"/>
    <col min="6426" max="6426" width="2.125" style="17" customWidth="1"/>
    <col min="6427" max="6656" width="2.75" style="17"/>
    <col min="6657" max="6657" width="2.125" style="17" customWidth="1"/>
    <col min="6658" max="6681" width="3.625" style="17" customWidth="1"/>
    <col min="6682" max="6682" width="2.125" style="17" customWidth="1"/>
    <col min="6683" max="6912" width="2.75" style="17"/>
    <col min="6913" max="6913" width="2.125" style="17" customWidth="1"/>
    <col min="6914" max="6937" width="3.625" style="17" customWidth="1"/>
    <col min="6938" max="6938" width="2.125" style="17" customWidth="1"/>
    <col min="6939" max="7168" width="2.75" style="17"/>
    <col min="7169" max="7169" width="2.125" style="17" customWidth="1"/>
    <col min="7170" max="7193" width="3.625" style="17" customWidth="1"/>
    <col min="7194" max="7194" width="2.125" style="17" customWidth="1"/>
    <col min="7195" max="7424" width="2.75" style="17"/>
    <col min="7425" max="7425" width="2.125" style="17" customWidth="1"/>
    <col min="7426" max="7449" width="3.625" style="17" customWidth="1"/>
    <col min="7450" max="7450" width="2.125" style="17" customWidth="1"/>
    <col min="7451" max="7680" width="2.75" style="17"/>
    <col min="7681" max="7681" width="2.125" style="17" customWidth="1"/>
    <col min="7682" max="7705" width="3.625" style="17" customWidth="1"/>
    <col min="7706" max="7706" width="2.125" style="17" customWidth="1"/>
    <col min="7707" max="7936" width="2.75" style="17"/>
    <col min="7937" max="7937" width="2.125" style="17" customWidth="1"/>
    <col min="7938" max="7961" width="3.625" style="17" customWidth="1"/>
    <col min="7962" max="7962" width="2.125" style="17" customWidth="1"/>
    <col min="7963" max="8192" width="2.75" style="17"/>
    <col min="8193" max="8193" width="2.125" style="17" customWidth="1"/>
    <col min="8194" max="8217" width="3.625" style="17" customWidth="1"/>
    <col min="8218" max="8218" width="2.125" style="17" customWidth="1"/>
    <col min="8219" max="8448" width="2.75" style="17"/>
    <col min="8449" max="8449" width="2.125" style="17" customWidth="1"/>
    <col min="8450" max="8473" width="3.625" style="17" customWidth="1"/>
    <col min="8474" max="8474" width="2.125" style="17" customWidth="1"/>
    <col min="8475" max="8704" width="2.75" style="17"/>
    <col min="8705" max="8705" width="2.125" style="17" customWidth="1"/>
    <col min="8706" max="8729" width="3.625" style="17" customWidth="1"/>
    <col min="8730" max="8730" width="2.125" style="17" customWidth="1"/>
    <col min="8731" max="8960" width="2.75" style="17"/>
    <col min="8961" max="8961" width="2.125" style="17" customWidth="1"/>
    <col min="8962" max="8985" width="3.625" style="17" customWidth="1"/>
    <col min="8986" max="8986" width="2.125" style="17" customWidth="1"/>
    <col min="8987" max="9216" width="2.75" style="17"/>
    <col min="9217" max="9217" width="2.125" style="17" customWidth="1"/>
    <col min="9218" max="9241" width="3.625" style="17" customWidth="1"/>
    <col min="9242" max="9242" width="2.125" style="17" customWidth="1"/>
    <col min="9243" max="9472" width="2.75" style="17"/>
    <col min="9473" max="9473" width="2.125" style="17" customWidth="1"/>
    <col min="9474" max="9497" width="3.625" style="17" customWidth="1"/>
    <col min="9498" max="9498" width="2.125" style="17" customWidth="1"/>
    <col min="9499" max="9728" width="2.75" style="17"/>
    <col min="9729" max="9729" width="2.125" style="17" customWidth="1"/>
    <col min="9730" max="9753" width="3.625" style="17" customWidth="1"/>
    <col min="9754" max="9754" width="2.125" style="17" customWidth="1"/>
    <col min="9755" max="9984" width="2.75" style="17"/>
    <col min="9985" max="9985" width="2.125" style="17" customWidth="1"/>
    <col min="9986" max="10009" width="3.625" style="17" customWidth="1"/>
    <col min="10010" max="10010" width="2.125" style="17" customWidth="1"/>
    <col min="10011" max="10240" width="2.75" style="17"/>
    <col min="10241" max="10241" width="2.125" style="17" customWidth="1"/>
    <col min="10242" max="10265" width="3.625" style="17" customWidth="1"/>
    <col min="10266" max="10266" width="2.125" style="17" customWidth="1"/>
    <col min="10267" max="10496" width="2.75" style="17"/>
    <col min="10497" max="10497" width="2.125" style="17" customWidth="1"/>
    <col min="10498" max="10521" width="3.625" style="17" customWidth="1"/>
    <col min="10522" max="10522" width="2.125" style="17" customWidth="1"/>
    <col min="10523" max="10752" width="2.75" style="17"/>
    <col min="10753" max="10753" width="2.125" style="17" customWidth="1"/>
    <col min="10754" max="10777" width="3.625" style="17" customWidth="1"/>
    <col min="10778" max="10778" width="2.125" style="17" customWidth="1"/>
    <col min="10779" max="11008" width="2.75" style="17"/>
    <col min="11009" max="11009" width="2.125" style="17" customWidth="1"/>
    <col min="11010" max="11033" width="3.625" style="17" customWidth="1"/>
    <col min="11034" max="11034" width="2.125" style="17" customWidth="1"/>
    <col min="11035" max="11264" width="2.75" style="17"/>
    <col min="11265" max="11265" width="2.125" style="17" customWidth="1"/>
    <col min="11266" max="11289" width="3.625" style="17" customWidth="1"/>
    <col min="11290" max="11290" width="2.125" style="17" customWidth="1"/>
    <col min="11291" max="11520" width="2.75" style="17"/>
    <col min="11521" max="11521" width="2.125" style="17" customWidth="1"/>
    <col min="11522" max="11545" width="3.625" style="17" customWidth="1"/>
    <col min="11546" max="11546" width="2.125" style="17" customWidth="1"/>
    <col min="11547" max="11776" width="2.75" style="17"/>
    <col min="11777" max="11777" width="2.125" style="17" customWidth="1"/>
    <col min="11778" max="11801" width="3.625" style="17" customWidth="1"/>
    <col min="11802" max="11802" width="2.125" style="17" customWidth="1"/>
    <col min="11803" max="12032" width="2.75" style="17"/>
    <col min="12033" max="12033" width="2.125" style="17" customWidth="1"/>
    <col min="12034" max="12057" width="3.625" style="17" customWidth="1"/>
    <col min="12058" max="12058" width="2.125" style="17" customWidth="1"/>
    <col min="12059" max="12288" width="2.75" style="17"/>
    <col min="12289" max="12289" width="2.125" style="17" customWidth="1"/>
    <col min="12290" max="12313" width="3.625" style="17" customWidth="1"/>
    <col min="12314" max="12314" width="2.125" style="17" customWidth="1"/>
    <col min="12315" max="12544" width="2.75" style="17"/>
    <col min="12545" max="12545" width="2.125" style="17" customWidth="1"/>
    <col min="12546" max="12569" width="3.625" style="17" customWidth="1"/>
    <col min="12570" max="12570" width="2.125" style="17" customWidth="1"/>
    <col min="12571" max="12800" width="2.75" style="17"/>
    <col min="12801" max="12801" width="2.125" style="17" customWidth="1"/>
    <col min="12802" max="12825" width="3.625" style="17" customWidth="1"/>
    <col min="12826" max="12826" width="2.125" style="17" customWidth="1"/>
    <col min="12827" max="13056" width="2.75" style="17"/>
    <col min="13057" max="13057" width="2.125" style="17" customWidth="1"/>
    <col min="13058" max="13081" width="3.625" style="17" customWidth="1"/>
    <col min="13082" max="13082" width="2.125" style="17" customWidth="1"/>
    <col min="13083" max="13312" width="2.75" style="17"/>
    <col min="13313" max="13313" width="2.125" style="17" customWidth="1"/>
    <col min="13314" max="13337" width="3.625" style="17" customWidth="1"/>
    <col min="13338" max="13338" width="2.125" style="17" customWidth="1"/>
    <col min="13339" max="13568" width="2.75" style="17"/>
    <col min="13569" max="13569" width="2.125" style="17" customWidth="1"/>
    <col min="13570" max="13593" width="3.625" style="17" customWidth="1"/>
    <col min="13594" max="13594" width="2.125" style="17" customWidth="1"/>
    <col min="13595" max="13824" width="2.75" style="17"/>
    <col min="13825" max="13825" width="2.125" style="17" customWidth="1"/>
    <col min="13826" max="13849" width="3.625" style="17" customWidth="1"/>
    <col min="13850" max="13850" width="2.125" style="17" customWidth="1"/>
    <col min="13851" max="14080" width="2.75" style="17"/>
    <col min="14081" max="14081" width="2.125" style="17" customWidth="1"/>
    <col min="14082" max="14105" width="3.625" style="17" customWidth="1"/>
    <col min="14106" max="14106" width="2.125" style="17" customWidth="1"/>
    <col min="14107" max="14336" width="2.75" style="17"/>
    <col min="14337" max="14337" width="2.125" style="17" customWidth="1"/>
    <col min="14338" max="14361" width="3.625" style="17" customWidth="1"/>
    <col min="14362" max="14362" width="2.125" style="17" customWidth="1"/>
    <col min="14363" max="14592" width="2.75" style="17"/>
    <col min="14593" max="14593" width="2.125" style="17" customWidth="1"/>
    <col min="14594" max="14617" width="3.625" style="17" customWidth="1"/>
    <col min="14618" max="14618" width="2.125" style="17" customWidth="1"/>
    <col min="14619" max="14848" width="2.75" style="17"/>
    <col min="14849" max="14849" width="2.125" style="17" customWidth="1"/>
    <col min="14850" max="14873" width="3.625" style="17" customWidth="1"/>
    <col min="14874" max="14874" width="2.125" style="17" customWidth="1"/>
    <col min="14875" max="15104" width="2.75" style="17"/>
    <col min="15105" max="15105" width="2.125" style="17" customWidth="1"/>
    <col min="15106" max="15129" width="3.625" style="17" customWidth="1"/>
    <col min="15130" max="15130" width="2.125" style="17" customWidth="1"/>
    <col min="15131" max="15360" width="2.75" style="17"/>
    <col min="15361" max="15361" width="2.125" style="17" customWidth="1"/>
    <col min="15362" max="15385" width="3.625" style="17" customWidth="1"/>
    <col min="15386" max="15386" width="2.125" style="17" customWidth="1"/>
    <col min="15387" max="15616" width="2.75" style="17"/>
    <col min="15617" max="15617" width="2.125" style="17" customWidth="1"/>
    <col min="15618" max="15641" width="3.625" style="17" customWidth="1"/>
    <col min="15642" max="15642" width="2.125" style="17" customWidth="1"/>
    <col min="15643" max="15872" width="2.75" style="17"/>
    <col min="15873" max="15873" width="2.125" style="17" customWidth="1"/>
    <col min="15874" max="15897" width="3.625" style="17" customWidth="1"/>
    <col min="15898" max="15898" width="2.125" style="17" customWidth="1"/>
    <col min="15899" max="16128" width="2.75" style="17"/>
    <col min="16129" max="16129" width="2.125" style="17" customWidth="1"/>
    <col min="16130" max="16153" width="3.625" style="17" customWidth="1"/>
    <col min="16154" max="16154" width="2.125" style="17" customWidth="1"/>
    <col min="16155" max="16384" width="2.75" style="17"/>
  </cols>
  <sheetData>
    <row r="1" spans="1:27" ht="6.75" customHeight="1"/>
    <row r="2" spans="1:27" ht="29.2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38"/>
    </row>
    <row r="3" spans="1:27" ht="11.25" customHeight="1"/>
    <row r="4" spans="1:27" ht="18.75" customHeight="1">
      <c r="S4" s="18"/>
      <c r="T4" s="18"/>
      <c r="U4" s="17" t="s">
        <v>34</v>
      </c>
      <c r="V4" s="18"/>
      <c r="W4" s="17" t="s">
        <v>35</v>
      </c>
      <c r="X4" s="18"/>
      <c r="Y4" s="17" t="s">
        <v>36</v>
      </c>
    </row>
    <row r="5" spans="1:27" ht="11.25" customHeight="1"/>
    <row r="6" spans="1:27" ht="18.75" customHeight="1">
      <c r="B6" s="17" t="s">
        <v>37</v>
      </c>
    </row>
    <row r="7" spans="1:27" ht="11.25" customHeight="1"/>
    <row r="8" spans="1:27" ht="18.75" customHeight="1">
      <c r="M8" s="75" t="s">
        <v>38</v>
      </c>
      <c r="N8" s="75"/>
      <c r="O8" s="75"/>
      <c r="P8" s="75"/>
    </row>
    <row r="9" spans="1:27" ht="18.75" customHeight="1">
      <c r="M9" s="75" t="s">
        <v>39</v>
      </c>
      <c r="N9" s="75"/>
      <c r="O9" s="75"/>
      <c r="P9" s="75"/>
      <c r="R9" s="17" t="s">
        <v>40</v>
      </c>
      <c r="V9" s="19" t="s">
        <v>41</v>
      </c>
    </row>
    <row r="10" spans="1:27" ht="18.75" customHeight="1">
      <c r="M10" s="75" t="s">
        <v>42</v>
      </c>
      <c r="N10" s="75"/>
      <c r="O10" s="75"/>
      <c r="P10" s="75"/>
    </row>
    <row r="11" spans="1:27" ht="18.75" customHeight="1">
      <c r="M11" s="75" t="s">
        <v>43</v>
      </c>
      <c r="N11" s="75"/>
      <c r="O11" s="75"/>
      <c r="P11" s="75"/>
      <c r="Y11" s="17" t="s">
        <v>44</v>
      </c>
    </row>
    <row r="12" spans="1:27" ht="36" customHeight="1"/>
    <row r="13" spans="1:27" ht="23.25" customHeight="1">
      <c r="B13" s="76" t="s">
        <v>45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37"/>
      <c r="AA13" s="37"/>
    </row>
    <row r="14" spans="1:27" ht="33.75" customHeight="1"/>
    <row r="15" spans="1:27" ht="18.75" customHeight="1">
      <c r="C15" s="70" t="s">
        <v>46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17" t="s">
        <v>47</v>
      </c>
      <c r="O15" s="43"/>
      <c r="P15" s="43"/>
      <c r="Q15" s="43"/>
    </row>
    <row r="16" spans="1:27" ht="18.75" customHeight="1">
      <c r="C16" s="17" t="s">
        <v>48</v>
      </c>
    </row>
    <row r="17" spans="2:27" ht="18.75" customHeight="1">
      <c r="C17" s="17" t="s">
        <v>49</v>
      </c>
    </row>
    <row r="18" spans="2:27" ht="18.75" customHeight="1">
      <c r="C18" s="17" t="s">
        <v>50</v>
      </c>
    </row>
    <row r="19" spans="2:27" ht="18.75" customHeight="1">
      <c r="C19" s="17" t="s">
        <v>51</v>
      </c>
    </row>
    <row r="20" spans="2:27" ht="18.75" customHeight="1">
      <c r="C20" s="17" t="s">
        <v>52</v>
      </c>
    </row>
    <row r="21" spans="2:27" ht="18.75" customHeight="1">
      <c r="C21" s="17" t="s">
        <v>53</v>
      </c>
    </row>
    <row r="22" spans="2:27" ht="18.75" customHeight="1">
      <c r="C22" s="17" t="s">
        <v>54</v>
      </c>
    </row>
    <row r="23" spans="2:27" ht="18.75" customHeight="1"/>
    <row r="24" spans="2:27" ht="18.75" customHeight="1"/>
    <row r="25" spans="2:27" ht="11.25" customHeight="1"/>
    <row r="26" spans="2:27" ht="18.75" customHeight="1"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37"/>
      <c r="AA26" s="37"/>
    </row>
    <row r="27" spans="2:27" ht="11.25" customHeight="1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</row>
    <row r="28" spans="2:27" ht="21" customHeight="1">
      <c r="B28" s="17" t="s">
        <v>55</v>
      </c>
    </row>
    <row r="29" spans="2:27" ht="21" customHeight="1">
      <c r="F29" s="72" t="s">
        <v>56</v>
      </c>
      <c r="G29" s="72"/>
      <c r="H29" s="72"/>
      <c r="I29" s="72"/>
      <c r="J29" s="72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2:27" ht="21" customHeight="1">
      <c r="F30" s="73" t="s">
        <v>57</v>
      </c>
      <c r="G30" s="73"/>
      <c r="H30" s="73"/>
      <c r="I30" s="73"/>
      <c r="J30" s="7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2:27" ht="7.5" customHeight="1"/>
    <row r="32" spans="2:2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</sheetData>
  <mergeCells count="10">
    <mergeCell ref="C15:M15"/>
    <mergeCell ref="B26:Y26"/>
    <mergeCell ref="F29:J29"/>
    <mergeCell ref="F30:J30"/>
    <mergeCell ref="A2:Z2"/>
    <mergeCell ref="M8:P8"/>
    <mergeCell ref="M9:P9"/>
    <mergeCell ref="M10:P10"/>
    <mergeCell ref="M11:P11"/>
    <mergeCell ref="B13:Y13"/>
  </mergeCells>
  <phoneticPr fontId="2"/>
  <printOptions horizontalCentered="1"/>
  <pageMargins left="0.59055118110236227" right="0.27" top="0.47244094488188981" bottom="0.39370078740157483" header="0" footer="0"/>
  <pageSetup paperSize="9" scale="10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42AF8-5629-4B43-95AF-44E1F5F26E5E}">
  <sheetPr>
    <tabColor rgb="FFFF0000"/>
    <pageSetUpPr fitToPage="1"/>
  </sheetPr>
  <dimension ref="A1:M81"/>
  <sheetViews>
    <sheetView topLeftCell="A13" workbookViewId="0">
      <selection activeCell="N21" sqref="N21"/>
    </sheetView>
  </sheetViews>
  <sheetFormatPr defaultColWidth="8.75" defaultRowHeight="13.5"/>
  <cols>
    <col min="1" max="1" width="4" customWidth="1"/>
    <col min="2" max="2" width="11.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5" width="15.875" customWidth="1"/>
  </cols>
  <sheetData>
    <row r="1" spans="1:13" ht="4.5" customHeight="1"/>
    <row r="2" spans="1:13" ht="39" customHeight="1">
      <c r="A2" s="151" t="s">
        <v>75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ht="3" customHeight="1"/>
    <row r="4" spans="1:13" ht="27.75" customHeight="1" thickBot="1">
      <c r="A4" s="153" t="s">
        <v>0</v>
      </c>
      <c r="B4" s="153"/>
      <c r="C4" s="44" t="s">
        <v>12</v>
      </c>
      <c r="D4" s="45"/>
      <c r="E4" s="45"/>
      <c r="F4" s="4" t="s">
        <v>11</v>
      </c>
      <c r="H4" s="154"/>
      <c r="I4" s="155"/>
      <c r="J4" s="155"/>
      <c r="K4" s="155"/>
      <c r="L4" s="155"/>
      <c r="M4" s="155"/>
    </row>
    <row r="5" spans="1:13" ht="46.5" customHeight="1" thickBot="1">
      <c r="A5" s="156" t="s">
        <v>33</v>
      </c>
      <c r="B5" s="157"/>
      <c r="C5" s="158" t="s">
        <v>29</v>
      </c>
      <c r="D5" s="159"/>
      <c r="E5" s="159"/>
      <c r="F5" s="159"/>
      <c r="G5" s="159"/>
      <c r="H5" s="159"/>
      <c r="I5" s="159"/>
      <c r="J5" s="159"/>
      <c r="K5" s="159"/>
      <c r="L5" s="159"/>
      <c r="M5" s="160"/>
    </row>
    <row r="6" spans="1:13" s="1" customFormat="1" ht="19.5" customHeight="1">
      <c r="A6" s="93" t="s">
        <v>1</v>
      </c>
      <c r="B6" s="161"/>
      <c r="C6" s="161"/>
      <c r="D6" s="161"/>
      <c r="E6" s="161"/>
      <c r="F6" s="161"/>
      <c r="G6" s="161"/>
      <c r="H6" s="93" t="s">
        <v>2</v>
      </c>
      <c r="I6" s="161"/>
      <c r="J6" s="164"/>
      <c r="K6" s="165"/>
      <c r="L6" s="165"/>
      <c r="M6" s="166"/>
    </row>
    <row r="7" spans="1:13" s="1" customFormat="1" ht="27.75" customHeight="1" thickBot="1">
      <c r="A7" s="162"/>
      <c r="B7" s="163"/>
      <c r="C7" s="163"/>
      <c r="D7" s="163"/>
      <c r="E7" s="163"/>
      <c r="F7" s="163"/>
      <c r="G7" s="163"/>
      <c r="H7" s="162"/>
      <c r="I7" s="163"/>
      <c r="J7" s="167" t="s">
        <v>16</v>
      </c>
      <c r="K7" s="168"/>
      <c r="L7" s="46"/>
      <c r="M7" s="3" t="s">
        <v>7</v>
      </c>
    </row>
    <row r="8" spans="1:13" s="1" customFormat="1" ht="30" customHeight="1">
      <c r="A8" s="169" t="s">
        <v>3</v>
      </c>
      <c r="B8" s="127" t="s">
        <v>14</v>
      </c>
      <c r="C8" s="128"/>
      <c r="D8" s="128"/>
      <c r="E8" s="128"/>
      <c r="F8" s="128"/>
      <c r="G8" s="129"/>
      <c r="H8" s="47">
        <v>0.5</v>
      </c>
      <c r="I8" s="172">
        <f>SUM(H8:H13)</f>
        <v>5.5</v>
      </c>
      <c r="J8" s="174"/>
      <c r="K8" s="175"/>
      <c r="L8" s="24"/>
      <c r="M8" s="176">
        <f>SUM(J8:K12)</f>
        <v>0</v>
      </c>
    </row>
    <row r="9" spans="1:13" s="1" customFormat="1" ht="30" customHeight="1">
      <c r="A9" s="170"/>
      <c r="B9" s="84" t="s">
        <v>77</v>
      </c>
      <c r="C9" s="85"/>
      <c r="D9" s="85"/>
      <c r="E9" s="85"/>
      <c r="F9" s="85"/>
      <c r="G9" s="85"/>
      <c r="H9" s="48">
        <v>0.5</v>
      </c>
      <c r="I9" s="173"/>
      <c r="J9" s="178"/>
      <c r="K9" s="179"/>
      <c r="L9" s="25"/>
      <c r="M9" s="177"/>
    </row>
    <row r="10" spans="1:13" s="1" customFormat="1" ht="30" customHeight="1">
      <c r="A10" s="170"/>
      <c r="B10" s="102" t="s">
        <v>78</v>
      </c>
      <c r="C10" s="103"/>
      <c r="D10" s="103"/>
      <c r="E10" s="103"/>
      <c r="F10" s="103"/>
      <c r="G10" s="103"/>
      <c r="H10" s="49">
        <v>3</v>
      </c>
      <c r="I10" s="173"/>
      <c r="J10" s="138"/>
      <c r="K10" s="139"/>
      <c r="L10" s="50"/>
      <c r="M10" s="177"/>
    </row>
    <row r="11" spans="1:13" s="1" customFormat="1" ht="30" customHeight="1">
      <c r="A11" s="170"/>
      <c r="B11" s="102" t="s">
        <v>5</v>
      </c>
      <c r="C11" s="103"/>
      <c r="D11" s="103"/>
      <c r="E11" s="103"/>
      <c r="F11" s="103"/>
      <c r="G11" s="103"/>
      <c r="H11" s="49">
        <v>0.3</v>
      </c>
      <c r="I11" s="173"/>
      <c r="J11" s="180"/>
      <c r="K11" s="181"/>
      <c r="L11" s="51"/>
      <c r="M11" s="177"/>
    </row>
    <row r="12" spans="1:13" s="1" customFormat="1" ht="30" customHeight="1">
      <c r="A12" s="170"/>
      <c r="B12" s="102" t="s">
        <v>13</v>
      </c>
      <c r="C12" s="103"/>
      <c r="D12" s="103"/>
      <c r="E12" s="103"/>
      <c r="F12" s="103"/>
      <c r="G12" s="103"/>
      <c r="H12" s="49">
        <v>0.2</v>
      </c>
      <c r="I12" s="173"/>
      <c r="J12" s="140"/>
      <c r="K12" s="141"/>
      <c r="L12" s="51"/>
      <c r="M12" s="177"/>
    </row>
    <row r="13" spans="1:13" s="1" customFormat="1" ht="30" customHeight="1" thickBot="1">
      <c r="A13" s="170"/>
      <c r="B13" s="142" t="s">
        <v>19</v>
      </c>
      <c r="C13" s="143"/>
      <c r="D13" s="143"/>
      <c r="E13" s="143"/>
      <c r="F13" s="143"/>
      <c r="G13" s="143"/>
      <c r="H13" s="52">
        <v>1</v>
      </c>
      <c r="I13" s="173"/>
      <c r="J13" s="144" t="s">
        <v>58</v>
      </c>
      <c r="K13" s="145"/>
      <c r="L13" s="26"/>
      <c r="M13" s="177"/>
    </row>
    <row r="14" spans="1:13" s="1" customFormat="1" ht="30" customHeight="1" thickBot="1">
      <c r="A14" s="170"/>
      <c r="B14" s="148" t="s">
        <v>17</v>
      </c>
      <c r="C14" s="149"/>
      <c r="D14" s="149"/>
      <c r="E14" s="149"/>
      <c r="F14" s="149"/>
      <c r="G14" s="150"/>
      <c r="H14" s="53"/>
      <c r="I14" s="9"/>
      <c r="J14" s="146"/>
      <c r="K14" s="147"/>
      <c r="L14" s="27"/>
      <c r="M14" s="2">
        <f>SUM(J13:K14)</f>
        <v>0</v>
      </c>
    </row>
    <row r="15" spans="1:13" s="1" customFormat="1" ht="30" customHeight="1">
      <c r="A15" s="170"/>
      <c r="B15" s="127" t="s">
        <v>76</v>
      </c>
      <c r="C15" s="128"/>
      <c r="D15" s="128"/>
      <c r="E15" s="128"/>
      <c r="F15" s="128"/>
      <c r="G15" s="129"/>
      <c r="H15" s="54">
        <v>0.4</v>
      </c>
      <c r="I15" s="130">
        <v>1</v>
      </c>
      <c r="J15" s="132"/>
      <c r="K15" s="133"/>
      <c r="L15" s="50"/>
      <c r="M15" s="134">
        <f>IF(J15+J16+J18+J17&gt;=1,1,J15+J16+J17+J18)</f>
        <v>0</v>
      </c>
    </row>
    <row r="16" spans="1:13" s="1" customFormat="1" ht="30" customHeight="1">
      <c r="A16" s="170"/>
      <c r="B16" s="114" t="s">
        <v>64</v>
      </c>
      <c r="C16" s="115"/>
      <c r="D16" s="115"/>
      <c r="E16" s="115"/>
      <c r="F16" s="115"/>
      <c r="G16" s="116"/>
      <c r="H16" s="55">
        <v>0.4</v>
      </c>
      <c r="I16" s="130"/>
      <c r="J16" s="132"/>
      <c r="K16" s="133"/>
      <c r="L16" s="50"/>
      <c r="M16" s="135"/>
    </row>
    <row r="17" spans="1:13" s="1" customFormat="1" ht="30" customHeight="1">
      <c r="A17" s="170"/>
      <c r="B17" s="114" t="s">
        <v>66</v>
      </c>
      <c r="C17" s="115"/>
      <c r="D17" s="115"/>
      <c r="E17" s="115"/>
      <c r="F17" s="115"/>
      <c r="G17" s="116"/>
      <c r="H17" s="56">
        <v>0.4</v>
      </c>
      <c r="I17" s="130"/>
      <c r="J17" s="138"/>
      <c r="K17" s="139"/>
      <c r="L17" s="50"/>
      <c r="M17" s="135"/>
    </row>
    <row r="18" spans="1:13" s="1" customFormat="1" ht="30" customHeight="1" thickBot="1">
      <c r="A18" s="171"/>
      <c r="B18" s="124" t="s">
        <v>67</v>
      </c>
      <c r="C18" s="125"/>
      <c r="D18" s="125"/>
      <c r="E18" s="125"/>
      <c r="F18" s="125"/>
      <c r="G18" s="126"/>
      <c r="H18" s="57">
        <v>0.2</v>
      </c>
      <c r="I18" s="131"/>
      <c r="J18" s="136"/>
      <c r="K18" s="137"/>
      <c r="L18" s="50"/>
      <c r="M18" s="135"/>
    </row>
    <row r="19" spans="1:13" s="1" customFormat="1" ht="43.5" customHeight="1">
      <c r="A19" s="192" t="s">
        <v>6</v>
      </c>
      <c r="B19" s="119" t="s">
        <v>63</v>
      </c>
      <c r="C19" s="117" t="s">
        <v>60</v>
      </c>
      <c r="D19" s="108" t="s">
        <v>81</v>
      </c>
      <c r="E19" s="109"/>
      <c r="F19" s="109"/>
      <c r="G19" s="110"/>
      <c r="H19" s="58">
        <v>0.5</v>
      </c>
      <c r="I19" s="172">
        <f>H19+H22</f>
        <v>1.5</v>
      </c>
      <c r="J19" s="195"/>
      <c r="K19" s="196"/>
      <c r="L19" s="122">
        <f>IF(J19+J20&gt;=0.5,0.5,J19+J20)</f>
        <v>0</v>
      </c>
      <c r="M19" s="100">
        <f>IF(L19=0,L21+L22,IF(L21=0,L19+L22,IF(L19+L21=0,L22,"入力ｴﾗｰ")))</f>
        <v>0</v>
      </c>
    </row>
    <row r="20" spans="1:13" s="1" customFormat="1" ht="43.5" customHeight="1">
      <c r="A20" s="193"/>
      <c r="B20" s="120"/>
      <c r="C20" s="118"/>
      <c r="D20" s="111" t="s">
        <v>59</v>
      </c>
      <c r="E20" s="112"/>
      <c r="F20" s="112"/>
      <c r="G20" s="113"/>
      <c r="H20" s="59">
        <v>0.3</v>
      </c>
      <c r="I20" s="173"/>
      <c r="J20" s="106"/>
      <c r="K20" s="107"/>
      <c r="L20" s="123"/>
      <c r="M20" s="101"/>
    </row>
    <row r="21" spans="1:13" s="1" customFormat="1" ht="43.5" customHeight="1">
      <c r="A21" s="193"/>
      <c r="B21" s="121"/>
      <c r="C21" s="23" t="s">
        <v>61</v>
      </c>
      <c r="D21" s="114" t="s">
        <v>65</v>
      </c>
      <c r="E21" s="115"/>
      <c r="F21" s="115"/>
      <c r="G21" s="116"/>
      <c r="H21" s="48">
        <v>0.3</v>
      </c>
      <c r="I21" s="173"/>
      <c r="J21" s="106"/>
      <c r="K21" s="107"/>
      <c r="L21" s="40">
        <f>J21</f>
        <v>0</v>
      </c>
      <c r="M21" s="101"/>
    </row>
    <row r="22" spans="1:13" s="1" customFormat="1" ht="30" customHeight="1" thickBot="1">
      <c r="A22" s="194"/>
      <c r="B22" s="102" t="s">
        <v>79</v>
      </c>
      <c r="C22" s="103"/>
      <c r="D22" s="103"/>
      <c r="E22" s="103"/>
      <c r="F22" s="103"/>
      <c r="G22" s="103"/>
      <c r="H22" s="49">
        <v>1</v>
      </c>
      <c r="I22" s="173"/>
      <c r="J22" s="104"/>
      <c r="K22" s="105"/>
      <c r="L22" s="34">
        <f>J22</f>
        <v>0</v>
      </c>
      <c r="M22" s="101"/>
    </row>
    <row r="23" spans="1:13" s="1" customFormat="1" ht="30" customHeight="1">
      <c r="A23" s="182" t="s">
        <v>4</v>
      </c>
      <c r="B23" s="197" t="s">
        <v>8</v>
      </c>
      <c r="C23" s="198"/>
      <c r="D23" s="198"/>
      <c r="E23" s="198"/>
      <c r="F23" s="198"/>
      <c r="G23" s="198"/>
      <c r="H23" s="58">
        <v>1</v>
      </c>
      <c r="I23" s="134">
        <v>2.4</v>
      </c>
      <c r="J23" s="195"/>
      <c r="K23" s="196"/>
      <c r="L23" s="28"/>
      <c r="M23" s="97">
        <f>SUM(J23,K25:K29,J30)</f>
        <v>0</v>
      </c>
    </row>
    <row r="24" spans="1:13" s="1" customFormat="1" ht="30" customHeight="1">
      <c r="A24" s="183"/>
      <c r="B24" s="86" t="s">
        <v>30</v>
      </c>
      <c r="C24" s="87"/>
      <c r="D24" s="87"/>
      <c r="E24" s="87"/>
      <c r="F24" s="87"/>
      <c r="G24" s="200"/>
      <c r="H24" s="49">
        <v>1.4</v>
      </c>
      <c r="I24" s="199"/>
      <c r="J24" s="8"/>
      <c r="K24" s="10"/>
      <c r="L24" s="29"/>
      <c r="M24" s="98"/>
    </row>
    <row r="25" spans="1:13" s="1" customFormat="1" ht="30" customHeight="1">
      <c r="A25" s="183"/>
      <c r="B25" s="67" t="s">
        <v>22</v>
      </c>
      <c r="C25" s="89" t="s">
        <v>68</v>
      </c>
      <c r="D25" s="90"/>
      <c r="E25" s="90"/>
      <c r="F25" s="91"/>
      <c r="G25" s="65" t="s">
        <v>9</v>
      </c>
      <c r="H25" s="68">
        <v>0.4</v>
      </c>
      <c r="I25" s="188"/>
      <c r="J25" s="41"/>
      <c r="K25" s="82">
        <f>IF(SUM(J25:J29)&gt;1.4,1.4,SUM(J25:J29))</f>
        <v>0</v>
      </c>
      <c r="L25" s="30"/>
      <c r="M25" s="98"/>
    </row>
    <row r="26" spans="1:13" s="1" customFormat="1" ht="30" customHeight="1">
      <c r="A26" s="183"/>
      <c r="B26" s="35" t="s">
        <v>25</v>
      </c>
      <c r="C26" s="84" t="s">
        <v>69</v>
      </c>
      <c r="D26" s="85"/>
      <c r="E26" s="85"/>
      <c r="F26" s="85"/>
      <c r="G26" s="14" t="s">
        <v>9</v>
      </c>
      <c r="H26" s="7">
        <v>0.4</v>
      </c>
      <c r="I26" s="188"/>
      <c r="J26" s="41"/>
      <c r="K26" s="82"/>
      <c r="L26" s="30"/>
      <c r="M26" s="98"/>
    </row>
    <row r="27" spans="1:13" s="1" customFormat="1" ht="30" customHeight="1">
      <c r="A27" s="183"/>
      <c r="B27" s="35" t="s">
        <v>26</v>
      </c>
      <c r="C27" s="86" t="s">
        <v>70</v>
      </c>
      <c r="D27" s="87"/>
      <c r="E27" s="87"/>
      <c r="F27" s="87"/>
      <c r="G27" s="62" t="s">
        <v>9</v>
      </c>
      <c r="H27" s="7">
        <v>0.4</v>
      </c>
      <c r="I27" s="188"/>
      <c r="J27" s="41"/>
      <c r="K27" s="82"/>
      <c r="L27" s="30"/>
      <c r="M27" s="98"/>
    </row>
    <row r="28" spans="1:13" s="1" customFormat="1" ht="30" customHeight="1">
      <c r="A28" s="183"/>
      <c r="B28" s="35" t="s">
        <v>31</v>
      </c>
      <c r="C28" s="86" t="s">
        <v>71</v>
      </c>
      <c r="D28" s="87"/>
      <c r="E28" s="87"/>
      <c r="F28" s="88"/>
      <c r="G28" s="14" t="s">
        <v>15</v>
      </c>
      <c r="H28" s="7">
        <v>0.4</v>
      </c>
      <c r="I28" s="188"/>
      <c r="J28" s="22"/>
      <c r="K28" s="82"/>
      <c r="L28" s="30"/>
      <c r="M28" s="98"/>
    </row>
    <row r="29" spans="1:13" s="1" customFormat="1" ht="30" customHeight="1" thickBot="1">
      <c r="A29" s="183"/>
      <c r="B29" s="64" t="s">
        <v>32</v>
      </c>
      <c r="C29" s="89" t="s">
        <v>72</v>
      </c>
      <c r="D29" s="90"/>
      <c r="E29" s="90"/>
      <c r="F29" s="91"/>
      <c r="G29" s="65" t="s">
        <v>15</v>
      </c>
      <c r="H29" s="16">
        <v>0.4</v>
      </c>
      <c r="I29" s="189"/>
      <c r="J29" s="66"/>
      <c r="K29" s="83"/>
      <c r="L29" s="31"/>
      <c r="M29" s="98"/>
    </row>
    <row r="30" spans="1:13" s="1" customFormat="1" ht="30" customHeight="1" thickBot="1">
      <c r="A30" s="184"/>
      <c r="B30" s="185" t="s">
        <v>74</v>
      </c>
      <c r="C30" s="186"/>
      <c r="D30" s="186"/>
      <c r="E30" s="186"/>
      <c r="F30" s="186"/>
      <c r="G30" s="187"/>
      <c r="H30" s="63">
        <v>0.6</v>
      </c>
      <c r="I30" s="33">
        <v>0.6</v>
      </c>
      <c r="J30" s="190"/>
      <c r="K30" s="191"/>
      <c r="L30" s="32"/>
      <c r="M30" s="99"/>
    </row>
    <row r="31" spans="1:13" s="1" customFormat="1" ht="30" customHeight="1" thickBot="1">
      <c r="A31" s="11" t="s">
        <v>18</v>
      </c>
      <c r="B31" s="6"/>
      <c r="C31" s="6"/>
      <c r="D31" s="6"/>
      <c r="E31" s="6"/>
      <c r="F31" s="6"/>
      <c r="G31" s="6"/>
      <c r="H31" s="92">
        <f>+SUM(H8,H9,H10,H11,H12,I15,I19,H23,H24,H30)</f>
        <v>10</v>
      </c>
      <c r="I31" s="93"/>
      <c r="J31" s="94">
        <f>SUM(M8,M15,M19,M23)</f>
        <v>0</v>
      </c>
      <c r="K31" s="95"/>
      <c r="L31" s="95"/>
      <c r="M31" s="96"/>
    </row>
    <row r="32" spans="1:13" s="1" customFormat="1" ht="30" customHeight="1" thickBot="1">
      <c r="A32" s="12" t="s">
        <v>27</v>
      </c>
      <c r="B32" s="5"/>
      <c r="C32" s="5"/>
      <c r="D32" s="5"/>
      <c r="E32" s="5"/>
      <c r="F32" s="5"/>
      <c r="G32" s="5"/>
      <c r="H32" s="77">
        <f>SUM(H13,H14)+H31</f>
        <v>11</v>
      </c>
      <c r="I32" s="78"/>
      <c r="J32" s="79"/>
      <c r="K32" s="80"/>
      <c r="L32" s="80"/>
      <c r="M32" s="81"/>
    </row>
    <row r="33" s="1" customFormat="1" ht="10.5"/>
    <row r="34" s="1" customFormat="1" ht="10.5"/>
    <row r="35" s="1" customFormat="1" ht="10.5"/>
    <row r="36" s="1" customFormat="1" ht="10.5"/>
    <row r="37" s="1" customFormat="1" ht="10.5"/>
    <row r="38" s="1" customFormat="1" ht="10.5"/>
    <row r="39" s="1" customFormat="1" ht="10.5"/>
    <row r="40" s="1" customFormat="1" ht="10.5"/>
    <row r="41" s="1" customFormat="1" ht="10.5"/>
    <row r="42" s="1" customFormat="1" ht="10.5"/>
    <row r="43" s="1" customFormat="1" ht="10.5"/>
    <row r="44" s="1" customFormat="1" ht="10.5"/>
    <row r="45" s="1" customFormat="1" ht="10.5"/>
    <row r="46" s="1" customFormat="1" ht="10.5"/>
    <row r="47" s="1" customFormat="1" ht="10.5"/>
    <row r="48" s="1" customFormat="1" ht="10.5"/>
    <row r="49" s="1" customFormat="1" ht="10.5"/>
    <row r="50" s="1" customFormat="1" ht="10.5"/>
    <row r="51" s="1" customFormat="1" ht="10.5"/>
    <row r="52" s="1" customFormat="1" ht="10.5"/>
    <row r="53" s="1" customFormat="1" ht="10.5"/>
    <row r="54" s="1" customFormat="1" ht="10.5"/>
    <row r="55" s="1" customFormat="1" ht="10.5"/>
    <row r="56" s="1" customFormat="1" ht="10.5"/>
    <row r="57" s="1" customFormat="1" ht="10.5"/>
    <row r="58" s="1" customFormat="1" ht="10.5"/>
    <row r="59" s="1" customFormat="1" ht="10.5"/>
    <row r="60" s="1" customFormat="1" ht="10.5"/>
    <row r="61" s="1" customFormat="1" ht="10.5"/>
    <row r="62" s="1" customFormat="1" ht="10.5"/>
    <row r="63" s="1" customFormat="1" ht="10.5"/>
    <row r="64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  <row r="77" s="1" customFormat="1" ht="10.5"/>
    <row r="78" s="1" customFormat="1" ht="10.5"/>
    <row r="79" s="1" customFormat="1" ht="10.5"/>
    <row r="80" s="1" customFormat="1" ht="10.5"/>
    <row r="81" s="1" customFormat="1" ht="10.5"/>
  </sheetData>
  <dataConsolidate/>
  <mergeCells count="68">
    <mergeCell ref="A23:A30"/>
    <mergeCell ref="B30:G30"/>
    <mergeCell ref="I25:I29"/>
    <mergeCell ref="J30:K30"/>
    <mergeCell ref="A19:A22"/>
    <mergeCell ref="I19:I22"/>
    <mergeCell ref="J19:K19"/>
    <mergeCell ref="B23:G23"/>
    <mergeCell ref="I23:I24"/>
    <mergeCell ref="J23:K23"/>
    <mergeCell ref="B24:G24"/>
    <mergeCell ref="C25:F25"/>
    <mergeCell ref="A6:G7"/>
    <mergeCell ref="H6:I7"/>
    <mergeCell ref="J6:M6"/>
    <mergeCell ref="J7:K7"/>
    <mergeCell ref="J16:K16"/>
    <mergeCell ref="A8:A18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J11:K11"/>
    <mergeCell ref="A2:M2"/>
    <mergeCell ref="A4:B4"/>
    <mergeCell ref="H4:M4"/>
    <mergeCell ref="A5:B5"/>
    <mergeCell ref="C5:M5"/>
    <mergeCell ref="J15:K15"/>
    <mergeCell ref="M15:M18"/>
    <mergeCell ref="J18:K18"/>
    <mergeCell ref="J17:K17"/>
    <mergeCell ref="B12:G12"/>
    <mergeCell ref="J12:K12"/>
    <mergeCell ref="B13:G13"/>
    <mergeCell ref="J13:K14"/>
    <mergeCell ref="B14:G14"/>
    <mergeCell ref="B18:G18"/>
    <mergeCell ref="B17:G17"/>
    <mergeCell ref="B16:G16"/>
    <mergeCell ref="B15:G15"/>
    <mergeCell ref="I15:I18"/>
    <mergeCell ref="M19:M22"/>
    <mergeCell ref="B22:G22"/>
    <mergeCell ref="J22:K22"/>
    <mergeCell ref="J20:K20"/>
    <mergeCell ref="J21:K21"/>
    <mergeCell ref="D19:G19"/>
    <mergeCell ref="D20:G20"/>
    <mergeCell ref="D21:G21"/>
    <mergeCell ref="C19:C20"/>
    <mergeCell ref="B19:B21"/>
    <mergeCell ref="L19:L20"/>
    <mergeCell ref="H32:I32"/>
    <mergeCell ref="J32:M32"/>
    <mergeCell ref="K25:K29"/>
    <mergeCell ref="C26:F26"/>
    <mergeCell ref="C27:F27"/>
    <mergeCell ref="C28:F28"/>
    <mergeCell ref="C29:F29"/>
    <mergeCell ref="H31:I31"/>
    <mergeCell ref="J31:M31"/>
    <mergeCell ref="M23:M30"/>
  </mergeCells>
  <phoneticPr fontId="2"/>
  <conditionalFormatting sqref="J19:K20">
    <cfRule type="expression" dxfId="5" priority="7">
      <formula>$J$21&gt;0</formula>
    </cfRule>
  </conditionalFormatting>
  <conditionalFormatting sqref="J21:K21">
    <cfRule type="expression" dxfId="4" priority="8">
      <formula>($J$19+$J$20)&gt;0</formula>
    </cfRule>
  </conditionalFormatting>
  <conditionalFormatting sqref="M19:M22">
    <cfRule type="duplicateValues" dxfId="3" priority="3"/>
  </conditionalFormatting>
  <dataValidations count="15">
    <dataValidation type="list" allowBlank="1" showInputMessage="1" showErrorMessage="1" sqref="L23 J8:K9" xr:uid="{FF09C1C4-007F-48F3-9FC5-42108E9CE575}">
      <formula1>"0.5,0"</formula1>
    </dataValidation>
    <dataValidation type="list" allowBlank="1" showInputMessage="1" showErrorMessage="1" sqref="J12:L12" xr:uid="{F698CF2E-0FD1-4761-96DE-4FBCFC511E8B}">
      <formula1>"0.2,0.15,0.1,0"</formula1>
    </dataValidation>
    <dataValidation type="list" allowBlank="1" showInputMessage="1" showErrorMessage="1" sqref="J11:L11" xr:uid="{7C3CA62E-D8AE-44A9-A863-F41E40B73C9C}">
      <formula1>"0.3,0.25,0.2,0.15,0.1,0"</formula1>
    </dataValidation>
    <dataValidation type="list" allowBlank="1" showInputMessage="1" showErrorMessage="1" sqref="J19:K19 L9" xr:uid="{6921F523-008B-4D40-9BFB-B502A631E2D1}">
      <formula1>"0.5,0.3,0"</formula1>
    </dataValidation>
    <dataValidation type="list" allowBlank="1" showInputMessage="1" showErrorMessage="1" sqref="J22:K22" xr:uid="{0788777D-5FC7-4E1E-A748-BE784985C04C}">
      <formula1>"1.0,0.5,0"</formula1>
    </dataValidation>
    <dataValidation type="list" allowBlank="1" showInputMessage="1" showErrorMessage="1" sqref="L15" xr:uid="{3B834F12-D314-4BCC-9C63-1682CEBDA723}">
      <formula1>"0.3,0.2,0.1,0"</formula1>
    </dataValidation>
    <dataValidation type="list" allowBlank="1" showInputMessage="1" showErrorMessage="1" sqref="J20:K20 L16" xr:uid="{49D79721-DDD2-4A5C-BFCE-E599BE77B90E}">
      <formula1>"0.3,0.2,0"</formula1>
    </dataValidation>
    <dataValidation type="list" allowBlank="1" showInputMessage="1" showErrorMessage="1" sqref="L17:L18" xr:uid="{9A2C30DD-C047-4177-9AEE-0F90CC295BE2}">
      <formula1>"0.2,0.1,０"</formula1>
    </dataValidation>
    <dataValidation type="list" allowBlank="1" showInputMessage="1" showErrorMessage="1" sqref="J21:K21" xr:uid="{38A27022-2CC0-4AD5-BDF2-69B5D17DADF1}">
      <formula1>"0.3,0.1,0"</formula1>
    </dataValidation>
    <dataValidation type="list" allowBlank="1" showInputMessage="1" showErrorMessage="1" sqref="J30:K30" xr:uid="{320A7EA3-A068-4346-B8CB-8E2E10D61FCB}">
      <formula1>"0.0,0.3,0.6"</formula1>
    </dataValidation>
    <dataValidation type="list" allowBlank="1" showInputMessage="1" showErrorMessage="1" sqref="J23:K23" xr:uid="{F5D83DD5-23FE-43F7-84E1-FF49299CBE70}">
      <formula1>"1.0,0.8,0.6,0.3,0"</formula1>
    </dataValidation>
    <dataValidation type="list" allowBlank="1" showInputMessage="1" showErrorMessage="1" sqref="J29" xr:uid="{4E80EFBC-48F2-4F09-97C8-B3F5F37999CD}">
      <formula1>"0.4,0"</formula1>
    </dataValidation>
    <dataValidation type="list" allowBlank="1" showInputMessage="1" showErrorMessage="1" sqref="J15:K15" xr:uid="{DAFEF433-9DC7-4A88-A27A-8C1A02D1E03F}">
      <formula1>"0.4,0.2,0.1,0"</formula1>
    </dataValidation>
    <dataValidation type="list" allowBlank="1" showInputMessage="1" showErrorMessage="1" sqref="J25:J28 J16:K17" xr:uid="{4B52EAC5-4D93-4899-A69E-0A9E15C98C52}">
      <formula1>"0.4,0.2,0"</formula1>
    </dataValidation>
    <dataValidation type="list" allowBlank="1" showInputMessage="1" showErrorMessage="1" sqref="J18:K18" xr:uid="{3BC9D683-8831-4CB4-BB4B-5D650D804B59}">
      <formula1>"0.2,０"</formula1>
    </dataValidation>
  </dataValidations>
  <printOptions horizontalCentered="1"/>
  <pageMargins left="0.49" right="0.55000000000000004" top="0.39370078740157483" bottom="0.39370078740157483" header="0" footer="0"/>
  <pageSetup paperSize="9" scale="87" firstPageNumber="50" orientation="portrait" useFirstPageNumber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M82"/>
  <sheetViews>
    <sheetView topLeftCell="A22" workbookViewId="0">
      <selection activeCell="Q22" sqref="Q22"/>
    </sheetView>
  </sheetViews>
  <sheetFormatPr defaultColWidth="8.75" defaultRowHeight="13.5"/>
  <cols>
    <col min="1" max="1" width="4" customWidth="1"/>
    <col min="2" max="2" width="11.62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3" width="6.875" customWidth="1"/>
  </cols>
  <sheetData>
    <row r="1" spans="1:13" ht="4.5" customHeight="1"/>
    <row r="2" spans="1:13" ht="39" customHeight="1">
      <c r="A2" s="151" t="s">
        <v>28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ht="3" customHeight="1"/>
    <row r="4" spans="1:13" ht="27.75" customHeight="1" thickBot="1">
      <c r="A4" s="153" t="s">
        <v>0</v>
      </c>
      <c r="B4" s="153"/>
      <c r="C4" s="44" t="s">
        <v>12</v>
      </c>
      <c r="D4" s="45"/>
      <c r="E4" s="45"/>
      <c r="F4" s="4" t="s">
        <v>11</v>
      </c>
      <c r="H4" s="154"/>
      <c r="I4" s="155"/>
      <c r="J4" s="155"/>
      <c r="K4" s="155"/>
      <c r="L4" s="155"/>
      <c r="M4" s="155"/>
    </row>
    <row r="5" spans="1:13" ht="46.5" customHeight="1" thickBot="1">
      <c r="A5" s="156" t="s">
        <v>33</v>
      </c>
      <c r="B5" s="157"/>
      <c r="C5" s="158" t="s">
        <v>29</v>
      </c>
      <c r="D5" s="159"/>
      <c r="E5" s="159"/>
      <c r="F5" s="159"/>
      <c r="G5" s="159"/>
      <c r="H5" s="159"/>
      <c r="I5" s="159"/>
      <c r="J5" s="159"/>
      <c r="K5" s="159"/>
      <c r="L5" s="159"/>
      <c r="M5" s="160"/>
    </row>
    <row r="6" spans="1:13" s="1" customFormat="1" ht="19.5" customHeight="1">
      <c r="A6" s="93" t="s">
        <v>1</v>
      </c>
      <c r="B6" s="161"/>
      <c r="C6" s="161"/>
      <c r="D6" s="161"/>
      <c r="E6" s="161"/>
      <c r="F6" s="161"/>
      <c r="G6" s="161"/>
      <c r="H6" s="93" t="s">
        <v>2</v>
      </c>
      <c r="I6" s="161"/>
      <c r="J6" s="164"/>
      <c r="K6" s="165"/>
      <c r="L6" s="165"/>
      <c r="M6" s="166"/>
    </row>
    <row r="7" spans="1:13" s="1" customFormat="1" ht="27.75" customHeight="1" thickBot="1">
      <c r="A7" s="162"/>
      <c r="B7" s="163"/>
      <c r="C7" s="163"/>
      <c r="D7" s="163"/>
      <c r="E7" s="163"/>
      <c r="F7" s="163"/>
      <c r="G7" s="163"/>
      <c r="H7" s="162"/>
      <c r="I7" s="163"/>
      <c r="J7" s="167" t="s">
        <v>16</v>
      </c>
      <c r="K7" s="168"/>
      <c r="L7" s="46"/>
      <c r="M7" s="3" t="s">
        <v>7</v>
      </c>
    </row>
    <row r="8" spans="1:13" s="1" customFormat="1" ht="30" customHeight="1">
      <c r="A8" s="169" t="s">
        <v>3</v>
      </c>
      <c r="B8" s="127" t="s">
        <v>14</v>
      </c>
      <c r="C8" s="128"/>
      <c r="D8" s="128"/>
      <c r="E8" s="128"/>
      <c r="F8" s="128"/>
      <c r="G8" s="129"/>
      <c r="H8" s="47">
        <v>0.5</v>
      </c>
      <c r="I8" s="172">
        <f>SUM(H8:H13)</f>
        <v>5.5</v>
      </c>
      <c r="J8" s="174"/>
      <c r="K8" s="175"/>
      <c r="L8" s="24"/>
      <c r="M8" s="176">
        <f>SUM(J8:K12)</f>
        <v>0</v>
      </c>
    </row>
    <row r="9" spans="1:13" s="1" customFormat="1" ht="30" customHeight="1">
      <c r="A9" s="170"/>
      <c r="B9" s="84" t="s">
        <v>77</v>
      </c>
      <c r="C9" s="85"/>
      <c r="D9" s="85"/>
      <c r="E9" s="85"/>
      <c r="F9" s="85"/>
      <c r="G9" s="85"/>
      <c r="H9" s="48">
        <v>0.5</v>
      </c>
      <c r="I9" s="173"/>
      <c r="J9" s="178"/>
      <c r="K9" s="179"/>
      <c r="L9" s="25"/>
      <c r="M9" s="177"/>
    </row>
    <row r="10" spans="1:13" s="1" customFormat="1" ht="30" customHeight="1">
      <c r="A10" s="170"/>
      <c r="B10" s="102" t="s">
        <v>80</v>
      </c>
      <c r="C10" s="103"/>
      <c r="D10" s="103"/>
      <c r="E10" s="103"/>
      <c r="F10" s="103"/>
      <c r="G10" s="103"/>
      <c r="H10" s="49">
        <v>3</v>
      </c>
      <c r="I10" s="173"/>
      <c r="J10" s="138"/>
      <c r="K10" s="139"/>
      <c r="L10" s="50"/>
      <c r="M10" s="177"/>
    </row>
    <row r="11" spans="1:13" s="1" customFormat="1" ht="30" customHeight="1">
      <c r="A11" s="170"/>
      <c r="B11" s="102" t="s">
        <v>5</v>
      </c>
      <c r="C11" s="103"/>
      <c r="D11" s="103"/>
      <c r="E11" s="103"/>
      <c r="F11" s="103"/>
      <c r="G11" s="103"/>
      <c r="H11" s="49">
        <v>0.3</v>
      </c>
      <c r="I11" s="173"/>
      <c r="J11" s="180"/>
      <c r="K11" s="181"/>
      <c r="L11" s="51"/>
      <c r="M11" s="177"/>
    </row>
    <row r="12" spans="1:13" s="1" customFormat="1" ht="30" customHeight="1">
      <c r="A12" s="170"/>
      <c r="B12" s="102" t="s">
        <v>13</v>
      </c>
      <c r="C12" s="103"/>
      <c r="D12" s="103"/>
      <c r="E12" s="103"/>
      <c r="F12" s="103"/>
      <c r="G12" s="103"/>
      <c r="H12" s="49">
        <v>0.2</v>
      </c>
      <c r="I12" s="173"/>
      <c r="J12" s="140"/>
      <c r="K12" s="141"/>
      <c r="L12" s="51"/>
      <c r="M12" s="177"/>
    </row>
    <row r="13" spans="1:13" s="1" customFormat="1" ht="30" customHeight="1" thickBot="1">
      <c r="A13" s="170"/>
      <c r="B13" s="142" t="s">
        <v>19</v>
      </c>
      <c r="C13" s="143"/>
      <c r="D13" s="143"/>
      <c r="E13" s="143"/>
      <c r="F13" s="143"/>
      <c r="G13" s="143"/>
      <c r="H13" s="52">
        <v>1</v>
      </c>
      <c r="I13" s="173"/>
      <c r="J13" s="144" t="s">
        <v>58</v>
      </c>
      <c r="K13" s="145"/>
      <c r="L13" s="26"/>
      <c r="M13" s="177"/>
    </row>
    <row r="14" spans="1:13" s="1" customFormat="1" ht="30" customHeight="1" thickBot="1">
      <c r="A14" s="170"/>
      <c r="B14" s="148" t="s">
        <v>17</v>
      </c>
      <c r="C14" s="149"/>
      <c r="D14" s="149"/>
      <c r="E14" s="149"/>
      <c r="F14" s="149"/>
      <c r="G14" s="150"/>
      <c r="H14" s="53"/>
      <c r="I14" s="9"/>
      <c r="J14" s="146"/>
      <c r="K14" s="147"/>
      <c r="L14" s="27"/>
      <c r="M14" s="2">
        <f>SUM(J13:K14)</f>
        <v>0</v>
      </c>
    </row>
    <row r="15" spans="1:13" s="1" customFormat="1" ht="30" customHeight="1">
      <c r="A15" s="39"/>
      <c r="B15" s="203" t="s">
        <v>20</v>
      </c>
      <c r="C15" s="204"/>
      <c r="D15" s="204"/>
      <c r="E15" s="204"/>
      <c r="F15" s="204"/>
      <c r="G15" s="205"/>
      <c r="H15" s="54">
        <v>0.5</v>
      </c>
      <c r="I15" s="130">
        <v>1</v>
      </c>
      <c r="J15" s="132"/>
      <c r="K15" s="133"/>
      <c r="L15" s="50"/>
      <c r="M15" s="134">
        <f>J15+J16</f>
        <v>0</v>
      </c>
    </row>
    <row r="16" spans="1:13" s="1" customFormat="1" ht="30" customHeight="1" thickBot="1">
      <c r="A16" s="39"/>
      <c r="B16" s="124" t="s">
        <v>21</v>
      </c>
      <c r="C16" s="201"/>
      <c r="D16" s="201"/>
      <c r="E16" s="201"/>
      <c r="F16" s="201"/>
      <c r="G16" s="202"/>
      <c r="H16" s="57">
        <v>0.5</v>
      </c>
      <c r="I16" s="206"/>
      <c r="J16" s="138"/>
      <c r="K16" s="139"/>
      <c r="L16" s="50"/>
      <c r="M16" s="135"/>
    </row>
    <row r="17" spans="1:13" s="1" customFormat="1" ht="30" customHeight="1">
      <c r="A17" s="39"/>
      <c r="B17" s="127" t="s">
        <v>76</v>
      </c>
      <c r="C17" s="128"/>
      <c r="D17" s="128"/>
      <c r="E17" s="128"/>
      <c r="F17" s="128"/>
      <c r="G17" s="129"/>
      <c r="H17" s="54">
        <v>0.4</v>
      </c>
      <c r="I17" s="207">
        <v>1</v>
      </c>
      <c r="J17" s="224"/>
      <c r="K17" s="225"/>
      <c r="L17" s="60"/>
      <c r="M17" s="134">
        <f>IF(J17+J18+J20+J19&gt;=1,1,J17+J18+J19+J20)</f>
        <v>0</v>
      </c>
    </row>
    <row r="18" spans="1:13" s="1" customFormat="1" ht="30" customHeight="1">
      <c r="A18" s="39"/>
      <c r="B18" s="114" t="s">
        <v>64</v>
      </c>
      <c r="C18" s="115"/>
      <c r="D18" s="115"/>
      <c r="E18" s="115"/>
      <c r="F18" s="115"/>
      <c r="G18" s="116"/>
      <c r="H18" s="55">
        <v>0.4</v>
      </c>
      <c r="I18" s="130"/>
      <c r="J18" s="132"/>
      <c r="K18" s="133"/>
      <c r="L18" s="50"/>
      <c r="M18" s="135"/>
    </row>
    <row r="19" spans="1:13" s="1" customFormat="1" ht="30" customHeight="1">
      <c r="A19" s="39"/>
      <c r="B19" s="114" t="s">
        <v>66</v>
      </c>
      <c r="C19" s="115"/>
      <c r="D19" s="115"/>
      <c r="E19" s="115"/>
      <c r="F19" s="115"/>
      <c r="G19" s="116"/>
      <c r="H19" s="56">
        <v>0.4</v>
      </c>
      <c r="I19" s="130"/>
      <c r="J19" s="138"/>
      <c r="K19" s="139"/>
      <c r="L19" s="50"/>
      <c r="M19" s="135"/>
    </row>
    <row r="20" spans="1:13" s="1" customFormat="1" ht="30" customHeight="1" thickBot="1">
      <c r="A20" s="39"/>
      <c r="B20" s="124" t="s">
        <v>67</v>
      </c>
      <c r="C20" s="125"/>
      <c r="D20" s="125"/>
      <c r="E20" s="125"/>
      <c r="F20" s="125"/>
      <c r="G20" s="126"/>
      <c r="H20" s="57">
        <v>0.2</v>
      </c>
      <c r="I20" s="131"/>
      <c r="J20" s="136"/>
      <c r="K20" s="137"/>
      <c r="L20" s="61"/>
      <c r="M20" s="226"/>
    </row>
    <row r="21" spans="1:13" s="1" customFormat="1" ht="30" customHeight="1">
      <c r="A21" s="192" t="s">
        <v>6</v>
      </c>
      <c r="B21" s="119" t="s">
        <v>62</v>
      </c>
      <c r="C21" s="117" t="s">
        <v>60</v>
      </c>
      <c r="D21" s="108" t="s">
        <v>81</v>
      </c>
      <c r="E21" s="109"/>
      <c r="F21" s="109"/>
      <c r="G21" s="110"/>
      <c r="H21" s="58">
        <v>0.5</v>
      </c>
      <c r="I21" s="172">
        <f>H21+H24</f>
        <v>1.5</v>
      </c>
      <c r="J21" s="195"/>
      <c r="K21" s="196"/>
      <c r="L21" s="122">
        <f>IF(J21+J22&gt;=0.5,0.5,J21+J22)</f>
        <v>0</v>
      </c>
      <c r="M21" s="100">
        <f>IF(L21=0,L23+L24,IF(L23=0,L21+L24,IF(L21+L23=0,L24,"入力ｴﾗｰ")))</f>
        <v>0</v>
      </c>
    </row>
    <row r="22" spans="1:13" s="1" customFormat="1" ht="30" customHeight="1">
      <c r="A22" s="193"/>
      <c r="B22" s="120"/>
      <c r="C22" s="118"/>
      <c r="D22" s="111" t="s">
        <v>59</v>
      </c>
      <c r="E22" s="112"/>
      <c r="F22" s="112"/>
      <c r="G22" s="113"/>
      <c r="H22" s="59">
        <v>0.3</v>
      </c>
      <c r="I22" s="173"/>
      <c r="J22" s="106"/>
      <c r="K22" s="107"/>
      <c r="L22" s="123"/>
      <c r="M22" s="101"/>
    </row>
    <row r="23" spans="1:13" s="1" customFormat="1" ht="30" customHeight="1">
      <c r="A23" s="193"/>
      <c r="B23" s="121"/>
      <c r="C23" s="23" t="s">
        <v>61</v>
      </c>
      <c r="D23" s="114" t="s">
        <v>65</v>
      </c>
      <c r="E23" s="115"/>
      <c r="F23" s="115"/>
      <c r="G23" s="116"/>
      <c r="H23" s="48">
        <v>0.3</v>
      </c>
      <c r="I23" s="173"/>
      <c r="J23" s="106"/>
      <c r="K23" s="107"/>
      <c r="L23" s="40">
        <f>J23</f>
        <v>0</v>
      </c>
      <c r="M23" s="101"/>
    </row>
    <row r="24" spans="1:13" s="1" customFormat="1" ht="30" customHeight="1" thickBot="1">
      <c r="A24" s="194"/>
      <c r="B24" s="102" t="s">
        <v>79</v>
      </c>
      <c r="C24" s="103"/>
      <c r="D24" s="103"/>
      <c r="E24" s="103"/>
      <c r="F24" s="103"/>
      <c r="G24" s="103"/>
      <c r="H24" s="49">
        <v>1</v>
      </c>
      <c r="I24" s="173"/>
      <c r="J24" s="104"/>
      <c r="K24" s="105"/>
      <c r="L24" s="34">
        <f>J24</f>
        <v>0</v>
      </c>
      <c r="M24" s="101"/>
    </row>
    <row r="25" spans="1:13" s="1" customFormat="1" ht="30" customHeight="1">
      <c r="A25" s="208" t="s">
        <v>4</v>
      </c>
      <c r="B25" s="197" t="s">
        <v>8</v>
      </c>
      <c r="C25" s="198"/>
      <c r="D25" s="198"/>
      <c r="E25" s="198"/>
      <c r="F25" s="198"/>
      <c r="G25" s="198"/>
      <c r="H25" s="58">
        <v>0.5</v>
      </c>
      <c r="I25" s="134">
        <f>SUM(H25:H26)</f>
        <v>2</v>
      </c>
      <c r="J25" s="195">
        <v>0</v>
      </c>
      <c r="K25" s="196"/>
      <c r="L25" s="28"/>
      <c r="M25" s="134">
        <f>SUM(J25,K27:K31)</f>
        <v>0</v>
      </c>
    </row>
    <row r="26" spans="1:13" s="1" customFormat="1" ht="30" customHeight="1">
      <c r="A26" s="209"/>
      <c r="B26" s="86" t="s">
        <v>30</v>
      </c>
      <c r="C26" s="87"/>
      <c r="D26" s="87"/>
      <c r="E26" s="87"/>
      <c r="F26" s="87"/>
      <c r="G26" s="200"/>
      <c r="H26" s="49">
        <v>1.5</v>
      </c>
      <c r="I26" s="199"/>
      <c r="J26" s="8"/>
      <c r="K26" s="10"/>
      <c r="L26" s="29"/>
      <c r="M26" s="215"/>
    </row>
    <row r="27" spans="1:13" s="1" customFormat="1" ht="30" customHeight="1">
      <c r="A27" s="209"/>
      <c r="B27" s="213" t="s">
        <v>22</v>
      </c>
      <c r="C27" s="210" t="s">
        <v>23</v>
      </c>
      <c r="D27" s="211"/>
      <c r="E27" s="211"/>
      <c r="F27" s="212"/>
      <c r="G27" s="69" t="s">
        <v>9</v>
      </c>
      <c r="H27" s="217">
        <v>0.5</v>
      </c>
      <c r="I27" s="215"/>
      <c r="J27" s="219">
        <v>0</v>
      </c>
      <c r="K27" s="82">
        <f>IF(SUM(J27:J31)&gt;1.5,1.5,SUM(J27:J31))</f>
        <v>0</v>
      </c>
      <c r="L27" s="30"/>
      <c r="M27" s="215"/>
    </row>
    <row r="28" spans="1:13" s="1" customFormat="1" ht="30" customHeight="1">
      <c r="A28" s="209"/>
      <c r="B28" s="214"/>
      <c r="C28" s="84"/>
      <c r="D28" s="85"/>
      <c r="E28" s="85"/>
      <c r="F28" s="85"/>
      <c r="G28" s="62" t="s">
        <v>10</v>
      </c>
      <c r="H28" s="218"/>
      <c r="I28" s="215"/>
      <c r="J28" s="218"/>
      <c r="K28" s="82"/>
      <c r="L28" s="30"/>
      <c r="M28" s="215"/>
    </row>
    <row r="29" spans="1:13" s="1" customFormat="1" ht="30" customHeight="1">
      <c r="A29" s="209"/>
      <c r="B29" s="35" t="s">
        <v>25</v>
      </c>
      <c r="C29" s="86" t="s">
        <v>73</v>
      </c>
      <c r="D29" s="87"/>
      <c r="E29" s="87"/>
      <c r="F29" s="87"/>
      <c r="G29" s="14" t="s">
        <v>15</v>
      </c>
      <c r="H29" s="7">
        <v>0.5</v>
      </c>
      <c r="I29" s="215"/>
      <c r="J29" s="41">
        <v>0</v>
      </c>
      <c r="K29" s="82"/>
      <c r="L29" s="30"/>
      <c r="M29" s="215"/>
    </row>
    <row r="30" spans="1:13" s="1" customFormat="1" ht="30" customHeight="1">
      <c r="A30" s="209"/>
      <c r="B30" s="35" t="s">
        <v>26</v>
      </c>
      <c r="C30" s="86" t="s">
        <v>24</v>
      </c>
      <c r="D30" s="87"/>
      <c r="E30" s="87"/>
      <c r="F30" s="88"/>
      <c r="G30" s="14" t="s">
        <v>15</v>
      </c>
      <c r="H30" s="7">
        <v>0.5</v>
      </c>
      <c r="I30" s="215"/>
      <c r="J30" s="22">
        <v>0</v>
      </c>
      <c r="K30" s="82"/>
      <c r="L30" s="30"/>
      <c r="M30" s="215"/>
    </row>
    <row r="31" spans="1:13" s="1" customFormat="1" ht="30" customHeight="1" thickBot="1">
      <c r="A31" s="209"/>
      <c r="B31" s="36" t="s">
        <v>31</v>
      </c>
      <c r="C31" s="221" t="s">
        <v>72</v>
      </c>
      <c r="D31" s="222"/>
      <c r="E31" s="222"/>
      <c r="F31" s="223"/>
      <c r="G31" s="13" t="s">
        <v>15</v>
      </c>
      <c r="H31" s="15">
        <v>0.5</v>
      </c>
      <c r="I31" s="216"/>
      <c r="J31" s="42">
        <v>0</v>
      </c>
      <c r="K31" s="220"/>
      <c r="L31" s="31"/>
      <c r="M31" s="216"/>
    </row>
    <row r="32" spans="1:13" s="1" customFormat="1" ht="30" customHeight="1" thickBot="1">
      <c r="A32" s="11" t="s">
        <v>18</v>
      </c>
      <c r="B32" s="6"/>
      <c r="C32" s="6"/>
      <c r="D32" s="6"/>
      <c r="E32" s="6"/>
      <c r="F32" s="6"/>
      <c r="G32" s="6"/>
      <c r="H32" s="92">
        <f>+SUM(H8,H9,H10,H11,H12,H15,H16,I21,H25,H26,I17)</f>
        <v>10</v>
      </c>
      <c r="I32" s="93"/>
      <c r="J32" s="94">
        <f>SUM(M8,M15,M21,M25,M17)</f>
        <v>0</v>
      </c>
      <c r="K32" s="95"/>
      <c r="L32" s="95"/>
      <c r="M32" s="96"/>
    </row>
    <row r="33" spans="1:13" s="1" customFormat="1" ht="30" customHeight="1" thickBot="1">
      <c r="A33" s="12" t="s">
        <v>27</v>
      </c>
      <c r="B33" s="5"/>
      <c r="C33" s="5"/>
      <c r="D33" s="5"/>
      <c r="E33" s="5"/>
      <c r="F33" s="5"/>
      <c r="G33" s="5"/>
      <c r="H33" s="77">
        <f>SUM(H13,H14)+H32</f>
        <v>11</v>
      </c>
      <c r="I33" s="78"/>
      <c r="J33" s="79"/>
      <c r="K33" s="80"/>
      <c r="L33" s="80"/>
      <c r="M33" s="81"/>
    </row>
    <row r="34" spans="1:13" s="1" customFormat="1" ht="10.5"/>
    <row r="35" spans="1:13" s="1" customFormat="1" ht="10.5"/>
    <row r="36" spans="1:13" s="1" customFormat="1" ht="10.5"/>
    <row r="37" spans="1:13" s="1" customFormat="1" ht="10.5"/>
    <row r="38" spans="1:13" s="1" customFormat="1" ht="10.5"/>
    <row r="39" spans="1:13" s="1" customFormat="1" ht="10.5"/>
    <row r="40" spans="1:13" s="1" customFormat="1" ht="10.5"/>
    <row r="41" spans="1:13" s="1" customFormat="1" ht="10.5"/>
    <row r="42" spans="1:13" s="1" customFormat="1" ht="10.5"/>
    <row r="43" spans="1:13" s="1" customFormat="1" ht="10.5"/>
    <row r="44" spans="1:13" s="1" customFormat="1" ht="10.5"/>
    <row r="45" spans="1:13" s="1" customFormat="1" ht="10.5"/>
    <row r="46" spans="1:13" s="1" customFormat="1" ht="10.5"/>
    <row r="47" spans="1:13" s="1" customFormat="1" ht="10.5"/>
    <row r="48" spans="1:13" s="1" customFormat="1" ht="10.5"/>
    <row r="49" s="1" customFormat="1" ht="10.5"/>
    <row r="50" s="1" customFormat="1" ht="10.5"/>
    <row r="51" s="1" customFormat="1" ht="10.5"/>
    <row r="52" s="1" customFormat="1" ht="10.5"/>
    <row r="53" s="1" customFormat="1" ht="10.5"/>
    <row r="54" s="1" customFormat="1" ht="10.5"/>
    <row r="55" s="1" customFormat="1" ht="10.5"/>
    <row r="56" s="1" customFormat="1" ht="10.5"/>
    <row r="57" s="1" customFormat="1" ht="10.5"/>
    <row r="58" s="1" customFormat="1" ht="10.5"/>
    <row r="59" s="1" customFormat="1" ht="10.5"/>
    <row r="60" s="1" customFormat="1" ht="10.5"/>
    <row r="61" s="1" customFormat="1" ht="10.5"/>
    <row r="62" s="1" customFormat="1" ht="10.5"/>
    <row r="63" s="1" customFormat="1" ht="10.5"/>
    <row r="64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  <row r="77" s="1" customFormat="1" ht="10.5"/>
    <row r="78" s="1" customFormat="1" ht="10.5"/>
    <row r="79" s="1" customFormat="1" ht="10.5"/>
    <row r="80" s="1" customFormat="1" ht="10.5"/>
    <row r="81" s="1" customFormat="1" ht="10.5"/>
    <row r="82" s="1" customFormat="1" ht="10.5"/>
  </sheetData>
  <mergeCells count="75">
    <mergeCell ref="J17:K17"/>
    <mergeCell ref="J18:K18"/>
    <mergeCell ref="J20:K20"/>
    <mergeCell ref="M17:M20"/>
    <mergeCell ref="B21:B23"/>
    <mergeCell ref="C21:C22"/>
    <mergeCell ref="D21:G21"/>
    <mergeCell ref="L21:L22"/>
    <mergeCell ref="D22:G22"/>
    <mergeCell ref="J22:K22"/>
    <mergeCell ref="D23:G23"/>
    <mergeCell ref="J23:K23"/>
    <mergeCell ref="J19:K19"/>
    <mergeCell ref="H4:M4"/>
    <mergeCell ref="J10:K10"/>
    <mergeCell ref="J11:K11"/>
    <mergeCell ref="J12:K12"/>
    <mergeCell ref="M15:M16"/>
    <mergeCell ref="J15:K15"/>
    <mergeCell ref="J16:K16"/>
    <mergeCell ref="M8:M13"/>
    <mergeCell ref="J7:K7"/>
    <mergeCell ref="J8:K8"/>
    <mergeCell ref="J9:K9"/>
    <mergeCell ref="J13:K14"/>
    <mergeCell ref="A2:M2"/>
    <mergeCell ref="C5:M5"/>
    <mergeCell ref="A5:B5"/>
    <mergeCell ref="C31:F31"/>
    <mergeCell ref="I8:I13"/>
    <mergeCell ref="B8:G8"/>
    <mergeCell ref="A21:A24"/>
    <mergeCell ref="A8:A14"/>
    <mergeCell ref="B24:G24"/>
    <mergeCell ref="B14:G14"/>
    <mergeCell ref="A4:B4"/>
    <mergeCell ref="B10:G10"/>
    <mergeCell ref="B9:G9"/>
    <mergeCell ref="B11:G11"/>
    <mergeCell ref="A6:G7"/>
    <mergeCell ref="J6:M6"/>
    <mergeCell ref="J33:M33"/>
    <mergeCell ref="J32:M32"/>
    <mergeCell ref="M21:M24"/>
    <mergeCell ref="C29:F29"/>
    <mergeCell ref="H33:I33"/>
    <mergeCell ref="H32:I32"/>
    <mergeCell ref="J25:K25"/>
    <mergeCell ref="M25:M31"/>
    <mergeCell ref="I25:I26"/>
    <mergeCell ref="H27:H28"/>
    <mergeCell ref="J27:J28"/>
    <mergeCell ref="J21:K21"/>
    <mergeCell ref="J24:K24"/>
    <mergeCell ref="K27:K31"/>
    <mergeCell ref="I27:I31"/>
    <mergeCell ref="A25:A31"/>
    <mergeCell ref="B25:G25"/>
    <mergeCell ref="B26:G26"/>
    <mergeCell ref="C28:F28"/>
    <mergeCell ref="C27:F27"/>
    <mergeCell ref="B27:B28"/>
    <mergeCell ref="C30:F30"/>
    <mergeCell ref="B12:G12"/>
    <mergeCell ref="B13:G13"/>
    <mergeCell ref="H6:I7"/>
    <mergeCell ref="I21:I24"/>
    <mergeCell ref="B16:G16"/>
    <mergeCell ref="B15:G15"/>
    <mergeCell ref="I15:I16"/>
    <mergeCell ref="I17:I20"/>
    <mergeCell ref="B20:G20"/>
    <mergeCell ref="B19:G19"/>
    <mergeCell ref="B18:G18"/>
    <mergeCell ref="B17:G17"/>
  </mergeCells>
  <phoneticPr fontId="2"/>
  <conditionalFormatting sqref="J23">
    <cfRule type="expression" dxfId="2" priority="3">
      <formula>($J$21+$J$22)&gt;0</formula>
    </cfRule>
  </conditionalFormatting>
  <conditionalFormatting sqref="J21:K22">
    <cfRule type="expression" dxfId="1" priority="2">
      <formula>$J$23&gt;0</formula>
    </cfRule>
  </conditionalFormatting>
  <conditionalFormatting sqref="M21:M24">
    <cfRule type="duplicateValues" dxfId="0" priority="1"/>
  </conditionalFormatting>
  <dataValidations count="12">
    <dataValidation type="list" allowBlank="1" showInputMessage="1" showErrorMessage="1" sqref="J31 J8:K8 J25:L25 J15:L15" xr:uid="{00000000-0002-0000-0100-000000000000}">
      <formula1>"0.5,0"</formula1>
    </dataValidation>
    <dataValidation type="list" allowBlank="1" showInputMessage="1" showErrorMessage="1" sqref="J24:K24" xr:uid="{59985E7E-4EE2-48A8-99F5-501824FBACB9}">
      <formula1>"1.0,0.5,0"</formula1>
    </dataValidation>
    <dataValidation type="list" allowBlank="1" showInputMessage="1" showErrorMessage="1" sqref="J21:K21 J9:L9 J16:L16 J27:J30" xr:uid="{00000000-0002-0000-0100-000002000000}">
      <formula1>"0.5,0.3,0"</formula1>
    </dataValidation>
    <dataValidation type="list" allowBlank="1" showInputMessage="1" showErrorMessage="1" sqref="J11:L11" xr:uid="{00000000-0002-0000-0100-000004000000}">
      <formula1>"0.3,0.25,0.2,0.15,0.1,0"</formula1>
    </dataValidation>
    <dataValidation type="list" allowBlank="1" showInputMessage="1" showErrorMessage="1" sqref="J12:L12" xr:uid="{00000000-0002-0000-0100-000005000000}">
      <formula1>"0.2,0.15,0.1,0"</formula1>
    </dataValidation>
    <dataValidation type="list" allowBlank="1" showInputMessage="1" showErrorMessage="1" sqref="L20" xr:uid="{46C8D64E-5B78-4BCD-A806-58A8FD9FC2BD}">
      <formula1>"0.2,0.1,０"</formula1>
    </dataValidation>
    <dataValidation type="list" allowBlank="1" showInputMessage="1" showErrorMessage="1" sqref="J22:K22 L18:L19" xr:uid="{EBEE7573-1A70-4D46-9C18-1709AC0C31F1}">
      <formula1>"0.3,0.2,0"</formula1>
    </dataValidation>
    <dataValidation type="list" allowBlank="1" showInputMessage="1" showErrorMessage="1" sqref="L17" xr:uid="{98D23378-3081-47C1-8B65-B1D5F6E96EAE}">
      <formula1>"0.3,0.2,0.1,0"</formula1>
    </dataValidation>
    <dataValidation type="list" allowBlank="1" showInputMessage="1" showErrorMessage="1" sqref="J23:K23" xr:uid="{5F407436-DEC1-43F4-8A12-FF515E760389}">
      <formula1>"0.3,0.1,0"</formula1>
    </dataValidation>
    <dataValidation type="list" allowBlank="1" showInputMessage="1" showErrorMessage="1" sqref="J20:K20" xr:uid="{9129B8F7-1440-46EC-A201-6F50173F08D7}">
      <formula1>"0.2,０"</formula1>
    </dataValidation>
    <dataValidation type="list" allowBlank="1" showInputMessage="1" showErrorMessage="1" sqref="J18:K19" xr:uid="{F69CD94B-C0AB-404F-98F2-2C5B627A63F1}">
      <formula1>"0.4,0.2,0"</formula1>
    </dataValidation>
    <dataValidation type="list" allowBlank="1" showInputMessage="1" showErrorMessage="1" sqref="J17:K17" xr:uid="{3E232701-165E-4A30-8504-8026CE2CC130}">
      <formula1>"0.4,0.2,0.1,0"</formula1>
    </dataValidation>
  </dataValidations>
  <printOptions horizontalCentered="1"/>
  <pageMargins left="0.49" right="0.55000000000000004" top="0.39370078740157483" bottom="0.39370078740157483" header="0" footer="0"/>
  <pageSetup paperSize="9" scale="89" firstPageNumber="50" orientation="portrait" useFirstPageNumber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申請書鏡</vt:lpstr>
      <vt:lpstr>一般土木0.6～1.3億 </vt:lpstr>
      <vt:lpstr>一般土木１．３～３億</vt:lpstr>
      <vt:lpstr>'一般土木0.6～1.3億 '!Print_Area</vt:lpstr>
      <vt:lpstr>'一般土木１．３～３億'!Print_Area</vt:lpstr>
      <vt:lpstr>申請書鏡!Print_Area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児玉 栄司</cp:lastModifiedBy>
  <cp:lastPrinted>2026-04-15T02:22:47Z</cp:lastPrinted>
  <dcterms:created xsi:type="dcterms:W3CDTF">2008-11-09T07:53:56Z</dcterms:created>
  <dcterms:modified xsi:type="dcterms:W3CDTF">2026-04-22T09:20:46Z</dcterms:modified>
</cp:coreProperties>
</file>