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7440"/>
  </bookViews>
  <sheets>
    <sheet name="39" sheetId="4" r:id="rId1"/>
    <sheet name="40" sheetId="5" r:id="rId2"/>
    <sheet name="41" sheetId="7" r:id="rId3"/>
    <sheet name="42" sheetId="6" r:id="rId4"/>
    <sheet name="43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0">'39'!$A$4:$AM$80,'39'!$A$94:$AM$170,'39'!$A$184:$AM$260</definedName>
    <definedName name="_xlnm.Print_Area" localSheetId="1">'40'!$A$1:$AE$228</definedName>
    <definedName name="_xlnm.Print_Area" localSheetId="2">'41'!$A$1:$AJ$23</definedName>
    <definedName name="_xlnm.Print_Area" localSheetId="3">'42'!$A$1:$AK$52</definedName>
    <definedName name="_xlnm.Print_Area" localSheetId="4">'43'!$A$1:$BG$156</definedName>
  </definedNames>
  <calcPr calcId="145621"/>
</workbook>
</file>

<file path=xl/calcChain.xml><?xml version="1.0" encoding="utf-8"?>
<calcChain xmlns="http://schemas.openxmlformats.org/spreadsheetml/2006/main">
  <c r="BG156" i="1" l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BJ156" i="1" s="1"/>
  <c r="F156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BJ155" i="1" s="1"/>
  <c r="F155" i="1"/>
  <c r="E155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BJ154" i="1" s="1"/>
  <c r="F154" i="1"/>
  <c r="E154" i="1" s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BJ153" i="1" s="1"/>
  <c r="F153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BJ152" i="1" s="1"/>
  <c r="F152" i="1"/>
  <c r="E152" i="1" s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BJ151" i="1" s="1"/>
  <c r="F151" i="1"/>
  <c r="E151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BJ150" i="1" s="1"/>
  <c r="F150" i="1"/>
  <c r="E150" i="1" s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BJ149" i="1" s="1"/>
  <c r="F149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BJ148" i="1" s="1"/>
  <c r="F148" i="1"/>
  <c r="E148" i="1" s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BJ147" i="1" s="1"/>
  <c r="F147" i="1"/>
  <c r="E147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BJ146" i="1" s="1"/>
  <c r="F146" i="1"/>
  <c r="E146" i="1" s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BJ145" i="1" s="1"/>
  <c r="F145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BJ144" i="1" s="1"/>
  <c r="F144" i="1"/>
  <c r="E144" i="1" s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BJ143" i="1" s="1"/>
  <c r="F143" i="1"/>
  <c r="E143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BJ142" i="1" s="1"/>
  <c r="F142" i="1"/>
  <c r="E142" i="1" s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BJ141" i="1" s="1"/>
  <c r="F141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BJ140" i="1" s="1"/>
  <c r="F140" i="1"/>
  <c r="E140" i="1" s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BJ139" i="1" s="1"/>
  <c r="F139" i="1"/>
  <c r="E139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BJ138" i="1" s="1"/>
  <c r="F138" i="1"/>
  <c r="E138" i="1" s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BJ137" i="1" s="1"/>
  <c r="F137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BJ136" i="1" s="1"/>
  <c r="F136" i="1"/>
  <c r="E136" i="1" s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BJ135" i="1" s="1"/>
  <c r="F135" i="1"/>
  <c r="E135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BJ134" i="1" s="1"/>
  <c r="F134" i="1"/>
  <c r="E134" i="1" s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BJ133" i="1" s="1"/>
  <c r="F133" i="1"/>
  <c r="E133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BJ132" i="1" s="1"/>
  <c r="F132" i="1"/>
  <c r="E132" i="1" s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BJ131" i="1" s="1"/>
  <c r="F131" i="1"/>
  <c r="E131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BJ130" i="1" s="1"/>
  <c r="F130" i="1"/>
  <c r="E130" i="1" s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BJ129" i="1" s="1"/>
  <c r="F129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BJ128" i="1" s="1"/>
  <c r="F128" i="1"/>
  <c r="E128" i="1" s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BJ127" i="1" s="1"/>
  <c r="F127" i="1"/>
  <c r="E127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BJ126" i="1" s="1"/>
  <c r="F126" i="1"/>
  <c r="E126" i="1" s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BJ125" i="1" s="1"/>
  <c r="F125" i="1"/>
  <c r="E125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E122" i="1" s="1"/>
  <c r="F122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BJ117" i="1" s="1"/>
  <c r="F117" i="1"/>
  <c r="E117" i="1" s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BJ116" i="1" s="1"/>
  <c r="F116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BJ115" i="1" s="1"/>
  <c r="F115" i="1"/>
  <c r="E115" i="1" s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E114" i="1" s="1"/>
  <c r="F114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BJ113" i="1" s="1"/>
  <c r="F113" i="1"/>
  <c r="E113" i="1" s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BJ112" i="1" s="1"/>
  <c r="F112" i="1"/>
  <c r="E112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BJ111" i="1" s="1"/>
  <c r="F111" i="1"/>
  <c r="E111" i="1" s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BJ104" i="1" s="1"/>
  <c r="F104" i="1"/>
  <c r="E104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BJ103" i="1" s="1"/>
  <c r="F103" i="1"/>
  <c r="E103" i="1" s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BJ102" i="1" s="1"/>
  <c r="F102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BJ101" i="1" s="1"/>
  <c r="F101" i="1"/>
  <c r="E101" i="1" s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BJ100" i="1" s="1"/>
  <c r="F100" i="1"/>
  <c r="E100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BJ99" i="1" s="1"/>
  <c r="F99" i="1"/>
  <c r="E99" i="1" s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BJ98" i="1" s="1"/>
  <c r="F98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BJ97" i="1" s="1"/>
  <c r="F97" i="1"/>
  <c r="E97" i="1" s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BJ96" i="1" s="1"/>
  <c r="F96" i="1"/>
  <c r="E96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BJ95" i="1" s="1"/>
  <c r="F95" i="1"/>
  <c r="E95" i="1" s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BJ94" i="1" s="1"/>
  <c r="F94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BJ93" i="1" s="1"/>
  <c r="F93" i="1"/>
  <c r="E93" i="1" s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BJ92" i="1" s="1"/>
  <c r="F92" i="1"/>
  <c r="E92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BJ91" i="1" s="1"/>
  <c r="F91" i="1"/>
  <c r="E91" i="1" s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 s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BJ88" i="1" s="1"/>
  <c r="F88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 s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E86" i="1" s="1"/>
  <c r="F86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 s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BJ84" i="1" s="1"/>
  <c r="F84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 s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BJ82" i="1" s="1"/>
  <c r="F82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 s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BJ80" i="1" s="1"/>
  <c r="F80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 s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BJ78" i="1" s="1"/>
  <c r="F78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 s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BJ76" i="1" s="1"/>
  <c r="F76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 s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E74" i="1" s="1"/>
  <c r="F74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E72" i="1" s="1"/>
  <c r="F72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E70" i="1" s="1"/>
  <c r="F70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E68" i="1" s="1"/>
  <c r="F68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BJ66" i="1" s="1"/>
  <c r="F66" i="1"/>
  <c r="E66" i="1" s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BJ65" i="1" s="1"/>
  <c r="F65" i="1"/>
  <c r="E65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BJ64" i="1" s="1"/>
  <c r="F64" i="1"/>
  <c r="E64" i="1" s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BJ63" i="1" s="1"/>
  <c r="F63" i="1"/>
  <c r="E63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BJ62" i="1" s="1"/>
  <c r="F62" i="1"/>
  <c r="E62" i="1" s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BJ61" i="1" s="1"/>
  <c r="F61" i="1"/>
  <c r="E61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BJ60" i="1" s="1"/>
  <c r="F60" i="1"/>
  <c r="E60" i="1" s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BJ59" i="1" s="1"/>
  <c r="F59" i="1"/>
  <c r="E59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BJ52" i="1" s="1"/>
  <c r="F52" i="1"/>
  <c r="E52" i="1" s="1"/>
  <c r="E156" i="1" s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BJ51" i="1" s="1"/>
  <c r="F51" i="1"/>
  <c r="E51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E50" i="1" s="1"/>
  <c r="F50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BJ48" i="1" s="1"/>
  <c r="F48" i="1"/>
  <c r="E48" i="1" s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BJ47" i="1" s="1"/>
  <c r="F47" i="1"/>
  <c r="E47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BJ46" i="1" s="1"/>
  <c r="F46" i="1"/>
  <c r="E46" i="1" s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BJ45" i="1" s="1"/>
  <c r="F45" i="1"/>
  <c r="E45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BJ44" i="1" s="1"/>
  <c r="F44" i="1"/>
  <c r="E44" i="1" s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BJ43" i="1" s="1"/>
  <c r="F43" i="1"/>
  <c r="E43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BJ42" i="1" s="1"/>
  <c r="F42" i="1"/>
  <c r="E42" i="1" s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BJ41" i="1" s="1"/>
  <c r="F41" i="1"/>
  <c r="E41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BJ40" i="1" s="1"/>
  <c r="F40" i="1"/>
  <c r="E40" i="1" s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BJ39" i="1" s="1"/>
  <c r="F39" i="1"/>
  <c r="E39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BJ38" i="1" s="1"/>
  <c r="F38" i="1"/>
  <c r="E38" i="1" s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BJ37" i="1" s="1"/>
  <c r="F37" i="1"/>
  <c r="E37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BJ36" i="1" s="1"/>
  <c r="F36" i="1"/>
  <c r="E36" i="1" s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BJ35" i="1" s="1"/>
  <c r="F35" i="1"/>
  <c r="E35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BJ34" i="1" s="1"/>
  <c r="F34" i="1"/>
  <c r="E34" i="1" s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 s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 s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 s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 s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 s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 s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BJ27" i="1" s="1"/>
  <c r="F27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 s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BJ25" i="1" s="1"/>
  <c r="F25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 s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BJ23" i="1" s="1"/>
  <c r="F23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 s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BJ21" i="1" s="1"/>
  <c r="F21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 s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 s="1"/>
  <c r="F19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 s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BJ17" i="1" s="1"/>
  <c r="F17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 s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BJ15" i="1" s="1"/>
  <c r="F15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 s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BJ13" i="1" s="1"/>
  <c r="F13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 s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BJ11" i="1" s="1"/>
  <c r="F11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 s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E9" i="1" s="1"/>
  <c r="F9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 s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E7" i="1" s="1"/>
  <c r="F7" i="1"/>
  <c r="AK52" i="6"/>
  <c r="AJ52" i="6"/>
  <c r="AH52" i="6"/>
  <c r="AG52" i="6"/>
  <c r="AE52" i="6"/>
  <c r="AD52" i="6"/>
  <c r="AC52" i="6"/>
  <c r="AB52" i="6"/>
  <c r="AA52" i="6"/>
  <c r="Y52" i="6"/>
  <c r="X52" i="6"/>
  <c r="W52" i="6" s="1"/>
  <c r="V52" i="6"/>
  <c r="U52" i="6"/>
  <c r="S52" i="6"/>
  <c r="R52" i="6"/>
  <c r="P52" i="6"/>
  <c r="O52" i="6"/>
  <c r="M52" i="6"/>
  <c r="L52" i="6"/>
  <c r="J52" i="6"/>
  <c r="I52" i="6"/>
  <c r="AK51" i="6"/>
  <c r="AJ51" i="6"/>
  <c r="AH51" i="6"/>
  <c r="AG51" i="6"/>
  <c r="AE51" i="6"/>
  <c r="AD51" i="6"/>
  <c r="AB51" i="6"/>
  <c r="AA51" i="6"/>
  <c r="Y51" i="6"/>
  <c r="X51" i="6"/>
  <c r="W51" i="6"/>
  <c r="V51" i="6"/>
  <c r="U51" i="6"/>
  <c r="S51" i="6"/>
  <c r="R51" i="6"/>
  <c r="P51" i="6"/>
  <c r="O51" i="6"/>
  <c r="M51" i="6"/>
  <c r="L51" i="6"/>
  <c r="J51" i="6"/>
  <c r="I51" i="6"/>
  <c r="AK50" i="6"/>
  <c r="AJ50" i="6"/>
  <c r="AH50" i="6"/>
  <c r="AG50" i="6"/>
  <c r="AE50" i="6"/>
  <c r="AD50" i="6"/>
  <c r="AC50" i="6" s="1"/>
  <c r="AB50" i="6"/>
  <c r="AA50" i="6"/>
  <c r="Z50" i="6" s="1"/>
  <c r="Y50" i="6"/>
  <c r="X50" i="6"/>
  <c r="V50" i="6"/>
  <c r="U50" i="6"/>
  <c r="T50" i="6" s="1"/>
  <c r="S50" i="6"/>
  <c r="R50" i="6"/>
  <c r="P50" i="6"/>
  <c r="O50" i="6"/>
  <c r="N50" i="6" s="1"/>
  <c r="M50" i="6"/>
  <c r="L50" i="6"/>
  <c r="J50" i="6"/>
  <c r="I50" i="6"/>
  <c r="AK49" i="6"/>
  <c r="AJ49" i="6"/>
  <c r="AH49" i="6"/>
  <c r="AG49" i="6"/>
  <c r="AF49" i="6" s="1"/>
  <c r="AE49" i="6"/>
  <c r="AD49" i="6"/>
  <c r="AB49" i="6"/>
  <c r="AA49" i="6"/>
  <c r="Z49" i="6" s="1"/>
  <c r="Y49" i="6"/>
  <c r="X49" i="6"/>
  <c r="W49" i="6" s="1"/>
  <c r="V49" i="6"/>
  <c r="U49" i="6"/>
  <c r="S49" i="6"/>
  <c r="R49" i="6"/>
  <c r="P49" i="6"/>
  <c r="O49" i="6"/>
  <c r="M49" i="6"/>
  <c r="L49" i="6"/>
  <c r="J49" i="6"/>
  <c r="I49" i="6"/>
  <c r="AK48" i="6"/>
  <c r="AJ48" i="6"/>
  <c r="AH48" i="6"/>
  <c r="AG48" i="6"/>
  <c r="AE48" i="6"/>
  <c r="AC48" i="6" s="1"/>
  <c r="AD48" i="6"/>
  <c r="AB48" i="6"/>
  <c r="AA48" i="6"/>
  <c r="Y48" i="6"/>
  <c r="X48" i="6"/>
  <c r="W48" i="6" s="1"/>
  <c r="V48" i="6"/>
  <c r="U48" i="6"/>
  <c r="S48" i="6"/>
  <c r="Q48" i="6" s="1"/>
  <c r="R48" i="6"/>
  <c r="P48" i="6"/>
  <c r="O48" i="6"/>
  <c r="M48" i="6"/>
  <c r="L48" i="6"/>
  <c r="J48" i="6"/>
  <c r="I48" i="6"/>
  <c r="AK47" i="6"/>
  <c r="AI47" i="6" s="1"/>
  <c r="AJ47" i="6"/>
  <c r="AH47" i="6"/>
  <c r="AG47" i="6"/>
  <c r="AE47" i="6"/>
  <c r="AC47" i="6" s="1"/>
  <c r="AD47" i="6"/>
  <c r="AB47" i="6"/>
  <c r="AA47" i="6"/>
  <c r="Y47" i="6"/>
  <c r="X47" i="6"/>
  <c r="W47" i="6"/>
  <c r="V47" i="6"/>
  <c r="U47" i="6"/>
  <c r="S47" i="6"/>
  <c r="R47" i="6"/>
  <c r="P47" i="6"/>
  <c r="O47" i="6"/>
  <c r="M47" i="6"/>
  <c r="L47" i="6"/>
  <c r="J47" i="6"/>
  <c r="I47" i="6"/>
  <c r="AK46" i="6"/>
  <c r="AJ46" i="6"/>
  <c r="AH46" i="6"/>
  <c r="AG46" i="6"/>
  <c r="AE46" i="6"/>
  <c r="AD46" i="6"/>
  <c r="AC46" i="6" s="1"/>
  <c r="AB46" i="6"/>
  <c r="AA46" i="6"/>
  <c r="Y46" i="6"/>
  <c r="X46" i="6"/>
  <c r="V46" i="6"/>
  <c r="U46" i="6"/>
  <c r="S46" i="6"/>
  <c r="R46" i="6"/>
  <c r="P46" i="6"/>
  <c r="O46" i="6"/>
  <c r="M46" i="6"/>
  <c r="L46" i="6"/>
  <c r="J46" i="6"/>
  <c r="I46" i="6"/>
  <c r="AK45" i="6"/>
  <c r="AJ45" i="6"/>
  <c r="AH45" i="6"/>
  <c r="AG45" i="6"/>
  <c r="AE45" i="6"/>
  <c r="AD45" i="6"/>
  <c r="AB45" i="6"/>
  <c r="AA45" i="6"/>
  <c r="Y45" i="6"/>
  <c r="X45" i="6"/>
  <c r="W45" i="6" s="1"/>
  <c r="V45" i="6"/>
  <c r="U45" i="6"/>
  <c r="S45" i="6"/>
  <c r="R45" i="6"/>
  <c r="P45" i="6"/>
  <c r="O45" i="6"/>
  <c r="M45" i="6"/>
  <c r="L45" i="6"/>
  <c r="J45" i="6"/>
  <c r="I45" i="6"/>
  <c r="AK44" i="6"/>
  <c r="AJ44" i="6"/>
  <c r="AH44" i="6"/>
  <c r="AG44" i="6"/>
  <c r="AE44" i="6"/>
  <c r="AD44" i="6"/>
  <c r="AB44" i="6"/>
  <c r="AA44" i="6"/>
  <c r="Z44" i="6" s="1"/>
  <c r="Y44" i="6"/>
  <c r="X44" i="6"/>
  <c r="V44" i="6"/>
  <c r="U44" i="6"/>
  <c r="T44" i="6" s="1"/>
  <c r="S44" i="6"/>
  <c r="Q44" i="6" s="1"/>
  <c r="R44" i="6"/>
  <c r="P44" i="6"/>
  <c r="O44" i="6"/>
  <c r="N44" i="6" s="1"/>
  <c r="M44" i="6"/>
  <c r="L44" i="6"/>
  <c r="J44" i="6"/>
  <c r="I44" i="6"/>
  <c r="AK43" i="6"/>
  <c r="AI43" i="6" s="1"/>
  <c r="AJ43" i="6"/>
  <c r="AH43" i="6"/>
  <c r="AG43" i="6"/>
  <c r="AF43" i="6" s="1"/>
  <c r="AE43" i="6"/>
  <c r="AC43" i="6" s="1"/>
  <c r="AD43" i="6"/>
  <c r="AB43" i="6"/>
  <c r="AA43" i="6"/>
  <c r="Y43" i="6"/>
  <c r="W43" i="6" s="1"/>
  <c r="X43" i="6"/>
  <c r="V43" i="6"/>
  <c r="U43" i="6"/>
  <c r="S43" i="6"/>
  <c r="R43" i="6"/>
  <c r="P43" i="6"/>
  <c r="O43" i="6"/>
  <c r="M43" i="6"/>
  <c r="L43" i="6"/>
  <c r="J43" i="6"/>
  <c r="I43" i="6"/>
  <c r="AK42" i="6"/>
  <c r="AJ42" i="6"/>
  <c r="AH42" i="6"/>
  <c r="AG42" i="6"/>
  <c r="AE42" i="6"/>
  <c r="AD42" i="6"/>
  <c r="AC42" i="6" s="1"/>
  <c r="AB42" i="6"/>
  <c r="AA42" i="6"/>
  <c r="Z42" i="6" s="1"/>
  <c r="Y42" i="6"/>
  <c r="X42" i="6"/>
  <c r="V42" i="6"/>
  <c r="U42" i="6"/>
  <c r="T42" i="6" s="1"/>
  <c r="S42" i="6"/>
  <c r="R42" i="6"/>
  <c r="P42" i="6"/>
  <c r="O42" i="6"/>
  <c r="N42" i="6" s="1"/>
  <c r="M42" i="6"/>
  <c r="L42" i="6"/>
  <c r="J42" i="6"/>
  <c r="I42" i="6"/>
  <c r="AK41" i="6"/>
  <c r="AJ41" i="6"/>
  <c r="AH41" i="6"/>
  <c r="AG41" i="6"/>
  <c r="AF41" i="6" s="1"/>
  <c r="AE41" i="6"/>
  <c r="AD41" i="6"/>
  <c r="AB41" i="6"/>
  <c r="AA41" i="6"/>
  <c r="Z41" i="6" s="1"/>
  <c r="Y41" i="6"/>
  <c r="X41" i="6"/>
  <c r="W41" i="6"/>
  <c r="V41" i="6"/>
  <c r="U41" i="6"/>
  <c r="S41" i="6"/>
  <c r="R41" i="6"/>
  <c r="P41" i="6"/>
  <c r="O41" i="6"/>
  <c r="M41" i="6"/>
  <c r="L41" i="6"/>
  <c r="J41" i="6"/>
  <c r="I41" i="6"/>
  <c r="AK40" i="6"/>
  <c r="AJ40" i="6"/>
  <c r="AH40" i="6"/>
  <c r="AG40" i="6"/>
  <c r="AE40" i="6"/>
  <c r="AD40" i="6"/>
  <c r="AC40" i="6"/>
  <c r="AB40" i="6"/>
  <c r="AA40" i="6"/>
  <c r="Z40" i="6" s="1"/>
  <c r="Y40" i="6"/>
  <c r="X40" i="6"/>
  <c r="W40" i="6" s="1"/>
  <c r="V40" i="6"/>
  <c r="U40" i="6"/>
  <c r="T40" i="6" s="1"/>
  <c r="S40" i="6"/>
  <c r="R40" i="6"/>
  <c r="P40" i="6"/>
  <c r="O40" i="6"/>
  <c r="N40" i="6" s="1"/>
  <c r="M40" i="6"/>
  <c r="L40" i="6"/>
  <c r="J40" i="6"/>
  <c r="I40" i="6"/>
  <c r="AK39" i="6"/>
  <c r="AJ39" i="6"/>
  <c r="AH39" i="6"/>
  <c r="AG39" i="6"/>
  <c r="AF39" i="6"/>
  <c r="AE39" i="6"/>
  <c r="AC39" i="6" s="1"/>
  <c r="AD39" i="6"/>
  <c r="AB39" i="6"/>
  <c r="AA39" i="6"/>
  <c r="Y39" i="6"/>
  <c r="W39" i="6" s="1"/>
  <c r="X39" i="6"/>
  <c r="V39" i="6"/>
  <c r="U39" i="6"/>
  <c r="T39" i="6" s="1"/>
  <c r="S39" i="6"/>
  <c r="R39" i="6"/>
  <c r="P39" i="6"/>
  <c r="O39" i="6"/>
  <c r="M39" i="6"/>
  <c r="L39" i="6"/>
  <c r="J39" i="6"/>
  <c r="I39" i="6"/>
  <c r="AK38" i="6"/>
  <c r="AJ38" i="6"/>
  <c r="AH38" i="6"/>
  <c r="AG38" i="6"/>
  <c r="AF38" i="6" s="1"/>
  <c r="AE38" i="6"/>
  <c r="AD38" i="6"/>
  <c r="AB38" i="6"/>
  <c r="AA38" i="6"/>
  <c r="Y38" i="6"/>
  <c r="X38" i="6"/>
  <c r="W38" i="6" s="1"/>
  <c r="V38" i="6"/>
  <c r="U38" i="6"/>
  <c r="S38" i="6"/>
  <c r="R38" i="6"/>
  <c r="P38" i="6"/>
  <c r="O38" i="6"/>
  <c r="N38" i="6" s="1"/>
  <c r="M38" i="6"/>
  <c r="L38" i="6"/>
  <c r="J38" i="6"/>
  <c r="I38" i="6"/>
  <c r="AK37" i="6"/>
  <c r="AJ37" i="6"/>
  <c r="AH37" i="6"/>
  <c r="AG37" i="6"/>
  <c r="AF37" i="6"/>
  <c r="AE37" i="6"/>
  <c r="AC37" i="6" s="1"/>
  <c r="AD37" i="6"/>
  <c r="AB37" i="6"/>
  <c r="AA37" i="6"/>
  <c r="Y37" i="6"/>
  <c r="W37" i="6" s="1"/>
  <c r="X37" i="6"/>
  <c r="V37" i="6"/>
  <c r="U37" i="6"/>
  <c r="T37" i="6" s="1"/>
  <c r="S37" i="6"/>
  <c r="R37" i="6"/>
  <c r="P37" i="6"/>
  <c r="O37" i="6"/>
  <c r="M37" i="6"/>
  <c r="L37" i="6"/>
  <c r="J37" i="6"/>
  <c r="I37" i="6"/>
  <c r="AK36" i="6"/>
  <c r="AJ36" i="6"/>
  <c r="AH36" i="6"/>
  <c r="AG36" i="6"/>
  <c r="AF36" i="6" s="1"/>
  <c r="AE36" i="6"/>
  <c r="AC36" i="6" s="1"/>
  <c r="AD36" i="6"/>
  <c r="AB36" i="6"/>
  <c r="AA36" i="6"/>
  <c r="Y36" i="6"/>
  <c r="W36" i="6" s="1"/>
  <c r="X36" i="6"/>
  <c r="V36" i="6"/>
  <c r="U36" i="6"/>
  <c r="S36" i="6"/>
  <c r="R36" i="6"/>
  <c r="P36" i="6"/>
  <c r="O36" i="6"/>
  <c r="M36" i="6"/>
  <c r="L36" i="6"/>
  <c r="J36" i="6"/>
  <c r="I36" i="6"/>
  <c r="AK35" i="6"/>
  <c r="AJ35" i="6"/>
  <c r="AH35" i="6"/>
  <c r="AF35" i="6" s="1"/>
  <c r="AG35" i="6"/>
  <c r="AE35" i="6"/>
  <c r="AD35" i="6"/>
  <c r="AB35" i="6"/>
  <c r="AA35" i="6"/>
  <c r="Y35" i="6"/>
  <c r="X35" i="6"/>
  <c r="W35" i="6" s="1"/>
  <c r="V35" i="6"/>
  <c r="U35" i="6"/>
  <c r="S35" i="6"/>
  <c r="R35" i="6"/>
  <c r="P35" i="6"/>
  <c r="O35" i="6"/>
  <c r="M35" i="6"/>
  <c r="L35" i="6"/>
  <c r="K35" i="6"/>
  <c r="J35" i="6"/>
  <c r="I35" i="6"/>
  <c r="AK34" i="6"/>
  <c r="AJ34" i="6"/>
  <c r="AI34" i="6" s="1"/>
  <c r="AH34" i="6"/>
  <c r="AG34" i="6"/>
  <c r="AE34" i="6"/>
  <c r="AD34" i="6"/>
  <c r="AB34" i="6"/>
  <c r="Z34" i="6" s="1"/>
  <c r="AA34" i="6"/>
  <c r="Y34" i="6"/>
  <c r="X34" i="6"/>
  <c r="V34" i="6"/>
  <c r="U34" i="6"/>
  <c r="S34" i="6"/>
  <c r="R34" i="6"/>
  <c r="P34" i="6"/>
  <c r="O34" i="6"/>
  <c r="M34" i="6"/>
  <c r="L34" i="6"/>
  <c r="K34" i="6" s="1"/>
  <c r="J34" i="6"/>
  <c r="I34" i="6"/>
  <c r="AK33" i="6"/>
  <c r="AJ33" i="6"/>
  <c r="AH33" i="6"/>
  <c r="AG33" i="6"/>
  <c r="AE33" i="6"/>
  <c r="AD33" i="6"/>
  <c r="AB33" i="6"/>
  <c r="AA33" i="6"/>
  <c r="Z33" i="6" s="1"/>
  <c r="Y33" i="6"/>
  <c r="X33" i="6"/>
  <c r="W33" i="6" s="1"/>
  <c r="V33" i="6"/>
  <c r="U33" i="6"/>
  <c r="S33" i="6"/>
  <c r="R33" i="6"/>
  <c r="Q33" i="6" s="1"/>
  <c r="P33" i="6"/>
  <c r="O33" i="6"/>
  <c r="M33" i="6"/>
  <c r="L33" i="6"/>
  <c r="K33" i="6" s="1"/>
  <c r="J33" i="6"/>
  <c r="I33" i="6"/>
  <c r="AK32" i="6"/>
  <c r="AJ32" i="6"/>
  <c r="AH32" i="6"/>
  <c r="AF32" i="6" s="1"/>
  <c r="AG32" i="6"/>
  <c r="AE32" i="6"/>
  <c r="AD32" i="6"/>
  <c r="AB32" i="6"/>
  <c r="AA32" i="6"/>
  <c r="Y32" i="6"/>
  <c r="X32" i="6"/>
  <c r="W32" i="6" s="1"/>
  <c r="V32" i="6"/>
  <c r="U32" i="6"/>
  <c r="S32" i="6"/>
  <c r="R32" i="6"/>
  <c r="P32" i="6"/>
  <c r="O32" i="6"/>
  <c r="M32" i="6"/>
  <c r="L32" i="6"/>
  <c r="J32" i="6"/>
  <c r="I32" i="6"/>
  <c r="AK31" i="6"/>
  <c r="AJ31" i="6"/>
  <c r="AH31" i="6"/>
  <c r="AG31" i="6"/>
  <c r="AE31" i="6"/>
  <c r="AD31" i="6"/>
  <c r="AB31" i="6"/>
  <c r="AA31" i="6"/>
  <c r="Y31" i="6"/>
  <c r="X31" i="6"/>
  <c r="V31" i="6"/>
  <c r="U31" i="6"/>
  <c r="S31" i="6"/>
  <c r="R31" i="6"/>
  <c r="P31" i="6"/>
  <c r="O31" i="6"/>
  <c r="M31" i="6"/>
  <c r="L31" i="6"/>
  <c r="J31" i="6"/>
  <c r="I31" i="6"/>
  <c r="AK30" i="6"/>
  <c r="AI30" i="6" s="1"/>
  <c r="AJ30" i="6"/>
  <c r="AH30" i="6"/>
  <c r="AG30" i="6"/>
  <c r="AF30" i="6" s="1"/>
  <c r="AE30" i="6"/>
  <c r="AD30" i="6"/>
  <c r="AB30" i="6"/>
  <c r="AA30" i="6"/>
  <c r="Y30" i="6"/>
  <c r="X30" i="6"/>
  <c r="V30" i="6"/>
  <c r="U30" i="6"/>
  <c r="S30" i="6"/>
  <c r="R30" i="6"/>
  <c r="P30" i="6"/>
  <c r="O30" i="6"/>
  <c r="N30" i="6"/>
  <c r="M30" i="6"/>
  <c r="L30" i="6"/>
  <c r="K30" i="6" s="1"/>
  <c r="J30" i="6"/>
  <c r="I30" i="6"/>
  <c r="F30" i="6" s="1"/>
  <c r="AK29" i="6"/>
  <c r="AJ29" i="6"/>
  <c r="AI29" i="6" s="1"/>
  <c r="AH29" i="6"/>
  <c r="AG29" i="6"/>
  <c r="AE29" i="6"/>
  <c r="AD29" i="6"/>
  <c r="AB29" i="6"/>
  <c r="AA29" i="6"/>
  <c r="Y29" i="6"/>
  <c r="X29" i="6"/>
  <c r="V29" i="6"/>
  <c r="U29" i="6"/>
  <c r="T29" i="6" s="1"/>
  <c r="S29" i="6"/>
  <c r="R29" i="6"/>
  <c r="P29" i="6"/>
  <c r="O29" i="6"/>
  <c r="M29" i="6"/>
  <c r="L29" i="6"/>
  <c r="K29" i="6"/>
  <c r="J29" i="6"/>
  <c r="I29" i="6"/>
  <c r="AK28" i="6"/>
  <c r="AJ28" i="6"/>
  <c r="AH28" i="6"/>
  <c r="AG28" i="6"/>
  <c r="AE28" i="6"/>
  <c r="AD28" i="6"/>
  <c r="AC28" i="6" s="1"/>
  <c r="AB28" i="6"/>
  <c r="AA28" i="6"/>
  <c r="Y28" i="6"/>
  <c r="X28" i="6"/>
  <c r="W28" i="6" s="1"/>
  <c r="V28" i="6"/>
  <c r="U28" i="6"/>
  <c r="S28" i="6"/>
  <c r="R28" i="6"/>
  <c r="P28" i="6"/>
  <c r="O28" i="6"/>
  <c r="M28" i="6"/>
  <c r="L28" i="6"/>
  <c r="J28" i="6"/>
  <c r="I28" i="6"/>
  <c r="AK27" i="6"/>
  <c r="AJ27" i="6"/>
  <c r="AI27" i="6"/>
  <c r="AH27" i="6"/>
  <c r="AG27" i="6"/>
  <c r="AF27" i="6" s="1"/>
  <c r="AE27" i="6"/>
  <c r="AD27" i="6"/>
  <c r="AB27" i="6"/>
  <c r="AA27" i="6"/>
  <c r="Z27" i="6"/>
  <c r="Y27" i="6"/>
  <c r="W27" i="6" s="1"/>
  <c r="X27" i="6"/>
  <c r="V27" i="6"/>
  <c r="U27" i="6"/>
  <c r="S27" i="6"/>
  <c r="R27" i="6"/>
  <c r="P27" i="6"/>
  <c r="O27" i="6"/>
  <c r="N27" i="6" s="1"/>
  <c r="M27" i="6"/>
  <c r="L27" i="6"/>
  <c r="J27" i="6"/>
  <c r="I27" i="6"/>
  <c r="H27" i="6" s="1"/>
  <c r="AK26" i="6"/>
  <c r="AI26" i="6" s="1"/>
  <c r="AJ26" i="6"/>
  <c r="AH26" i="6"/>
  <c r="AG26" i="6"/>
  <c r="AE26" i="6"/>
  <c r="AD26" i="6"/>
  <c r="AB26" i="6"/>
  <c r="AA26" i="6"/>
  <c r="Y26" i="6"/>
  <c r="W26" i="6" s="1"/>
  <c r="X26" i="6"/>
  <c r="V26" i="6"/>
  <c r="U26" i="6"/>
  <c r="S26" i="6"/>
  <c r="R26" i="6"/>
  <c r="Q26" i="6" s="1"/>
  <c r="P26" i="6"/>
  <c r="O26" i="6"/>
  <c r="M26" i="6"/>
  <c r="L26" i="6"/>
  <c r="K26" i="6" s="1"/>
  <c r="J26" i="6"/>
  <c r="I26" i="6"/>
  <c r="H26" i="6" s="1"/>
  <c r="AK25" i="6"/>
  <c r="AJ25" i="6"/>
  <c r="AH25" i="6"/>
  <c r="AG25" i="6"/>
  <c r="AE25" i="6"/>
  <c r="AD25" i="6"/>
  <c r="AC25" i="6" s="1"/>
  <c r="AB25" i="6"/>
  <c r="AA25" i="6"/>
  <c r="Y25" i="6"/>
  <c r="X25" i="6"/>
  <c r="W25" i="6" s="1"/>
  <c r="V25" i="6"/>
  <c r="U25" i="6"/>
  <c r="T25" i="6" s="1"/>
  <c r="S25" i="6"/>
  <c r="R25" i="6"/>
  <c r="P25" i="6"/>
  <c r="O25" i="6"/>
  <c r="N25" i="6" s="1"/>
  <c r="M25" i="6"/>
  <c r="L25" i="6"/>
  <c r="J25" i="6"/>
  <c r="I25" i="6"/>
  <c r="AK24" i="6"/>
  <c r="AI24" i="6" s="1"/>
  <c r="AJ24" i="6"/>
  <c r="AH24" i="6"/>
  <c r="AG24" i="6"/>
  <c r="AF24" i="6" s="1"/>
  <c r="AE24" i="6"/>
  <c r="AD24" i="6"/>
  <c r="AC24" i="6" s="1"/>
  <c r="AB24" i="6"/>
  <c r="AA24" i="6"/>
  <c r="Z24" i="6" s="1"/>
  <c r="Y24" i="6"/>
  <c r="W24" i="6" s="1"/>
  <c r="X24" i="6"/>
  <c r="V24" i="6"/>
  <c r="U24" i="6"/>
  <c r="S24" i="6"/>
  <c r="R24" i="6"/>
  <c r="Q24" i="6" s="1"/>
  <c r="P24" i="6"/>
  <c r="O24" i="6"/>
  <c r="M24" i="6"/>
  <c r="L24" i="6"/>
  <c r="K24" i="6"/>
  <c r="J24" i="6"/>
  <c r="I24" i="6"/>
  <c r="AK23" i="6"/>
  <c r="AI23" i="6" s="1"/>
  <c r="AJ23" i="6"/>
  <c r="AH23" i="6"/>
  <c r="AG23" i="6"/>
  <c r="AF23" i="6" s="1"/>
  <c r="AE23" i="6"/>
  <c r="AD23" i="6"/>
  <c r="AB23" i="6"/>
  <c r="AA23" i="6"/>
  <c r="Z23" i="6" s="1"/>
  <c r="Y23" i="6"/>
  <c r="W23" i="6" s="1"/>
  <c r="X23" i="6"/>
  <c r="V23" i="6"/>
  <c r="U23" i="6"/>
  <c r="S23" i="6"/>
  <c r="R23" i="6"/>
  <c r="Q23" i="6" s="1"/>
  <c r="P23" i="6"/>
  <c r="O23" i="6"/>
  <c r="N23" i="6" s="1"/>
  <c r="M23" i="6"/>
  <c r="L23" i="6"/>
  <c r="J23" i="6"/>
  <c r="I23" i="6"/>
  <c r="AK22" i="6"/>
  <c r="AJ22" i="6"/>
  <c r="AI22" i="6" s="1"/>
  <c r="AH22" i="6"/>
  <c r="AG22" i="6"/>
  <c r="AE22" i="6"/>
  <c r="AD22" i="6"/>
  <c r="AB22" i="6"/>
  <c r="AA22" i="6"/>
  <c r="Y22" i="6"/>
  <c r="X22" i="6"/>
  <c r="V22" i="6"/>
  <c r="U22" i="6"/>
  <c r="S22" i="6"/>
  <c r="R22" i="6"/>
  <c r="P22" i="6"/>
  <c r="N22" i="6" s="1"/>
  <c r="O22" i="6"/>
  <c r="M22" i="6"/>
  <c r="L22" i="6"/>
  <c r="K22" i="6" s="1"/>
  <c r="J22" i="6"/>
  <c r="I22" i="6"/>
  <c r="AK21" i="6"/>
  <c r="AI21" i="6" s="1"/>
  <c r="AJ21" i="6"/>
  <c r="AH21" i="6"/>
  <c r="AG21" i="6"/>
  <c r="AE21" i="6"/>
  <c r="AD21" i="6"/>
  <c r="AC21" i="6" s="1"/>
  <c r="AB21" i="6"/>
  <c r="AA21" i="6"/>
  <c r="Z21" i="6" s="1"/>
  <c r="Y21" i="6"/>
  <c r="X21" i="6"/>
  <c r="V21" i="6"/>
  <c r="U21" i="6"/>
  <c r="S21" i="6"/>
  <c r="R21" i="6"/>
  <c r="P21" i="6"/>
  <c r="O21" i="6"/>
  <c r="M21" i="6"/>
  <c r="L21" i="6"/>
  <c r="K21" i="6" s="1"/>
  <c r="J21" i="6"/>
  <c r="I21" i="6"/>
  <c r="AK20" i="6"/>
  <c r="AJ20" i="6"/>
  <c r="AH20" i="6"/>
  <c r="AG20" i="6"/>
  <c r="AE20" i="6"/>
  <c r="AD20" i="6"/>
  <c r="AC20" i="6" s="1"/>
  <c r="AB20" i="6"/>
  <c r="AA20" i="6"/>
  <c r="Y20" i="6"/>
  <c r="X20" i="6"/>
  <c r="W20" i="6"/>
  <c r="V20" i="6"/>
  <c r="U20" i="6"/>
  <c r="T20" i="6" s="1"/>
  <c r="S20" i="6"/>
  <c r="R20" i="6"/>
  <c r="Q20" i="6" s="1"/>
  <c r="P20" i="6"/>
  <c r="O20" i="6"/>
  <c r="N20" i="6" s="1"/>
  <c r="M20" i="6"/>
  <c r="L20" i="6"/>
  <c r="K20" i="6" s="1"/>
  <c r="J20" i="6"/>
  <c r="I20" i="6"/>
  <c r="H20" i="6" s="1"/>
  <c r="AK19" i="6"/>
  <c r="AJ19" i="6"/>
  <c r="AI19" i="6" s="1"/>
  <c r="AH19" i="6"/>
  <c r="AG19" i="6"/>
  <c r="AE19" i="6"/>
  <c r="AD19" i="6"/>
  <c r="AB19" i="6"/>
  <c r="AA19" i="6"/>
  <c r="Y19" i="6"/>
  <c r="X19" i="6"/>
  <c r="V19" i="6"/>
  <c r="U19" i="6"/>
  <c r="S19" i="6"/>
  <c r="R19" i="6"/>
  <c r="P19" i="6"/>
  <c r="O19" i="6"/>
  <c r="N19" i="6" s="1"/>
  <c r="M19" i="6"/>
  <c r="K19" i="6" s="1"/>
  <c r="L19" i="6"/>
  <c r="J19" i="6"/>
  <c r="I19" i="6"/>
  <c r="AK18" i="6"/>
  <c r="AJ18" i="6"/>
  <c r="AI18" i="6" s="1"/>
  <c r="AH18" i="6"/>
  <c r="AG18" i="6"/>
  <c r="AF18" i="6" s="1"/>
  <c r="AE18" i="6"/>
  <c r="AD18" i="6"/>
  <c r="AB18" i="6"/>
  <c r="AA18" i="6"/>
  <c r="Z18" i="6" s="1"/>
  <c r="Y18" i="6"/>
  <c r="X18" i="6"/>
  <c r="V18" i="6"/>
  <c r="U18" i="6"/>
  <c r="S18" i="6"/>
  <c r="R18" i="6"/>
  <c r="Q18" i="6" s="1"/>
  <c r="P18" i="6"/>
  <c r="O18" i="6"/>
  <c r="M18" i="6"/>
  <c r="L18" i="6"/>
  <c r="K18" i="6" s="1"/>
  <c r="J18" i="6"/>
  <c r="I18" i="6"/>
  <c r="H18" i="6" s="1"/>
  <c r="AK17" i="6"/>
  <c r="AJ17" i="6"/>
  <c r="AH17" i="6"/>
  <c r="AG17" i="6"/>
  <c r="AE17" i="6"/>
  <c r="AD17" i="6"/>
  <c r="AB17" i="6"/>
  <c r="AA17" i="6"/>
  <c r="Z17" i="6" s="1"/>
  <c r="Y17" i="6"/>
  <c r="X17" i="6"/>
  <c r="W17" i="6"/>
  <c r="V17" i="6"/>
  <c r="U17" i="6"/>
  <c r="S17" i="6"/>
  <c r="R17" i="6"/>
  <c r="P17" i="6"/>
  <c r="O17" i="6"/>
  <c r="M17" i="6"/>
  <c r="L17" i="6"/>
  <c r="K17" i="6" s="1"/>
  <c r="J17" i="6"/>
  <c r="I17" i="6"/>
  <c r="AK16" i="6"/>
  <c r="AJ16" i="6"/>
  <c r="AI16" i="6" s="1"/>
  <c r="AH16" i="6"/>
  <c r="AG16" i="6"/>
  <c r="AE16" i="6"/>
  <c r="AD16" i="6"/>
  <c r="AB16" i="6"/>
  <c r="AA16" i="6"/>
  <c r="Y16" i="6"/>
  <c r="X16" i="6"/>
  <c r="V16" i="6"/>
  <c r="U16" i="6"/>
  <c r="T16" i="6" s="1"/>
  <c r="S16" i="6"/>
  <c r="R16" i="6"/>
  <c r="P16" i="6"/>
  <c r="O16" i="6"/>
  <c r="N16" i="6" s="1"/>
  <c r="M16" i="6"/>
  <c r="K16" i="6" s="1"/>
  <c r="L16" i="6"/>
  <c r="J16" i="6"/>
  <c r="I16" i="6"/>
  <c r="H16" i="6" s="1"/>
  <c r="AK15" i="6"/>
  <c r="AJ15" i="6"/>
  <c r="AH15" i="6"/>
  <c r="AG15" i="6"/>
  <c r="AE15" i="6"/>
  <c r="AD15" i="6"/>
  <c r="AB15" i="6"/>
  <c r="AA15" i="6"/>
  <c r="Z15" i="6" s="1"/>
  <c r="Y15" i="6"/>
  <c r="X15" i="6"/>
  <c r="V15" i="6"/>
  <c r="U15" i="6"/>
  <c r="S15" i="6"/>
  <c r="R15" i="6"/>
  <c r="P15" i="6"/>
  <c r="O15" i="6"/>
  <c r="N15" i="6"/>
  <c r="M15" i="6"/>
  <c r="L15" i="6"/>
  <c r="K15" i="6"/>
  <c r="J15" i="6"/>
  <c r="G15" i="6" s="1"/>
  <c r="I15" i="6"/>
  <c r="AK14" i="6"/>
  <c r="AJ14" i="6"/>
  <c r="AI14" i="6" s="1"/>
  <c r="AH14" i="6"/>
  <c r="AG14" i="6"/>
  <c r="AE14" i="6"/>
  <c r="AD14" i="6"/>
  <c r="AB14" i="6"/>
  <c r="AA14" i="6"/>
  <c r="Y14" i="6"/>
  <c r="X14" i="6"/>
  <c r="W14" i="6" s="1"/>
  <c r="V14" i="6"/>
  <c r="U14" i="6"/>
  <c r="S14" i="6"/>
  <c r="R14" i="6"/>
  <c r="P14" i="6"/>
  <c r="O14" i="6"/>
  <c r="M14" i="6"/>
  <c r="L14" i="6"/>
  <c r="K14" i="6"/>
  <c r="J14" i="6"/>
  <c r="I14" i="6"/>
  <c r="AK13" i="6"/>
  <c r="AJ13" i="6"/>
  <c r="AI13" i="6" s="1"/>
  <c r="AH13" i="6"/>
  <c r="AG13" i="6"/>
  <c r="AE13" i="6"/>
  <c r="AD13" i="6"/>
  <c r="AB13" i="6"/>
  <c r="AA13" i="6"/>
  <c r="Z13" i="6"/>
  <c r="Y13" i="6"/>
  <c r="W13" i="6" s="1"/>
  <c r="X13" i="6"/>
  <c r="V13" i="6"/>
  <c r="U13" i="6"/>
  <c r="S13" i="6"/>
  <c r="R13" i="6"/>
  <c r="P13" i="6"/>
  <c r="O13" i="6"/>
  <c r="N13" i="6" s="1"/>
  <c r="M13" i="6"/>
  <c r="L13" i="6"/>
  <c r="K13" i="6" s="1"/>
  <c r="J13" i="6"/>
  <c r="I13" i="6"/>
  <c r="AK12" i="6"/>
  <c r="AJ12" i="6"/>
  <c r="AI12" i="6"/>
  <c r="AH12" i="6"/>
  <c r="AG12" i="6"/>
  <c r="AE12" i="6"/>
  <c r="AD12" i="6"/>
  <c r="AC12" i="6" s="1"/>
  <c r="AB12" i="6"/>
  <c r="AA12" i="6"/>
  <c r="Y12" i="6"/>
  <c r="X12" i="6"/>
  <c r="W12" i="6" s="1"/>
  <c r="V12" i="6"/>
  <c r="U12" i="6"/>
  <c r="S12" i="6"/>
  <c r="R12" i="6"/>
  <c r="P12" i="6"/>
  <c r="O12" i="6"/>
  <c r="M12" i="6"/>
  <c r="L12" i="6"/>
  <c r="K12" i="6" s="1"/>
  <c r="J12" i="6"/>
  <c r="G12" i="6" s="1"/>
  <c r="I12" i="6"/>
  <c r="AK11" i="6"/>
  <c r="AJ11" i="6"/>
  <c r="AH11" i="6"/>
  <c r="AG11" i="6"/>
  <c r="AE11" i="6"/>
  <c r="AD11" i="6"/>
  <c r="AC11" i="6" s="1"/>
  <c r="AB11" i="6"/>
  <c r="Z11" i="6" s="1"/>
  <c r="AA11" i="6"/>
  <c r="Y11" i="6"/>
  <c r="X11" i="6"/>
  <c r="V11" i="6"/>
  <c r="U11" i="6"/>
  <c r="T11" i="6" s="1"/>
  <c r="S11" i="6"/>
  <c r="R11" i="6"/>
  <c r="Q11" i="6" s="1"/>
  <c r="P11" i="6"/>
  <c r="O11" i="6"/>
  <c r="M11" i="6"/>
  <c r="L11" i="6"/>
  <c r="J11" i="6"/>
  <c r="I11" i="6"/>
  <c r="H11" i="6"/>
  <c r="AK10" i="6"/>
  <c r="AJ10" i="6"/>
  <c r="AH10" i="6"/>
  <c r="AG10" i="6"/>
  <c r="AF10" i="6" s="1"/>
  <c r="AE10" i="6"/>
  <c r="AD10" i="6"/>
  <c r="AC10" i="6"/>
  <c r="AB10" i="6"/>
  <c r="AA10" i="6"/>
  <c r="Y10" i="6"/>
  <c r="X10" i="6"/>
  <c r="W10" i="6" s="1"/>
  <c r="V10" i="6"/>
  <c r="U10" i="6"/>
  <c r="T10" i="6" s="1"/>
  <c r="S10" i="6"/>
  <c r="R10" i="6"/>
  <c r="Q10" i="6" s="1"/>
  <c r="P10" i="6"/>
  <c r="O10" i="6"/>
  <c r="M10" i="6"/>
  <c r="L10" i="6"/>
  <c r="J10" i="6"/>
  <c r="I10" i="6"/>
  <c r="H10" i="6"/>
  <c r="AK9" i="6"/>
  <c r="AJ9" i="6"/>
  <c r="AH9" i="6"/>
  <c r="AG9" i="6"/>
  <c r="AF9" i="6" s="1"/>
  <c r="AE9" i="6"/>
  <c r="AC9" i="6" s="1"/>
  <c r="AD9" i="6"/>
  <c r="AB9" i="6"/>
  <c r="AA9" i="6"/>
  <c r="Y9" i="6"/>
  <c r="X9" i="6"/>
  <c r="W9" i="6" s="1"/>
  <c r="V9" i="6"/>
  <c r="U9" i="6"/>
  <c r="T9" i="6" s="1"/>
  <c r="S9" i="6"/>
  <c r="R9" i="6"/>
  <c r="Q9" i="6" s="1"/>
  <c r="P9" i="6"/>
  <c r="O9" i="6"/>
  <c r="M9" i="6"/>
  <c r="L9" i="6"/>
  <c r="J9" i="6"/>
  <c r="I9" i="6"/>
  <c r="AK8" i="6"/>
  <c r="AJ8" i="6"/>
  <c r="AI8" i="6" s="1"/>
  <c r="AH8" i="6"/>
  <c r="AG8" i="6"/>
  <c r="AE8" i="6"/>
  <c r="AD8" i="6"/>
  <c r="AC8" i="6" s="1"/>
  <c r="AB8" i="6"/>
  <c r="AA8" i="6"/>
  <c r="Y8" i="6"/>
  <c r="X8" i="6"/>
  <c r="V8" i="6"/>
  <c r="T8" i="6" s="1"/>
  <c r="U8" i="6"/>
  <c r="S8" i="6"/>
  <c r="R8" i="6"/>
  <c r="Q8" i="6" s="1"/>
  <c r="P8" i="6"/>
  <c r="O8" i="6"/>
  <c r="M8" i="6"/>
  <c r="L8" i="6"/>
  <c r="J8" i="6"/>
  <c r="I8" i="6"/>
  <c r="H8" i="6" s="1"/>
  <c r="AK7" i="6"/>
  <c r="AJ7" i="6"/>
  <c r="AH7" i="6"/>
  <c r="AG7" i="6"/>
  <c r="AF7" i="6"/>
  <c r="AE7" i="6"/>
  <c r="AD7" i="6"/>
  <c r="AC7" i="6" s="1"/>
  <c r="AB7" i="6"/>
  <c r="AA7" i="6"/>
  <c r="Y7" i="6"/>
  <c r="X7" i="6"/>
  <c r="V7" i="6"/>
  <c r="U7" i="6"/>
  <c r="U56" i="6" s="1"/>
  <c r="S7" i="6"/>
  <c r="R7" i="6"/>
  <c r="Q7" i="6"/>
  <c r="P7" i="6"/>
  <c r="N7" i="6" s="1"/>
  <c r="O7" i="6"/>
  <c r="M7" i="6"/>
  <c r="L7" i="6"/>
  <c r="K7" i="6" s="1"/>
  <c r="J7" i="6"/>
  <c r="H7" i="6" s="1"/>
  <c r="I7" i="6"/>
  <c r="AJ23" i="7"/>
  <c r="AI23" i="7"/>
  <c r="AH23" i="7" s="1"/>
  <c r="AG23" i="7"/>
  <c r="AE23" i="7" s="1"/>
  <c r="AF23" i="7"/>
  <c r="AD23" i="7"/>
  <c r="AC23" i="7"/>
  <c r="AA23" i="7"/>
  <c r="Z23" i="7"/>
  <c r="X23" i="7"/>
  <c r="W23" i="7"/>
  <c r="U23" i="7"/>
  <c r="T23" i="7"/>
  <c r="S23" i="7"/>
  <c r="R23" i="7"/>
  <c r="Q23" i="7"/>
  <c r="P23" i="7" s="1"/>
  <c r="O23" i="7"/>
  <c r="N23" i="7"/>
  <c r="M23" i="7"/>
  <c r="L23" i="7"/>
  <c r="K23" i="7"/>
  <c r="J23" i="7" s="1"/>
  <c r="I23" i="7"/>
  <c r="H23" i="7"/>
  <c r="AJ22" i="7"/>
  <c r="AI22" i="7"/>
  <c r="AH22" i="7" s="1"/>
  <c r="AG22" i="7"/>
  <c r="AE22" i="7" s="1"/>
  <c r="AF22" i="7"/>
  <c r="AD22" i="7"/>
  <c r="AC22" i="7"/>
  <c r="AB22" i="7" s="1"/>
  <c r="AA22" i="7"/>
  <c r="Y22" i="7" s="1"/>
  <c r="Z22" i="7"/>
  <c r="X22" i="7"/>
  <c r="W22" i="7"/>
  <c r="V22" i="7" s="1"/>
  <c r="U22" i="7"/>
  <c r="T22" i="7"/>
  <c r="S22" i="7"/>
  <c r="R22" i="7"/>
  <c r="Q22" i="7"/>
  <c r="P22" i="7" s="1"/>
  <c r="O22" i="7"/>
  <c r="N22" i="7"/>
  <c r="M22" i="7"/>
  <c r="L22" i="7"/>
  <c r="K22" i="7"/>
  <c r="J22" i="7" s="1"/>
  <c r="I22" i="7"/>
  <c r="H22" i="7"/>
  <c r="AJ21" i="7"/>
  <c r="AI21" i="7"/>
  <c r="AH21" i="7" s="1"/>
  <c r="AG21" i="7"/>
  <c r="AE21" i="7" s="1"/>
  <c r="AF21" i="7"/>
  <c r="AD21" i="7"/>
  <c r="AC21" i="7"/>
  <c r="AB21" i="7" s="1"/>
  <c r="AA21" i="7"/>
  <c r="Y21" i="7" s="1"/>
  <c r="Z21" i="7"/>
  <c r="X21" i="7"/>
  <c r="W21" i="7"/>
  <c r="V21" i="7" s="1"/>
  <c r="U21" i="7"/>
  <c r="T21" i="7"/>
  <c r="S21" i="7"/>
  <c r="R21" i="7"/>
  <c r="Q21" i="7"/>
  <c r="P21" i="7" s="1"/>
  <c r="O21" i="7"/>
  <c r="N21" i="7"/>
  <c r="M21" i="7"/>
  <c r="L21" i="7"/>
  <c r="K21" i="7"/>
  <c r="J21" i="7" s="1"/>
  <c r="I21" i="7"/>
  <c r="H21" i="7"/>
  <c r="AJ20" i="7"/>
  <c r="AI20" i="7"/>
  <c r="AH20" i="7" s="1"/>
  <c r="AG20" i="7"/>
  <c r="AE20" i="7" s="1"/>
  <c r="AF20" i="7"/>
  <c r="AD20" i="7"/>
  <c r="AC20" i="7"/>
  <c r="AB20" i="7" s="1"/>
  <c r="AA20" i="7"/>
  <c r="Y20" i="7" s="1"/>
  <c r="Z20" i="7"/>
  <c r="X20" i="7"/>
  <c r="W20" i="7"/>
  <c r="V20" i="7" s="1"/>
  <c r="U20" i="7"/>
  <c r="T20" i="7"/>
  <c r="S20" i="7"/>
  <c r="R20" i="7"/>
  <c r="Q20" i="7"/>
  <c r="P20" i="7" s="1"/>
  <c r="O20" i="7"/>
  <c r="N20" i="7"/>
  <c r="M20" i="7"/>
  <c r="L20" i="7"/>
  <c r="K20" i="7"/>
  <c r="J20" i="7" s="1"/>
  <c r="I20" i="7"/>
  <c r="H20" i="7"/>
  <c r="AJ19" i="7"/>
  <c r="AH19" i="7" s="1"/>
  <c r="AI19" i="7"/>
  <c r="AG19" i="7"/>
  <c r="AF19" i="7"/>
  <c r="AE19" i="7" s="1"/>
  <c r="AD19" i="7"/>
  <c r="AB19" i="7" s="1"/>
  <c r="AC19" i="7"/>
  <c r="AA19" i="7"/>
  <c r="Z19" i="7"/>
  <c r="Y19" i="7" s="1"/>
  <c r="X19" i="7"/>
  <c r="W19" i="7"/>
  <c r="V19" i="7"/>
  <c r="U19" i="7"/>
  <c r="T19" i="7"/>
  <c r="S19" i="7" s="1"/>
  <c r="R19" i="7"/>
  <c r="Q19" i="7"/>
  <c r="P19" i="7"/>
  <c r="O19" i="7"/>
  <c r="N19" i="7"/>
  <c r="M19" i="7" s="1"/>
  <c r="L19" i="7"/>
  <c r="J19" i="7" s="1"/>
  <c r="K19" i="7"/>
  <c r="I19" i="7"/>
  <c r="H19" i="7"/>
  <c r="AJ18" i="7"/>
  <c r="AI18" i="7"/>
  <c r="AH18" i="7" s="1"/>
  <c r="AG18" i="7"/>
  <c r="AE18" i="7" s="1"/>
  <c r="AF18" i="7"/>
  <c r="AD18" i="7"/>
  <c r="AC18" i="7"/>
  <c r="AB18" i="7" s="1"/>
  <c r="AA18" i="7"/>
  <c r="Z18" i="7"/>
  <c r="Y18" i="7"/>
  <c r="X18" i="7"/>
  <c r="W18" i="7"/>
  <c r="V18" i="7" s="1"/>
  <c r="U18" i="7"/>
  <c r="T18" i="7"/>
  <c r="S18" i="7"/>
  <c r="R18" i="7"/>
  <c r="Q18" i="7"/>
  <c r="P18" i="7" s="1"/>
  <c r="O18" i="7"/>
  <c r="M18" i="7" s="1"/>
  <c r="N18" i="7"/>
  <c r="L18" i="7"/>
  <c r="K18" i="7"/>
  <c r="J18" i="7" s="1"/>
  <c r="I18" i="7"/>
  <c r="I14" i="7" s="1"/>
  <c r="H18" i="7"/>
  <c r="AJ17" i="7"/>
  <c r="AH17" i="7" s="1"/>
  <c r="AI17" i="7"/>
  <c r="AG17" i="7"/>
  <c r="AF17" i="7"/>
  <c r="AE17" i="7" s="1"/>
  <c r="AD17" i="7"/>
  <c r="AB17" i="7" s="1"/>
  <c r="AC17" i="7"/>
  <c r="AA17" i="7"/>
  <c r="Z17" i="7"/>
  <c r="Y17" i="7" s="1"/>
  <c r="X17" i="7"/>
  <c r="W17" i="7"/>
  <c r="V17" i="7"/>
  <c r="U17" i="7"/>
  <c r="T17" i="7"/>
  <c r="S17" i="7" s="1"/>
  <c r="R17" i="7"/>
  <c r="Q17" i="7"/>
  <c r="P17" i="7"/>
  <c r="O17" i="7"/>
  <c r="N17" i="7"/>
  <c r="M17" i="7" s="1"/>
  <c r="L17" i="7"/>
  <c r="K17" i="7"/>
  <c r="J17" i="7" s="1"/>
  <c r="I17" i="7"/>
  <c r="H17" i="7"/>
  <c r="G17" i="7" s="1"/>
  <c r="AJ16" i="7"/>
  <c r="AI16" i="7"/>
  <c r="AG16" i="7"/>
  <c r="AF16" i="7"/>
  <c r="AE16" i="7" s="1"/>
  <c r="AD16" i="7"/>
  <c r="AC16" i="7"/>
  <c r="AB16" i="7"/>
  <c r="AA16" i="7"/>
  <c r="Z16" i="7"/>
  <c r="X16" i="7"/>
  <c r="W16" i="7"/>
  <c r="U16" i="7"/>
  <c r="S16" i="7" s="1"/>
  <c r="T16" i="7"/>
  <c r="R16" i="7"/>
  <c r="Q16" i="7"/>
  <c r="P16" i="7" s="1"/>
  <c r="O16" i="7"/>
  <c r="N16" i="7"/>
  <c r="M16" i="7"/>
  <c r="L16" i="7"/>
  <c r="K16" i="7"/>
  <c r="I16" i="7"/>
  <c r="H16" i="7"/>
  <c r="G16" i="7" s="1"/>
  <c r="AJ15" i="7"/>
  <c r="AI15" i="7"/>
  <c r="AH15" i="7"/>
  <c r="AG15" i="7"/>
  <c r="AG14" i="7" s="1"/>
  <c r="AF15" i="7"/>
  <c r="AD15" i="7"/>
  <c r="AC15" i="7"/>
  <c r="AC14" i="7" s="1"/>
  <c r="AC26" i="7" s="1"/>
  <c r="AB15" i="7"/>
  <c r="AA15" i="7"/>
  <c r="Z15" i="7"/>
  <c r="Y15" i="7"/>
  <c r="X15" i="7"/>
  <c r="W15" i="7"/>
  <c r="U15" i="7"/>
  <c r="T15" i="7"/>
  <c r="R15" i="7"/>
  <c r="R14" i="7" s="1"/>
  <c r="Q15" i="7"/>
  <c r="P15" i="7"/>
  <c r="P14" i="7" s="1"/>
  <c r="P26" i="7" s="1"/>
  <c r="O15" i="7"/>
  <c r="N15" i="7"/>
  <c r="M15" i="7" s="1"/>
  <c r="L15" i="7"/>
  <c r="K15" i="7"/>
  <c r="J15" i="7"/>
  <c r="I15" i="7"/>
  <c r="H15" i="7"/>
  <c r="F15" i="7"/>
  <c r="AJ14" i="7"/>
  <c r="AB14" i="7"/>
  <c r="AB26" i="7" s="1"/>
  <c r="U14" i="7"/>
  <c r="U26" i="7" s="1"/>
  <c r="T14" i="7"/>
  <c r="Q14" i="7"/>
  <c r="Q26" i="7" s="1"/>
  <c r="N14" i="7"/>
  <c r="L14" i="7"/>
  <c r="L26" i="7" s="1"/>
  <c r="AJ13" i="7"/>
  <c r="AI13" i="7"/>
  <c r="AG13" i="7"/>
  <c r="AG11" i="7" s="1"/>
  <c r="AF13" i="7"/>
  <c r="AE13" i="7"/>
  <c r="AD13" i="7"/>
  <c r="AC13" i="7"/>
  <c r="AA13" i="7"/>
  <c r="Z13" i="7"/>
  <c r="Y13" i="7" s="1"/>
  <c r="X13" i="7"/>
  <c r="W13" i="7"/>
  <c r="V13" i="7"/>
  <c r="U13" i="7"/>
  <c r="T13" i="7"/>
  <c r="R13" i="7"/>
  <c r="Q13" i="7"/>
  <c r="O13" i="7"/>
  <c r="M13" i="7" s="1"/>
  <c r="N13" i="7"/>
  <c r="L13" i="7"/>
  <c r="K13" i="7"/>
  <c r="J13" i="7" s="1"/>
  <c r="I13" i="7"/>
  <c r="H13" i="7"/>
  <c r="G13" i="7"/>
  <c r="AJ12" i="7"/>
  <c r="AI12" i="7"/>
  <c r="AG12" i="7"/>
  <c r="AF12" i="7"/>
  <c r="AE12" i="7"/>
  <c r="AD12" i="7"/>
  <c r="AC12" i="7"/>
  <c r="AB12" i="7"/>
  <c r="AA12" i="7"/>
  <c r="AA11" i="7" s="1"/>
  <c r="Z12" i="7"/>
  <c r="X12" i="7"/>
  <c r="W12" i="7"/>
  <c r="W11" i="7" s="1"/>
  <c r="U12" i="7"/>
  <c r="T12" i="7"/>
  <c r="R12" i="7"/>
  <c r="P12" i="7" s="1"/>
  <c r="Q12" i="7"/>
  <c r="O12" i="7"/>
  <c r="N12" i="7"/>
  <c r="L12" i="7"/>
  <c r="K12" i="7"/>
  <c r="I12" i="7"/>
  <c r="H12" i="7"/>
  <c r="G12" i="7"/>
  <c r="AJ11" i="7"/>
  <c r="AF11" i="7"/>
  <c r="AD11" i="7"/>
  <c r="O11" i="7"/>
  <c r="L11" i="7"/>
  <c r="H11" i="7"/>
  <c r="AJ10" i="7"/>
  <c r="AI10" i="7"/>
  <c r="AG10" i="7"/>
  <c r="AF10" i="7"/>
  <c r="AE10" i="7"/>
  <c r="AD10" i="7"/>
  <c r="AC10" i="7"/>
  <c r="AB10" i="7" s="1"/>
  <c r="AA10" i="7"/>
  <c r="Z10" i="7"/>
  <c r="Y10" i="7"/>
  <c r="X10" i="7"/>
  <c r="W10" i="7"/>
  <c r="V10" i="7" s="1"/>
  <c r="U10" i="7"/>
  <c r="T10" i="7"/>
  <c r="R10" i="7"/>
  <c r="Q10" i="7"/>
  <c r="P10" i="7"/>
  <c r="O10" i="7"/>
  <c r="M10" i="7" s="1"/>
  <c r="N10" i="7"/>
  <c r="L10" i="7"/>
  <c r="K10" i="7"/>
  <c r="I10" i="7"/>
  <c r="F10" i="7" s="1"/>
  <c r="H10" i="7"/>
  <c r="AJ9" i="7"/>
  <c r="AI9" i="7"/>
  <c r="AH9" i="7" s="1"/>
  <c r="AG9" i="7"/>
  <c r="AF9" i="7"/>
  <c r="AE9" i="7" s="1"/>
  <c r="AD9" i="7"/>
  <c r="AC9" i="7"/>
  <c r="AB9" i="7"/>
  <c r="AA9" i="7"/>
  <c r="Y9" i="7" s="1"/>
  <c r="Z9" i="7"/>
  <c r="X9" i="7"/>
  <c r="W9" i="7"/>
  <c r="U9" i="7"/>
  <c r="S9" i="7" s="1"/>
  <c r="T9" i="7"/>
  <c r="R9" i="7"/>
  <c r="Q9" i="7"/>
  <c r="P9" i="7" s="1"/>
  <c r="O9" i="7"/>
  <c r="N9" i="7"/>
  <c r="M9" i="7"/>
  <c r="L9" i="7"/>
  <c r="K9" i="7"/>
  <c r="J9" i="7" s="1"/>
  <c r="I9" i="7"/>
  <c r="H9" i="7"/>
  <c r="E9" i="7"/>
  <c r="AJ8" i="7"/>
  <c r="AI8" i="7"/>
  <c r="AG8" i="7"/>
  <c r="AE8" i="7" s="1"/>
  <c r="AF8" i="7"/>
  <c r="AD8" i="7"/>
  <c r="AC8" i="7"/>
  <c r="AB8" i="7" s="1"/>
  <c r="AA8" i="7"/>
  <c r="Z8" i="7"/>
  <c r="Y8" i="7"/>
  <c r="X8" i="7"/>
  <c r="W8" i="7"/>
  <c r="V8" i="7" s="1"/>
  <c r="U8" i="7"/>
  <c r="T8" i="7"/>
  <c r="S8" i="7" s="1"/>
  <c r="R8" i="7"/>
  <c r="Q8" i="7"/>
  <c r="P8" i="7"/>
  <c r="O8" i="7"/>
  <c r="N8" i="7"/>
  <c r="M8" i="7"/>
  <c r="L8" i="7"/>
  <c r="K8" i="7"/>
  <c r="I8" i="7"/>
  <c r="F8" i="7" s="1"/>
  <c r="H8" i="7"/>
  <c r="AJ7" i="7"/>
  <c r="AI7" i="7"/>
  <c r="AH7" i="7" s="1"/>
  <c r="AG7" i="7"/>
  <c r="AF7" i="7"/>
  <c r="AE7" i="7" s="1"/>
  <c r="AD7" i="7"/>
  <c r="AC7" i="7"/>
  <c r="AB7" i="7"/>
  <c r="AA7" i="7"/>
  <c r="Z7" i="7"/>
  <c r="Y7" i="7"/>
  <c r="X7" i="7"/>
  <c r="W7" i="7"/>
  <c r="U7" i="7"/>
  <c r="T7" i="7"/>
  <c r="S7" i="7"/>
  <c r="R7" i="7"/>
  <c r="Q7" i="7"/>
  <c r="P7" i="7" s="1"/>
  <c r="O7" i="7"/>
  <c r="N7" i="7"/>
  <c r="M7" i="7"/>
  <c r="L7" i="7"/>
  <c r="K7" i="7"/>
  <c r="J7" i="7" s="1"/>
  <c r="I7" i="7"/>
  <c r="H7" i="7"/>
  <c r="AJ6" i="7"/>
  <c r="AI6" i="7"/>
  <c r="AG6" i="7"/>
  <c r="AF6" i="7"/>
  <c r="AE6" i="7"/>
  <c r="AD6" i="7"/>
  <c r="AC6" i="7"/>
  <c r="AB6" i="7" s="1"/>
  <c r="AA6" i="7"/>
  <c r="Z6" i="7"/>
  <c r="Y6" i="7"/>
  <c r="X6" i="7"/>
  <c r="W6" i="7"/>
  <c r="V6" i="7" s="1"/>
  <c r="U6" i="7"/>
  <c r="T6" i="7"/>
  <c r="R6" i="7"/>
  <c r="Q6" i="7"/>
  <c r="P6" i="7"/>
  <c r="O6" i="7"/>
  <c r="M6" i="7" s="1"/>
  <c r="N6" i="7"/>
  <c r="L6" i="7"/>
  <c r="K6" i="7"/>
  <c r="I6" i="7"/>
  <c r="F6" i="7" s="1"/>
  <c r="H6" i="7"/>
  <c r="AL5" i="7"/>
  <c r="AL30" i="7" s="1"/>
  <c r="AK5" i="7"/>
  <c r="AK30" i="7" s="1"/>
  <c r="L5" i="7"/>
  <c r="AB231" i="5"/>
  <c r="AB76" i="5" s="1"/>
  <c r="AA231" i="5"/>
  <c r="X231" i="5"/>
  <c r="X76" i="5" s="1"/>
  <c r="W231" i="5"/>
  <c r="V231" i="5"/>
  <c r="U231" i="5"/>
  <c r="U76" i="5" s="1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 s="1"/>
  <c r="Z231" i="5" s="1"/>
  <c r="AB230" i="5"/>
  <c r="AA230" i="5"/>
  <c r="X230" i="5"/>
  <c r="W230" i="5"/>
  <c r="V230" i="5"/>
  <c r="U230" i="5"/>
  <c r="S230" i="5"/>
  <c r="R230" i="5"/>
  <c r="R75" i="5" s="1"/>
  <c r="Q230" i="5"/>
  <c r="P230" i="5"/>
  <c r="O230" i="5"/>
  <c r="N230" i="5"/>
  <c r="N75" i="5" s="1"/>
  <c r="M230" i="5"/>
  <c r="L230" i="5"/>
  <c r="K230" i="5"/>
  <c r="J230" i="5"/>
  <c r="J75" i="5" s="1"/>
  <c r="I230" i="5"/>
  <c r="H230" i="5"/>
  <c r="G230" i="5"/>
  <c r="F230" i="5"/>
  <c r="F75" i="5" s="1"/>
  <c r="E230" i="5"/>
  <c r="AB229" i="5"/>
  <c r="AA229" i="5"/>
  <c r="AA74" i="5" s="1"/>
  <c r="X229" i="5"/>
  <c r="W229" i="5"/>
  <c r="V229" i="5"/>
  <c r="U229" i="5"/>
  <c r="S229" i="5"/>
  <c r="R229" i="5"/>
  <c r="Q229" i="5"/>
  <c r="P229" i="5"/>
  <c r="O229" i="5"/>
  <c r="N229" i="5"/>
  <c r="M229" i="5"/>
  <c r="L229" i="5"/>
  <c r="L74" i="5" s="1"/>
  <c r="K229" i="5"/>
  <c r="J229" i="5"/>
  <c r="I229" i="5"/>
  <c r="H229" i="5"/>
  <c r="H74" i="5" s="1"/>
  <c r="G229" i="5"/>
  <c r="F229" i="5"/>
  <c r="E229" i="5"/>
  <c r="D229" i="5"/>
  <c r="C229" i="5" s="1"/>
  <c r="AB228" i="5"/>
  <c r="AA228" i="5"/>
  <c r="X228" i="5"/>
  <c r="W228" i="5"/>
  <c r="V228" i="5"/>
  <c r="U228" i="5"/>
  <c r="S228" i="5"/>
  <c r="R228" i="5"/>
  <c r="R73" i="5" s="1"/>
  <c r="Q228" i="5"/>
  <c r="P228" i="5"/>
  <c r="O228" i="5"/>
  <c r="N228" i="5"/>
  <c r="N73" i="5" s="1"/>
  <c r="M228" i="5"/>
  <c r="L228" i="5"/>
  <c r="K228" i="5"/>
  <c r="J228" i="5"/>
  <c r="J73" i="5" s="1"/>
  <c r="I228" i="5"/>
  <c r="H228" i="5"/>
  <c r="G228" i="5"/>
  <c r="F228" i="5"/>
  <c r="E228" i="5"/>
  <c r="AB227" i="5"/>
  <c r="AB72" i="5" s="1"/>
  <c r="AA227" i="5"/>
  <c r="X227" i="5"/>
  <c r="W227" i="5"/>
  <c r="V227" i="5"/>
  <c r="U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AB226" i="5"/>
  <c r="AA226" i="5"/>
  <c r="X226" i="5"/>
  <c r="W226" i="5"/>
  <c r="V226" i="5"/>
  <c r="U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 s="1"/>
  <c r="AB224" i="5"/>
  <c r="AA224" i="5"/>
  <c r="X224" i="5"/>
  <c r="W224" i="5"/>
  <c r="V224" i="5"/>
  <c r="U224" i="5"/>
  <c r="S224" i="5"/>
  <c r="R224" i="5"/>
  <c r="R219" i="5" s="1"/>
  <c r="Q224" i="5"/>
  <c r="P224" i="5"/>
  <c r="O224" i="5"/>
  <c r="N224" i="5"/>
  <c r="N219" i="5" s="1"/>
  <c r="M224" i="5"/>
  <c r="L224" i="5"/>
  <c r="K224" i="5"/>
  <c r="J224" i="5"/>
  <c r="I224" i="5"/>
  <c r="H224" i="5"/>
  <c r="G224" i="5"/>
  <c r="F224" i="5"/>
  <c r="E224" i="5"/>
  <c r="AB223" i="5"/>
  <c r="AA223" i="5"/>
  <c r="X223" i="5"/>
  <c r="W223" i="5"/>
  <c r="V223" i="5"/>
  <c r="U223" i="5"/>
  <c r="U68" i="5" s="1"/>
  <c r="S223" i="5"/>
  <c r="R223" i="5"/>
  <c r="Q223" i="5"/>
  <c r="P223" i="5"/>
  <c r="P68" i="5" s="1"/>
  <c r="O223" i="5"/>
  <c r="N223" i="5"/>
  <c r="M223" i="5"/>
  <c r="L223" i="5"/>
  <c r="L68" i="5" s="1"/>
  <c r="K223" i="5"/>
  <c r="J223" i="5"/>
  <c r="I223" i="5"/>
  <c r="H223" i="5"/>
  <c r="G223" i="5"/>
  <c r="F223" i="5"/>
  <c r="E223" i="5"/>
  <c r="D223" i="5"/>
  <c r="C223" i="5" s="1"/>
  <c r="AB222" i="5"/>
  <c r="AA222" i="5"/>
  <c r="X222" i="5"/>
  <c r="W222" i="5"/>
  <c r="V222" i="5"/>
  <c r="V67" i="5" s="1"/>
  <c r="U222" i="5"/>
  <c r="S222" i="5"/>
  <c r="R222" i="5"/>
  <c r="Q222" i="5"/>
  <c r="P222" i="5"/>
  <c r="O222" i="5"/>
  <c r="N222" i="5"/>
  <c r="M222" i="5"/>
  <c r="L222" i="5"/>
  <c r="K222" i="5"/>
  <c r="K67" i="5" s="1"/>
  <c r="J222" i="5"/>
  <c r="I222" i="5"/>
  <c r="H222" i="5"/>
  <c r="G222" i="5"/>
  <c r="F222" i="5"/>
  <c r="E222" i="5"/>
  <c r="AB221" i="5"/>
  <c r="AA221" i="5"/>
  <c r="X221" i="5"/>
  <c r="W221" i="5"/>
  <c r="V221" i="5"/>
  <c r="U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 s="1"/>
  <c r="C221" i="5" s="1"/>
  <c r="AB220" i="5"/>
  <c r="AB219" i="5" s="1"/>
  <c r="AA220" i="5"/>
  <c r="X220" i="5"/>
  <c r="W220" i="5"/>
  <c r="V220" i="5"/>
  <c r="U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Q219" i="5"/>
  <c r="AB217" i="5"/>
  <c r="AA217" i="5"/>
  <c r="X217" i="5"/>
  <c r="W217" i="5"/>
  <c r="V217" i="5"/>
  <c r="V62" i="5" s="1"/>
  <c r="U217" i="5"/>
  <c r="S217" i="5"/>
  <c r="R217" i="5"/>
  <c r="R62" i="5" s="1"/>
  <c r="Q217" i="5"/>
  <c r="P217" i="5"/>
  <c r="O217" i="5"/>
  <c r="N217" i="5"/>
  <c r="N62" i="5" s="1"/>
  <c r="M217" i="5"/>
  <c r="L217" i="5"/>
  <c r="K217" i="5"/>
  <c r="J217" i="5"/>
  <c r="J62" i="5" s="1"/>
  <c r="I217" i="5"/>
  <c r="I62" i="5" s="1"/>
  <c r="H217" i="5"/>
  <c r="G217" i="5"/>
  <c r="F217" i="5"/>
  <c r="F62" i="5" s="1"/>
  <c r="E217" i="5"/>
  <c r="D217" i="5" s="1"/>
  <c r="AB216" i="5"/>
  <c r="AB61" i="5" s="1"/>
  <c r="AA216" i="5"/>
  <c r="X216" i="5"/>
  <c r="W216" i="5"/>
  <c r="V216" i="5"/>
  <c r="V61" i="5" s="1"/>
  <c r="U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H214" i="5" s="1"/>
  <c r="G216" i="5"/>
  <c r="F216" i="5"/>
  <c r="E216" i="5"/>
  <c r="D216" i="5" s="1"/>
  <c r="C216" i="5" s="1"/>
  <c r="AB215" i="5"/>
  <c r="AA215" i="5"/>
  <c r="X215" i="5"/>
  <c r="W215" i="5"/>
  <c r="V215" i="5"/>
  <c r="U215" i="5"/>
  <c r="S215" i="5"/>
  <c r="S214" i="5" s="1"/>
  <c r="R215" i="5"/>
  <c r="R214" i="5" s="1"/>
  <c r="Q215" i="5"/>
  <c r="P215" i="5"/>
  <c r="O215" i="5"/>
  <c r="N215" i="5"/>
  <c r="N214" i="5" s="1"/>
  <c r="M215" i="5"/>
  <c r="L215" i="5"/>
  <c r="K215" i="5"/>
  <c r="J215" i="5"/>
  <c r="J214" i="5" s="1"/>
  <c r="I215" i="5"/>
  <c r="H215" i="5"/>
  <c r="G215" i="5"/>
  <c r="F215" i="5"/>
  <c r="F214" i="5" s="1"/>
  <c r="E215" i="5"/>
  <c r="AA214" i="5"/>
  <c r="X214" i="5"/>
  <c r="U214" i="5"/>
  <c r="P214" i="5"/>
  <c r="O214" i="5"/>
  <c r="L214" i="5"/>
  <c r="K214" i="5"/>
  <c r="G214" i="5"/>
  <c r="AB212" i="5"/>
  <c r="AB57" i="5" s="1"/>
  <c r="AA212" i="5"/>
  <c r="X212" i="5"/>
  <c r="W212" i="5"/>
  <c r="V212" i="5"/>
  <c r="U212" i="5"/>
  <c r="S212" i="5"/>
  <c r="R212" i="5"/>
  <c r="Q212" i="5"/>
  <c r="P212" i="5"/>
  <c r="O212" i="5"/>
  <c r="N212" i="5"/>
  <c r="M212" i="5"/>
  <c r="M208" i="5" s="1"/>
  <c r="L212" i="5"/>
  <c r="K212" i="5"/>
  <c r="K57" i="5" s="1"/>
  <c r="J212" i="5"/>
  <c r="I212" i="5"/>
  <c r="H212" i="5"/>
  <c r="G212" i="5"/>
  <c r="F212" i="5"/>
  <c r="E212" i="5"/>
  <c r="AB211" i="5"/>
  <c r="AA211" i="5"/>
  <c r="AA56" i="5" s="1"/>
  <c r="X211" i="5"/>
  <c r="W211" i="5"/>
  <c r="V211" i="5"/>
  <c r="U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D211" i="5" s="1"/>
  <c r="E211" i="5"/>
  <c r="AB210" i="5"/>
  <c r="AA210" i="5"/>
  <c r="X210" i="5"/>
  <c r="W210" i="5"/>
  <c r="V210" i="5"/>
  <c r="U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H208" i="5" s="1"/>
  <c r="G210" i="5"/>
  <c r="F210" i="5"/>
  <c r="E210" i="5"/>
  <c r="D210" i="5"/>
  <c r="C210" i="5" s="1"/>
  <c r="AB209" i="5"/>
  <c r="AA209" i="5"/>
  <c r="X209" i="5"/>
  <c r="W209" i="5"/>
  <c r="V209" i="5"/>
  <c r="U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 s="1"/>
  <c r="Q208" i="5"/>
  <c r="L208" i="5"/>
  <c r="I208" i="5"/>
  <c r="AB206" i="5"/>
  <c r="AA206" i="5"/>
  <c r="AA205" i="5" s="1"/>
  <c r="X206" i="5"/>
  <c r="W206" i="5"/>
  <c r="W205" i="5" s="1"/>
  <c r="V206" i="5"/>
  <c r="U206" i="5"/>
  <c r="U205" i="5" s="1"/>
  <c r="S206" i="5"/>
  <c r="S205" i="5" s="1"/>
  <c r="R206" i="5"/>
  <c r="Q206" i="5"/>
  <c r="P206" i="5"/>
  <c r="P205" i="5" s="1"/>
  <c r="O206" i="5"/>
  <c r="O205" i="5" s="1"/>
  <c r="N206" i="5"/>
  <c r="N205" i="5" s="1"/>
  <c r="M206" i="5"/>
  <c r="L206" i="5"/>
  <c r="L205" i="5" s="1"/>
  <c r="K206" i="5"/>
  <c r="K205" i="5" s="1"/>
  <c r="J206" i="5"/>
  <c r="I206" i="5"/>
  <c r="H206" i="5"/>
  <c r="H205" i="5" s="1"/>
  <c r="G206" i="5"/>
  <c r="G205" i="5" s="1"/>
  <c r="F206" i="5"/>
  <c r="E206" i="5"/>
  <c r="AB205" i="5"/>
  <c r="X205" i="5"/>
  <c r="V205" i="5"/>
  <c r="R205" i="5"/>
  <c r="Q205" i="5"/>
  <c r="M205" i="5"/>
  <c r="J205" i="5"/>
  <c r="I205" i="5"/>
  <c r="E205" i="5"/>
  <c r="AB203" i="5"/>
  <c r="AB202" i="5" s="1"/>
  <c r="AA203" i="5"/>
  <c r="X203" i="5"/>
  <c r="W203" i="5"/>
  <c r="W202" i="5" s="1"/>
  <c r="V203" i="5"/>
  <c r="V202" i="5" s="1"/>
  <c r="U203" i="5"/>
  <c r="S203" i="5"/>
  <c r="R203" i="5"/>
  <c r="R202" i="5" s="1"/>
  <c r="Q203" i="5"/>
  <c r="P203" i="5"/>
  <c r="O203" i="5"/>
  <c r="N203" i="5"/>
  <c r="N202" i="5" s="1"/>
  <c r="M203" i="5"/>
  <c r="M202" i="5" s="1"/>
  <c r="L203" i="5"/>
  <c r="K203" i="5"/>
  <c r="J203" i="5"/>
  <c r="J202" i="5" s="1"/>
  <c r="I203" i="5"/>
  <c r="H203" i="5"/>
  <c r="G203" i="5"/>
  <c r="F203" i="5"/>
  <c r="F202" i="5" s="1"/>
  <c r="E203" i="5"/>
  <c r="AA202" i="5"/>
  <c r="X202" i="5"/>
  <c r="U202" i="5"/>
  <c r="S202" i="5"/>
  <c r="Q202" i="5"/>
  <c r="P202" i="5"/>
  <c r="O202" i="5"/>
  <c r="L202" i="5"/>
  <c r="K202" i="5"/>
  <c r="I202" i="5"/>
  <c r="H202" i="5"/>
  <c r="G202" i="5"/>
  <c r="C201" i="5"/>
  <c r="AB200" i="5"/>
  <c r="AB199" i="5" s="1"/>
  <c r="AA200" i="5"/>
  <c r="AA199" i="5" s="1"/>
  <c r="X200" i="5"/>
  <c r="X199" i="5" s="1"/>
  <c r="W200" i="5"/>
  <c r="V200" i="5"/>
  <c r="V199" i="5" s="1"/>
  <c r="U200" i="5"/>
  <c r="S200" i="5"/>
  <c r="R200" i="5"/>
  <c r="Q200" i="5"/>
  <c r="Q199" i="5" s="1"/>
  <c r="P200" i="5"/>
  <c r="O200" i="5"/>
  <c r="N200" i="5"/>
  <c r="M200" i="5"/>
  <c r="M199" i="5" s="1"/>
  <c r="L200" i="5"/>
  <c r="L199" i="5" s="1"/>
  <c r="K200" i="5"/>
  <c r="K199" i="5" s="1"/>
  <c r="J200" i="5"/>
  <c r="I200" i="5"/>
  <c r="I199" i="5" s="1"/>
  <c r="H200" i="5"/>
  <c r="G200" i="5"/>
  <c r="G199" i="5" s="1"/>
  <c r="F200" i="5"/>
  <c r="E200" i="5"/>
  <c r="E199" i="5" s="1"/>
  <c r="D200" i="5"/>
  <c r="C200" i="5" s="1"/>
  <c r="W199" i="5"/>
  <c r="U199" i="5"/>
  <c r="S199" i="5"/>
  <c r="R199" i="5"/>
  <c r="P199" i="5"/>
  <c r="O199" i="5"/>
  <c r="N199" i="5"/>
  <c r="J199" i="5"/>
  <c r="H199" i="5"/>
  <c r="F199" i="5"/>
  <c r="AB197" i="5"/>
  <c r="AB196" i="5" s="1"/>
  <c r="AA197" i="5"/>
  <c r="X197" i="5"/>
  <c r="X196" i="5" s="1"/>
  <c r="W197" i="5"/>
  <c r="V197" i="5"/>
  <c r="U197" i="5"/>
  <c r="U196" i="5" s="1"/>
  <c r="S197" i="5"/>
  <c r="S196" i="5" s="1"/>
  <c r="R197" i="5"/>
  <c r="Q197" i="5"/>
  <c r="Q196" i="5" s="1"/>
  <c r="P197" i="5"/>
  <c r="P196" i="5" s="1"/>
  <c r="O197" i="5"/>
  <c r="O196" i="5" s="1"/>
  <c r="N197" i="5"/>
  <c r="M197" i="5"/>
  <c r="L197" i="5"/>
  <c r="L196" i="5" s="1"/>
  <c r="K197" i="5"/>
  <c r="K196" i="5" s="1"/>
  <c r="J197" i="5"/>
  <c r="I197" i="5"/>
  <c r="H197" i="5"/>
  <c r="H196" i="5" s="1"/>
  <c r="D196" i="5" s="1"/>
  <c r="G197" i="5"/>
  <c r="G196" i="5" s="1"/>
  <c r="F197" i="5"/>
  <c r="E197" i="5"/>
  <c r="D197" i="5"/>
  <c r="C197" i="5" s="1"/>
  <c r="Z197" i="5" s="1"/>
  <c r="AA196" i="5"/>
  <c r="W196" i="5"/>
  <c r="V196" i="5"/>
  <c r="R196" i="5"/>
  <c r="N196" i="5"/>
  <c r="M196" i="5"/>
  <c r="J196" i="5"/>
  <c r="I196" i="5"/>
  <c r="F196" i="5"/>
  <c r="E196" i="5"/>
  <c r="AB194" i="5"/>
  <c r="AA194" i="5"/>
  <c r="X194" i="5"/>
  <c r="W194" i="5"/>
  <c r="V194" i="5"/>
  <c r="V192" i="5" s="1"/>
  <c r="U194" i="5"/>
  <c r="S194" i="5"/>
  <c r="R194" i="5"/>
  <c r="Q194" i="5"/>
  <c r="Q192" i="5" s="1"/>
  <c r="P194" i="5"/>
  <c r="O194" i="5"/>
  <c r="O192" i="5" s="1"/>
  <c r="N194" i="5"/>
  <c r="M194" i="5"/>
  <c r="L194" i="5"/>
  <c r="K194" i="5"/>
  <c r="J194" i="5"/>
  <c r="I194" i="5"/>
  <c r="I192" i="5" s="1"/>
  <c r="H194" i="5"/>
  <c r="G194" i="5"/>
  <c r="F194" i="5"/>
  <c r="E194" i="5"/>
  <c r="AB193" i="5"/>
  <c r="AA193" i="5"/>
  <c r="AA192" i="5" s="1"/>
  <c r="X193" i="5"/>
  <c r="W193" i="5"/>
  <c r="W192" i="5" s="1"/>
  <c r="V193" i="5"/>
  <c r="U193" i="5"/>
  <c r="S193" i="5"/>
  <c r="R193" i="5"/>
  <c r="Q193" i="5"/>
  <c r="P193" i="5"/>
  <c r="P192" i="5" s="1"/>
  <c r="O193" i="5"/>
  <c r="N193" i="5"/>
  <c r="N192" i="5" s="1"/>
  <c r="M193" i="5"/>
  <c r="L193" i="5"/>
  <c r="L192" i="5" s="1"/>
  <c r="K193" i="5"/>
  <c r="J193" i="5"/>
  <c r="J192" i="5" s="1"/>
  <c r="I193" i="5"/>
  <c r="H193" i="5"/>
  <c r="H192" i="5" s="1"/>
  <c r="G193" i="5"/>
  <c r="F193" i="5"/>
  <c r="E193" i="5"/>
  <c r="D193" i="5"/>
  <c r="C193" i="5" s="1"/>
  <c r="AB192" i="5"/>
  <c r="X192" i="5"/>
  <c r="S192" i="5"/>
  <c r="R192" i="5"/>
  <c r="M192" i="5"/>
  <c r="K192" i="5"/>
  <c r="G192" i="5"/>
  <c r="F192" i="5"/>
  <c r="AB190" i="5"/>
  <c r="AA190" i="5"/>
  <c r="X190" i="5"/>
  <c r="W190" i="5"/>
  <c r="V190" i="5"/>
  <c r="U190" i="5"/>
  <c r="S190" i="5"/>
  <c r="R190" i="5"/>
  <c r="R35" i="5" s="1"/>
  <c r="Q190" i="5"/>
  <c r="P190" i="5"/>
  <c r="O190" i="5"/>
  <c r="N190" i="5"/>
  <c r="N35" i="5" s="1"/>
  <c r="M190" i="5"/>
  <c r="L190" i="5"/>
  <c r="K190" i="5"/>
  <c r="J190" i="5"/>
  <c r="J35" i="5" s="1"/>
  <c r="I190" i="5"/>
  <c r="H190" i="5"/>
  <c r="G190" i="5"/>
  <c r="F190" i="5"/>
  <c r="E190" i="5"/>
  <c r="AB189" i="5"/>
  <c r="AB34" i="5" s="1"/>
  <c r="AA189" i="5"/>
  <c r="X189" i="5"/>
  <c r="W189" i="5"/>
  <c r="V189" i="5"/>
  <c r="U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AB188" i="5"/>
  <c r="AA188" i="5"/>
  <c r="X188" i="5"/>
  <c r="W188" i="5"/>
  <c r="V188" i="5"/>
  <c r="U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 s="1"/>
  <c r="AB187" i="5"/>
  <c r="AA187" i="5"/>
  <c r="X187" i="5"/>
  <c r="W187" i="5"/>
  <c r="V187" i="5"/>
  <c r="U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AB185" i="5"/>
  <c r="AA185" i="5"/>
  <c r="X185" i="5"/>
  <c r="W185" i="5"/>
  <c r="V185" i="5"/>
  <c r="U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AB184" i="5"/>
  <c r="AB29" i="5" s="1"/>
  <c r="AA184" i="5"/>
  <c r="X184" i="5"/>
  <c r="X29" i="5" s="1"/>
  <c r="W184" i="5"/>
  <c r="V184" i="5"/>
  <c r="U184" i="5"/>
  <c r="S184" i="5"/>
  <c r="S29" i="5" s="1"/>
  <c r="R184" i="5"/>
  <c r="Q184" i="5"/>
  <c r="P184" i="5"/>
  <c r="O184" i="5"/>
  <c r="N184" i="5"/>
  <c r="M184" i="5"/>
  <c r="L184" i="5"/>
  <c r="K184" i="5"/>
  <c r="K29" i="5" s="1"/>
  <c r="J184" i="5"/>
  <c r="I184" i="5"/>
  <c r="H184" i="5"/>
  <c r="G184" i="5"/>
  <c r="D184" i="5" s="1"/>
  <c r="F184" i="5"/>
  <c r="E184" i="5"/>
  <c r="AB183" i="5"/>
  <c r="AA183" i="5"/>
  <c r="X183" i="5"/>
  <c r="W183" i="5"/>
  <c r="V183" i="5"/>
  <c r="U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 s="1"/>
  <c r="Z183" i="5" s="1"/>
  <c r="AB182" i="5"/>
  <c r="AA182" i="5"/>
  <c r="X182" i="5"/>
  <c r="X27" i="5" s="1"/>
  <c r="W182" i="5"/>
  <c r="V182" i="5"/>
  <c r="U182" i="5"/>
  <c r="S182" i="5"/>
  <c r="S27" i="5" s="1"/>
  <c r="R182" i="5"/>
  <c r="Q182" i="5"/>
  <c r="P182" i="5"/>
  <c r="O182" i="5"/>
  <c r="O27" i="5" s="1"/>
  <c r="N182" i="5"/>
  <c r="M182" i="5"/>
  <c r="L182" i="5"/>
  <c r="K182" i="5"/>
  <c r="K27" i="5" s="1"/>
  <c r="J182" i="5"/>
  <c r="I182" i="5"/>
  <c r="H182" i="5"/>
  <c r="G182" i="5"/>
  <c r="G27" i="5" s="1"/>
  <c r="F182" i="5"/>
  <c r="E182" i="5"/>
  <c r="AB181" i="5"/>
  <c r="AB26" i="5" s="1"/>
  <c r="AA181" i="5"/>
  <c r="X181" i="5"/>
  <c r="W181" i="5"/>
  <c r="V181" i="5"/>
  <c r="U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AB179" i="5"/>
  <c r="AA179" i="5"/>
  <c r="X179" i="5"/>
  <c r="X24" i="5" s="1"/>
  <c r="W179" i="5"/>
  <c r="V179" i="5"/>
  <c r="U179" i="5"/>
  <c r="S179" i="5"/>
  <c r="R179" i="5"/>
  <c r="Q179" i="5"/>
  <c r="P179" i="5"/>
  <c r="O179" i="5"/>
  <c r="O24" i="5" s="1"/>
  <c r="N179" i="5"/>
  <c r="M179" i="5"/>
  <c r="L179" i="5"/>
  <c r="K179" i="5"/>
  <c r="J179" i="5"/>
  <c r="I179" i="5"/>
  <c r="H179" i="5"/>
  <c r="G179" i="5"/>
  <c r="F179" i="5"/>
  <c r="E179" i="5"/>
  <c r="D179" i="5"/>
  <c r="AB178" i="5"/>
  <c r="AA178" i="5"/>
  <c r="X178" i="5"/>
  <c r="W178" i="5"/>
  <c r="V178" i="5"/>
  <c r="U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 s="1"/>
  <c r="AB177" i="5"/>
  <c r="AA177" i="5"/>
  <c r="X177" i="5"/>
  <c r="X22" i="5" s="1"/>
  <c r="W177" i="5"/>
  <c r="V177" i="5"/>
  <c r="U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AB176" i="5"/>
  <c r="AA176" i="5"/>
  <c r="X176" i="5"/>
  <c r="W176" i="5"/>
  <c r="V176" i="5"/>
  <c r="U176" i="5"/>
  <c r="S176" i="5"/>
  <c r="R176" i="5"/>
  <c r="R21" i="5" s="1"/>
  <c r="Q176" i="5"/>
  <c r="P176" i="5"/>
  <c r="O176" i="5"/>
  <c r="N176" i="5"/>
  <c r="N21" i="5" s="1"/>
  <c r="M176" i="5"/>
  <c r="L176" i="5"/>
  <c r="K176" i="5"/>
  <c r="J176" i="5"/>
  <c r="J21" i="5" s="1"/>
  <c r="I176" i="5"/>
  <c r="H176" i="5"/>
  <c r="G176" i="5"/>
  <c r="F176" i="5"/>
  <c r="E176" i="5"/>
  <c r="AB175" i="5"/>
  <c r="AA175" i="5"/>
  <c r="X175" i="5"/>
  <c r="W175" i="5"/>
  <c r="V175" i="5"/>
  <c r="U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 s="1"/>
  <c r="Z175" i="5" s="1"/>
  <c r="AB173" i="5"/>
  <c r="AA173" i="5"/>
  <c r="X173" i="5"/>
  <c r="W173" i="5"/>
  <c r="V173" i="5"/>
  <c r="U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 s="1"/>
  <c r="AB172" i="5"/>
  <c r="AA172" i="5"/>
  <c r="X172" i="5"/>
  <c r="W172" i="5"/>
  <c r="V172" i="5"/>
  <c r="U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AB171" i="5"/>
  <c r="AA171" i="5"/>
  <c r="X171" i="5"/>
  <c r="X16" i="5" s="1"/>
  <c r="W171" i="5"/>
  <c r="V171" i="5"/>
  <c r="U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AB170" i="5"/>
  <c r="AA170" i="5"/>
  <c r="X170" i="5"/>
  <c r="W170" i="5"/>
  <c r="V170" i="5"/>
  <c r="U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AB169" i="5"/>
  <c r="AA169" i="5"/>
  <c r="X169" i="5"/>
  <c r="W169" i="5"/>
  <c r="V169" i="5"/>
  <c r="U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 s="1"/>
  <c r="AE167" i="5"/>
  <c r="AB167" i="5"/>
  <c r="AA167" i="5"/>
  <c r="X167" i="5"/>
  <c r="V167" i="5"/>
  <c r="U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 s="1"/>
  <c r="AB166" i="5"/>
  <c r="AA166" i="5"/>
  <c r="X166" i="5"/>
  <c r="V166" i="5"/>
  <c r="W166" i="5" s="1"/>
  <c r="U166" i="5"/>
  <c r="S166" i="5"/>
  <c r="R166" i="5"/>
  <c r="Q166" i="5"/>
  <c r="Q11" i="5" s="1"/>
  <c r="P166" i="5"/>
  <c r="O166" i="5"/>
  <c r="N166" i="5"/>
  <c r="M166" i="5"/>
  <c r="M11" i="5" s="1"/>
  <c r="L166" i="5"/>
  <c r="K166" i="5"/>
  <c r="J166" i="5"/>
  <c r="I166" i="5"/>
  <c r="I11" i="5" s="1"/>
  <c r="H166" i="5"/>
  <c r="G166" i="5"/>
  <c r="F166" i="5"/>
  <c r="E166" i="5"/>
  <c r="AE165" i="5"/>
  <c r="W165" i="5"/>
  <c r="AB153" i="5"/>
  <c r="AA153" i="5"/>
  <c r="AA76" i="5" s="1"/>
  <c r="X153" i="5"/>
  <c r="W153" i="5"/>
  <c r="V153" i="5"/>
  <c r="U153" i="5"/>
  <c r="S153" i="5"/>
  <c r="R153" i="5"/>
  <c r="R76" i="5" s="1"/>
  <c r="Q153" i="5"/>
  <c r="Q76" i="5" s="1"/>
  <c r="Q64" i="5" s="1"/>
  <c r="P153" i="5"/>
  <c r="O153" i="5"/>
  <c r="N153" i="5"/>
  <c r="M153" i="5"/>
  <c r="M76" i="5" s="1"/>
  <c r="L153" i="5"/>
  <c r="K153" i="5"/>
  <c r="J153" i="5"/>
  <c r="J76" i="5" s="1"/>
  <c r="I153" i="5"/>
  <c r="I76" i="5" s="1"/>
  <c r="I64" i="5" s="1"/>
  <c r="H153" i="5"/>
  <c r="G153" i="5"/>
  <c r="F153" i="5"/>
  <c r="F76" i="5" s="1"/>
  <c r="E153" i="5"/>
  <c r="AB152" i="5"/>
  <c r="AA152" i="5"/>
  <c r="AA75" i="5" s="1"/>
  <c r="X152" i="5"/>
  <c r="W152" i="5"/>
  <c r="V152" i="5"/>
  <c r="V75" i="5" s="1"/>
  <c r="U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AB151" i="5"/>
  <c r="AB74" i="5" s="1"/>
  <c r="AA151" i="5"/>
  <c r="X151" i="5"/>
  <c r="W151" i="5"/>
  <c r="V151" i="5"/>
  <c r="V74" i="5" s="1"/>
  <c r="U151" i="5"/>
  <c r="S151" i="5"/>
  <c r="R151" i="5"/>
  <c r="R74" i="5" s="1"/>
  <c r="Q151" i="5"/>
  <c r="P151" i="5"/>
  <c r="O151" i="5"/>
  <c r="N151" i="5"/>
  <c r="N74" i="5" s="1"/>
  <c r="M151" i="5"/>
  <c r="L151" i="5"/>
  <c r="K151" i="5"/>
  <c r="J151" i="5"/>
  <c r="J74" i="5" s="1"/>
  <c r="I151" i="5"/>
  <c r="H151" i="5"/>
  <c r="G151" i="5"/>
  <c r="F151" i="5"/>
  <c r="F74" i="5" s="1"/>
  <c r="E151" i="5"/>
  <c r="AB150" i="5"/>
  <c r="AB73" i="5" s="1"/>
  <c r="AA150" i="5"/>
  <c r="X150" i="5"/>
  <c r="X73" i="5" s="1"/>
  <c r="W150" i="5"/>
  <c r="V150" i="5"/>
  <c r="V73" i="5" s="1"/>
  <c r="U150" i="5"/>
  <c r="U73" i="5" s="1"/>
  <c r="S150" i="5"/>
  <c r="S73" i="5" s="1"/>
  <c r="R150" i="5"/>
  <c r="Q150" i="5"/>
  <c r="P150" i="5"/>
  <c r="P73" i="5" s="1"/>
  <c r="O150" i="5"/>
  <c r="N150" i="5"/>
  <c r="M150" i="5"/>
  <c r="L150" i="5"/>
  <c r="K150" i="5"/>
  <c r="K73" i="5" s="1"/>
  <c r="J150" i="5"/>
  <c r="I150" i="5"/>
  <c r="H150" i="5"/>
  <c r="G150" i="5"/>
  <c r="D150" i="5" s="1"/>
  <c r="F150" i="5"/>
  <c r="E150" i="5"/>
  <c r="AB149" i="5"/>
  <c r="AA149" i="5"/>
  <c r="X149" i="5"/>
  <c r="W149" i="5"/>
  <c r="V149" i="5"/>
  <c r="V72" i="5" s="1"/>
  <c r="U149" i="5"/>
  <c r="S149" i="5"/>
  <c r="R149" i="5"/>
  <c r="Q149" i="5"/>
  <c r="P149" i="5"/>
  <c r="P72" i="5" s="1"/>
  <c r="O149" i="5"/>
  <c r="N149" i="5"/>
  <c r="M149" i="5"/>
  <c r="M72" i="5" s="1"/>
  <c r="L149" i="5"/>
  <c r="L72" i="5" s="1"/>
  <c r="K149" i="5"/>
  <c r="J149" i="5"/>
  <c r="I149" i="5"/>
  <c r="H149" i="5"/>
  <c r="H72" i="5" s="1"/>
  <c r="G149" i="5"/>
  <c r="F149" i="5"/>
  <c r="E149" i="5"/>
  <c r="D149" i="5"/>
  <c r="AB148" i="5"/>
  <c r="AA148" i="5"/>
  <c r="X148" i="5"/>
  <c r="X71" i="5" s="1"/>
  <c r="W148" i="5"/>
  <c r="V148" i="5"/>
  <c r="V71" i="5" s="1"/>
  <c r="U148" i="5"/>
  <c r="S148" i="5"/>
  <c r="S71" i="5" s="1"/>
  <c r="R148" i="5"/>
  <c r="Q148" i="5"/>
  <c r="P148" i="5"/>
  <c r="O148" i="5"/>
  <c r="O71" i="5" s="1"/>
  <c r="N148" i="5"/>
  <c r="M148" i="5"/>
  <c r="L148" i="5"/>
  <c r="K148" i="5"/>
  <c r="K71" i="5" s="1"/>
  <c r="J148" i="5"/>
  <c r="I148" i="5"/>
  <c r="H148" i="5"/>
  <c r="G148" i="5"/>
  <c r="G71" i="5" s="1"/>
  <c r="F148" i="5"/>
  <c r="E148" i="5"/>
  <c r="AB146" i="5"/>
  <c r="AB69" i="5" s="1"/>
  <c r="AA146" i="5"/>
  <c r="X146" i="5"/>
  <c r="X69" i="5" s="1"/>
  <c r="W146" i="5"/>
  <c r="V146" i="5"/>
  <c r="U146" i="5"/>
  <c r="S146" i="5"/>
  <c r="S141" i="5" s="1"/>
  <c r="R146" i="5"/>
  <c r="R69" i="5" s="1"/>
  <c r="Q146" i="5"/>
  <c r="P146" i="5"/>
  <c r="P69" i="5" s="1"/>
  <c r="O146" i="5"/>
  <c r="N146" i="5"/>
  <c r="M146" i="5"/>
  <c r="L146" i="5"/>
  <c r="L69" i="5" s="1"/>
  <c r="K146" i="5"/>
  <c r="J146" i="5"/>
  <c r="I146" i="5"/>
  <c r="H146" i="5"/>
  <c r="H69" i="5" s="1"/>
  <c r="G146" i="5"/>
  <c r="G69" i="5" s="1"/>
  <c r="F146" i="5"/>
  <c r="E146" i="5"/>
  <c r="AB145" i="5"/>
  <c r="AB68" i="5" s="1"/>
  <c r="AA145" i="5"/>
  <c r="X145" i="5"/>
  <c r="X68" i="5" s="1"/>
  <c r="W145" i="5"/>
  <c r="W68" i="5" s="1"/>
  <c r="V145" i="5"/>
  <c r="U145" i="5"/>
  <c r="S145" i="5"/>
  <c r="R145" i="5"/>
  <c r="R68" i="5" s="1"/>
  <c r="Q145" i="5"/>
  <c r="Q68" i="5" s="1"/>
  <c r="P145" i="5"/>
  <c r="O145" i="5"/>
  <c r="N145" i="5"/>
  <c r="M145" i="5"/>
  <c r="L145" i="5"/>
  <c r="K145" i="5"/>
  <c r="J145" i="5"/>
  <c r="I145" i="5"/>
  <c r="H145" i="5"/>
  <c r="G145" i="5"/>
  <c r="F145" i="5"/>
  <c r="E145" i="5"/>
  <c r="AB144" i="5"/>
  <c r="AA144" i="5"/>
  <c r="X144" i="5"/>
  <c r="W144" i="5"/>
  <c r="V144" i="5"/>
  <c r="U144" i="5"/>
  <c r="U67" i="5" s="1"/>
  <c r="S144" i="5"/>
  <c r="R144" i="5"/>
  <c r="R67" i="5" s="1"/>
  <c r="Q144" i="5"/>
  <c r="P144" i="5"/>
  <c r="P67" i="5" s="1"/>
  <c r="O144" i="5"/>
  <c r="N144" i="5"/>
  <c r="N67" i="5" s="1"/>
  <c r="M144" i="5"/>
  <c r="L144" i="5"/>
  <c r="L67" i="5" s="1"/>
  <c r="K144" i="5"/>
  <c r="J144" i="5"/>
  <c r="J67" i="5" s="1"/>
  <c r="I144" i="5"/>
  <c r="H144" i="5"/>
  <c r="H67" i="5" s="1"/>
  <c r="G144" i="5"/>
  <c r="F144" i="5"/>
  <c r="F67" i="5" s="1"/>
  <c r="E144" i="5"/>
  <c r="D144" i="5"/>
  <c r="AB143" i="5"/>
  <c r="AB66" i="5" s="1"/>
  <c r="AA143" i="5"/>
  <c r="X143" i="5"/>
  <c r="W143" i="5"/>
  <c r="V143" i="5"/>
  <c r="V66" i="5" s="1"/>
  <c r="U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 s="1"/>
  <c r="C143" i="5" s="1"/>
  <c r="C66" i="5" s="1"/>
  <c r="AB142" i="5"/>
  <c r="AA142" i="5"/>
  <c r="X142" i="5"/>
  <c r="W142" i="5"/>
  <c r="V142" i="5"/>
  <c r="U142" i="5"/>
  <c r="S142" i="5"/>
  <c r="R142" i="5"/>
  <c r="Q142" i="5"/>
  <c r="P142" i="5"/>
  <c r="O142" i="5"/>
  <c r="N142" i="5"/>
  <c r="N65" i="5" s="1"/>
  <c r="M142" i="5"/>
  <c r="L142" i="5"/>
  <c r="K142" i="5"/>
  <c r="J142" i="5"/>
  <c r="J65" i="5" s="1"/>
  <c r="I142" i="5"/>
  <c r="H142" i="5"/>
  <c r="G142" i="5"/>
  <c r="F142" i="5"/>
  <c r="F65" i="5" s="1"/>
  <c r="E142" i="5"/>
  <c r="AB141" i="5"/>
  <c r="K141" i="5"/>
  <c r="AB139" i="5"/>
  <c r="AA139" i="5"/>
  <c r="AA62" i="5" s="1"/>
  <c r="X139" i="5"/>
  <c r="W139" i="5"/>
  <c r="V139" i="5"/>
  <c r="U139" i="5"/>
  <c r="U136" i="5" s="1"/>
  <c r="S139" i="5"/>
  <c r="R139" i="5"/>
  <c r="Q139" i="5"/>
  <c r="P139" i="5"/>
  <c r="O139" i="5"/>
  <c r="N139" i="5"/>
  <c r="M139" i="5"/>
  <c r="L139" i="5"/>
  <c r="K139" i="5"/>
  <c r="J139" i="5"/>
  <c r="I139" i="5"/>
  <c r="H139" i="5"/>
  <c r="H136" i="5" s="1"/>
  <c r="G139" i="5"/>
  <c r="F139" i="5"/>
  <c r="E139" i="5"/>
  <c r="D139" i="5"/>
  <c r="AB138" i="5"/>
  <c r="AA138" i="5"/>
  <c r="X138" i="5"/>
  <c r="W138" i="5"/>
  <c r="V138" i="5"/>
  <c r="U138" i="5"/>
  <c r="S138" i="5"/>
  <c r="S61" i="5" s="1"/>
  <c r="R138" i="5"/>
  <c r="R61" i="5" s="1"/>
  <c r="Q138" i="5"/>
  <c r="P138" i="5"/>
  <c r="O138" i="5"/>
  <c r="N138" i="5"/>
  <c r="N61" i="5" s="1"/>
  <c r="M138" i="5"/>
  <c r="L138" i="5"/>
  <c r="K138" i="5"/>
  <c r="K136" i="5" s="1"/>
  <c r="J138" i="5"/>
  <c r="J61" i="5" s="1"/>
  <c r="I138" i="5"/>
  <c r="H138" i="5"/>
  <c r="G138" i="5"/>
  <c r="F138" i="5"/>
  <c r="F61" i="5" s="1"/>
  <c r="E138" i="5"/>
  <c r="AB137" i="5"/>
  <c r="AA137" i="5"/>
  <c r="X137" i="5"/>
  <c r="X60" i="5" s="1"/>
  <c r="W137" i="5"/>
  <c r="V137" i="5"/>
  <c r="U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V136" i="5"/>
  <c r="Q136" i="5"/>
  <c r="P136" i="5"/>
  <c r="M136" i="5"/>
  <c r="L136" i="5"/>
  <c r="I136" i="5"/>
  <c r="E136" i="5"/>
  <c r="AB134" i="5"/>
  <c r="AA134" i="5"/>
  <c r="X134" i="5"/>
  <c r="W134" i="5"/>
  <c r="V134" i="5"/>
  <c r="U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AB133" i="5"/>
  <c r="AA133" i="5"/>
  <c r="X133" i="5"/>
  <c r="W133" i="5"/>
  <c r="V133" i="5"/>
  <c r="V56" i="5" s="1"/>
  <c r="U133" i="5"/>
  <c r="S133" i="5"/>
  <c r="R133" i="5"/>
  <c r="R56" i="5" s="1"/>
  <c r="Q133" i="5"/>
  <c r="P133" i="5"/>
  <c r="O133" i="5"/>
  <c r="N133" i="5"/>
  <c r="M133" i="5"/>
  <c r="L133" i="5"/>
  <c r="K133" i="5"/>
  <c r="J133" i="5"/>
  <c r="J56" i="5" s="1"/>
  <c r="I133" i="5"/>
  <c r="I56" i="5" s="1"/>
  <c r="H133" i="5"/>
  <c r="G133" i="5"/>
  <c r="F133" i="5"/>
  <c r="F56" i="5" s="1"/>
  <c r="E133" i="5"/>
  <c r="AB132" i="5"/>
  <c r="AA132" i="5"/>
  <c r="AA55" i="5" s="1"/>
  <c r="X132" i="5"/>
  <c r="W132" i="5"/>
  <c r="V132" i="5"/>
  <c r="U132" i="5"/>
  <c r="U55" i="5" s="1"/>
  <c r="U53" i="5" s="1"/>
  <c r="S132" i="5"/>
  <c r="R132" i="5"/>
  <c r="R55" i="5" s="1"/>
  <c r="Q132" i="5"/>
  <c r="P132" i="5"/>
  <c r="P130" i="5" s="1"/>
  <c r="O132" i="5"/>
  <c r="N132" i="5"/>
  <c r="N55" i="5" s="1"/>
  <c r="M132" i="5"/>
  <c r="L132" i="5"/>
  <c r="L55" i="5" s="1"/>
  <c r="K132" i="5"/>
  <c r="J132" i="5"/>
  <c r="J55" i="5" s="1"/>
  <c r="I132" i="5"/>
  <c r="H132" i="5"/>
  <c r="G132" i="5"/>
  <c r="F132" i="5"/>
  <c r="E132" i="5"/>
  <c r="D132" i="5"/>
  <c r="AB131" i="5"/>
  <c r="AA131" i="5"/>
  <c r="X131" i="5"/>
  <c r="X130" i="5" s="1"/>
  <c r="W131" i="5"/>
  <c r="V131" i="5"/>
  <c r="U131" i="5"/>
  <c r="S131" i="5"/>
  <c r="S130" i="5" s="1"/>
  <c r="R131" i="5"/>
  <c r="Q131" i="5"/>
  <c r="Q130" i="5" s="1"/>
  <c r="P131" i="5"/>
  <c r="O131" i="5"/>
  <c r="O130" i="5" s="1"/>
  <c r="N131" i="5"/>
  <c r="M131" i="5"/>
  <c r="M130" i="5" s="1"/>
  <c r="L131" i="5"/>
  <c r="K131" i="5"/>
  <c r="K130" i="5" s="1"/>
  <c r="J131" i="5"/>
  <c r="I131" i="5"/>
  <c r="H131" i="5"/>
  <c r="G131" i="5"/>
  <c r="G130" i="5" s="1"/>
  <c r="F131" i="5"/>
  <c r="E131" i="5"/>
  <c r="R130" i="5"/>
  <c r="I130" i="5"/>
  <c r="AB128" i="5"/>
  <c r="AB127" i="5" s="1"/>
  <c r="AA128" i="5"/>
  <c r="X128" i="5"/>
  <c r="X51" i="5" s="1"/>
  <c r="X50" i="5" s="1"/>
  <c r="W128" i="5"/>
  <c r="V128" i="5"/>
  <c r="V127" i="5" s="1"/>
  <c r="U128" i="5"/>
  <c r="S128" i="5"/>
  <c r="R128" i="5"/>
  <c r="Q128" i="5"/>
  <c r="Q127" i="5" s="1"/>
  <c r="P128" i="5"/>
  <c r="O128" i="5"/>
  <c r="N128" i="5"/>
  <c r="M128" i="5"/>
  <c r="M127" i="5" s="1"/>
  <c r="L128" i="5"/>
  <c r="K128" i="5"/>
  <c r="K127" i="5" s="1"/>
  <c r="J128" i="5"/>
  <c r="I128" i="5"/>
  <c r="I127" i="5" s="1"/>
  <c r="H128" i="5"/>
  <c r="G128" i="5"/>
  <c r="F128" i="5"/>
  <c r="E128" i="5"/>
  <c r="AA127" i="5"/>
  <c r="X127" i="5"/>
  <c r="W127" i="5"/>
  <c r="U127" i="5"/>
  <c r="S127" i="5"/>
  <c r="R127" i="5"/>
  <c r="P127" i="5"/>
  <c r="O127" i="5"/>
  <c r="N127" i="5"/>
  <c r="L127" i="5"/>
  <c r="J127" i="5"/>
  <c r="H127" i="5"/>
  <c r="G127" i="5"/>
  <c r="F127" i="5"/>
  <c r="AB125" i="5"/>
  <c r="AA125" i="5"/>
  <c r="X125" i="5"/>
  <c r="W125" i="5"/>
  <c r="V125" i="5"/>
  <c r="V124" i="5" s="1"/>
  <c r="U125" i="5"/>
  <c r="S125" i="5"/>
  <c r="S124" i="5" s="1"/>
  <c r="R125" i="5"/>
  <c r="Q125" i="5"/>
  <c r="P125" i="5"/>
  <c r="O125" i="5"/>
  <c r="O124" i="5" s="1"/>
  <c r="N125" i="5"/>
  <c r="N124" i="5" s="1"/>
  <c r="M125" i="5"/>
  <c r="L125" i="5"/>
  <c r="K125" i="5"/>
  <c r="K124" i="5" s="1"/>
  <c r="J125" i="5"/>
  <c r="J124" i="5" s="1"/>
  <c r="I125" i="5"/>
  <c r="H125" i="5"/>
  <c r="G125" i="5"/>
  <c r="G124" i="5" s="1"/>
  <c r="F125" i="5"/>
  <c r="E125" i="5"/>
  <c r="AB124" i="5"/>
  <c r="AA124" i="5"/>
  <c r="W124" i="5"/>
  <c r="U124" i="5"/>
  <c r="R124" i="5"/>
  <c r="Q124" i="5"/>
  <c r="P124" i="5"/>
  <c r="M124" i="5"/>
  <c r="L124" i="5"/>
  <c r="I124" i="5"/>
  <c r="H124" i="5"/>
  <c r="F124" i="5"/>
  <c r="AB122" i="5"/>
  <c r="AB121" i="5" s="1"/>
  <c r="AA122" i="5"/>
  <c r="X122" i="5"/>
  <c r="W122" i="5"/>
  <c r="V122" i="5"/>
  <c r="V121" i="5" s="1"/>
  <c r="U122" i="5"/>
  <c r="U121" i="5" s="1"/>
  <c r="S122" i="5"/>
  <c r="R122" i="5"/>
  <c r="Q122" i="5"/>
  <c r="Q121" i="5" s="1"/>
  <c r="P122" i="5"/>
  <c r="P45" i="5" s="1"/>
  <c r="P44" i="5" s="1"/>
  <c r="O122" i="5"/>
  <c r="N122" i="5"/>
  <c r="M122" i="5"/>
  <c r="M121" i="5" s="1"/>
  <c r="L122" i="5"/>
  <c r="L45" i="5" s="1"/>
  <c r="L44" i="5" s="1"/>
  <c r="K122" i="5"/>
  <c r="J122" i="5"/>
  <c r="I122" i="5"/>
  <c r="I121" i="5" s="1"/>
  <c r="H122" i="5"/>
  <c r="H45" i="5" s="1"/>
  <c r="H44" i="5" s="1"/>
  <c r="G122" i="5"/>
  <c r="F122" i="5"/>
  <c r="E122" i="5"/>
  <c r="E121" i="5" s="1"/>
  <c r="AA121" i="5"/>
  <c r="X121" i="5"/>
  <c r="W121" i="5"/>
  <c r="S121" i="5"/>
  <c r="R121" i="5"/>
  <c r="P121" i="5"/>
  <c r="O121" i="5"/>
  <c r="N121" i="5"/>
  <c r="L121" i="5"/>
  <c r="K121" i="5"/>
  <c r="J121" i="5"/>
  <c r="H121" i="5"/>
  <c r="G121" i="5"/>
  <c r="F121" i="5"/>
  <c r="AB119" i="5"/>
  <c r="AB118" i="5" s="1"/>
  <c r="AA119" i="5"/>
  <c r="X119" i="5"/>
  <c r="X118" i="5" s="1"/>
  <c r="W119" i="5"/>
  <c r="V119" i="5"/>
  <c r="U119" i="5"/>
  <c r="S119" i="5"/>
  <c r="S118" i="5" s="1"/>
  <c r="R119" i="5"/>
  <c r="Q119" i="5"/>
  <c r="P119" i="5"/>
  <c r="O119" i="5"/>
  <c r="O118" i="5" s="1"/>
  <c r="N119" i="5"/>
  <c r="M119" i="5"/>
  <c r="L119" i="5"/>
  <c r="K119" i="5"/>
  <c r="K118" i="5" s="1"/>
  <c r="J119" i="5"/>
  <c r="I119" i="5"/>
  <c r="H119" i="5"/>
  <c r="D119" i="5" s="1"/>
  <c r="G119" i="5"/>
  <c r="G118" i="5" s="1"/>
  <c r="F119" i="5"/>
  <c r="E119" i="5"/>
  <c r="AA118" i="5"/>
  <c r="W118" i="5"/>
  <c r="V118" i="5"/>
  <c r="R118" i="5"/>
  <c r="Q118" i="5"/>
  <c r="N118" i="5"/>
  <c r="M118" i="5"/>
  <c r="J118" i="5"/>
  <c r="I118" i="5"/>
  <c r="F118" i="5"/>
  <c r="E118" i="5"/>
  <c r="AB116" i="5"/>
  <c r="AA116" i="5"/>
  <c r="X116" i="5"/>
  <c r="X39" i="5" s="1"/>
  <c r="W116" i="5"/>
  <c r="V116" i="5"/>
  <c r="U116" i="5"/>
  <c r="S116" i="5"/>
  <c r="S114" i="5" s="1"/>
  <c r="R116" i="5"/>
  <c r="Q116" i="5"/>
  <c r="P116" i="5"/>
  <c r="P39" i="5" s="1"/>
  <c r="O116" i="5"/>
  <c r="O114" i="5" s="1"/>
  <c r="N116" i="5"/>
  <c r="M116" i="5"/>
  <c r="M114" i="5" s="1"/>
  <c r="L116" i="5"/>
  <c r="L39" i="5" s="1"/>
  <c r="K116" i="5"/>
  <c r="K114" i="5" s="1"/>
  <c r="J116" i="5"/>
  <c r="I116" i="5"/>
  <c r="H116" i="5"/>
  <c r="H39" i="5" s="1"/>
  <c r="G116" i="5"/>
  <c r="G39" i="5" s="1"/>
  <c r="F116" i="5"/>
  <c r="E116" i="5"/>
  <c r="D116" i="5" s="1"/>
  <c r="C116" i="5"/>
  <c r="AB115" i="5"/>
  <c r="AA115" i="5"/>
  <c r="AA114" i="5" s="1"/>
  <c r="X115" i="5"/>
  <c r="W115" i="5"/>
  <c r="W114" i="5" s="1"/>
  <c r="V115" i="5"/>
  <c r="U115" i="5"/>
  <c r="U114" i="5" s="1"/>
  <c r="S115" i="5"/>
  <c r="R115" i="5"/>
  <c r="R114" i="5" s="1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AB114" i="5"/>
  <c r="V114" i="5"/>
  <c r="Q114" i="5"/>
  <c r="I114" i="5"/>
  <c r="AB112" i="5"/>
  <c r="AA112" i="5"/>
  <c r="X112" i="5"/>
  <c r="X35" i="5" s="1"/>
  <c r="W112" i="5"/>
  <c r="V112" i="5"/>
  <c r="U112" i="5"/>
  <c r="S112" i="5"/>
  <c r="S35" i="5" s="1"/>
  <c r="R112" i="5"/>
  <c r="Q112" i="5"/>
  <c r="P112" i="5"/>
  <c r="O112" i="5"/>
  <c r="O35" i="5" s="1"/>
  <c r="N112" i="5"/>
  <c r="M112" i="5"/>
  <c r="L112" i="5"/>
  <c r="K112" i="5"/>
  <c r="K35" i="5" s="1"/>
  <c r="J112" i="5"/>
  <c r="I112" i="5"/>
  <c r="H112" i="5"/>
  <c r="G112" i="5"/>
  <c r="D112" i="5" s="1"/>
  <c r="F112" i="5"/>
  <c r="E112" i="5"/>
  <c r="AB111" i="5"/>
  <c r="AA111" i="5"/>
  <c r="X111" i="5"/>
  <c r="W111" i="5"/>
  <c r="V111" i="5"/>
  <c r="U111" i="5"/>
  <c r="S111" i="5"/>
  <c r="R111" i="5"/>
  <c r="Q111" i="5"/>
  <c r="P111" i="5"/>
  <c r="P34" i="5" s="1"/>
  <c r="O111" i="5"/>
  <c r="N111" i="5"/>
  <c r="M111" i="5"/>
  <c r="L111" i="5"/>
  <c r="L34" i="5" s="1"/>
  <c r="K111" i="5"/>
  <c r="J111" i="5"/>
  <c r="I111" i="5"/>
  <c r="H111" i="5"/>
  <c r="H34" i="5" s="1"/>
  <c r="G111" i="5"/>
  <c r="F111" i="5"/>
  <c r="E111" i="5"/>
  <c r="D111" i="5"/>
  <c r="AB110" i="5"/>
  <c r="AA110" i="5"/>
  <c r="X110" i="5"/>
  <c r="W110" i="5"/>
  <c r="V110" i="5"/>
  <c r="V33" i="5" s="1"/>
  <c r="U110" i="5"/>
  <c r="S110" i="5"/>
  <c r="R110" i="5"/>
  <c r="R33" i="5" s="1"/>
  <c r="Q110" i="5"/>
  <c r="P110" i="5"/>
  <c r="O110" i="5"/>
  <c r="N110" i="5"/>
  <c r="N33" i="5" s="1"/>
  <c r="M110" i="5"/>
  <c r="L110" i="5"/>
  <c r="K110" i="5"/>
  <c r="J110" i="5"/>
  <c r="J33" i="5" s="1"/>
  <c r="I110" i="5"/>
  <c r="H110" i="5"/>
  <c r="G110" i="5"/>
  <c r="F110" i="5"/>
  <c r="F33" i="5" s="1"/>
  <c r="E110" i="5"/>
  <c r="AB109" i="5"/>
  <c r="AB32" i="5" s="1"/>
  <c r="AA109" i="5"/>
  <c r="AA32" i="5" s="1"/>
  <c r="X109" i="5"/>
  <c r="W109" i="5"/>
  <c r="V109" i="5"/>
  <c r="U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 s="1"/>
  <c r="C109" i="5" s="1"/>
  <c r="AB107" i="5"/>
  <c r="AA107" i="5"/>
  <c r="X107" i="5"/>
  <c r="W107" i="5"/>
  <c r="V107" i="5"/>
  <c r="U107" i="5"/>
  <c r="S107" i="5"/>
  <c r="S30" i="5" s="1"/>
  <c r="R107" i="5"/>
  <c r="Q107" i="5"/>
  <c r="P107" i="5"/>
  <c r="O107" i="5"/>
  <c r="O30" i="5" s="1"/>
  <c r="N107" i="5"/>
  <c r="M107" i="5"/>
  <c r="L107" i="5"/>
  <c r="K107" i="5"/>
  <c r="K30" i="5" s="1"/>
  <c r="J107" i="5"/>
  <c r="I107" i="5"/>
  <c r="H107" i="5"/>
  <c r="G107" i="5"/>
  <c r="G30" i="5" s="1"/>
  <c r="F107" i="5"/>
  <c r="E107" i="5"/>
  <c r="D107" i="5"/>
  <c r="AB106" i="5"/>
  <c r="AA106" i="5"/>
  <c r="X106" i="5"/>
  <c r="W106" i="5"/>
  <c r="V106" i="5"/>
  <c r="U106" i="5"/>
  <c r="S106" i="5"/>
  <c r="R106" i="5"/>
  <c r="Q106" i="5"/>
  <c r="P106" i="5"/>
  <c r="P29" i="5" s="1"/>
  <c r="O106" i="5"/>
  <c r="N106" i="5"/>
  <c r="M106" i="5"/>
  <c r="L106" i="5"/>
  <c r="L29" i="5" s="1"/>
  <c r="K106" i="5"/>
  <c r="J106" i="5"/>
  <c r="I106" i="5"/>
  <c r="I29" i="5" s="1"/>
  <c r="H106" i="5"/>
  <c r="H29" i="5" s="1"/>
  <c r="G106" i="5"/>
  <c r="F106" i="5"/>
  <c r="E106" i="5"/>
  <c r="D106" i="5" s="1"/>
  <c r="AB105" i="5"/>
  <c r="AA105" i="5"/>
  <c r="X105" i="5"/>
  <c r="W105" i="5"/>
  <c r="V105" i="5"/>
  <c r="V28" i="5" s="1"/>
  <c r="U105" i="5"/>
  <c r="S105" i="5"/>
  <c r="R105" i="5"/>
  <c r="R28" i="5" s="1"/>
  <c r="Q105" i="5"/>
  <c r="P105" i="5"/>
  <c r="O105" i="5"/>
  <c r="N105" i="5"/>
  <c r="N28" i="5" s="1"/>
  <c r="M105" i="5"/>
  <c r="L105" i="5"/>
  <c r="K105" i="5"/>
  <c r="J105" i="5"/>
  <c r="J28" i="5" s="1"/>
  <c r="I105" i="5"/>
  <c r="H105" i="5"/>
  <c r="G105" i="5"/>
  <c r="F105" i="5"/>
  <c r="F28" i="5" s="1"/>
  <c r="E105" i="5"/>
  <c r="AB104" i="5"/>
  <c r="AB27" i="5" s="1"/>
  <c r="AA104" i="5"/>
  <c r="X104" i="5"/>
  <c r="W104" i="5"/>
  <c r="V104" i="5"/>
  <c r="U104" i="5"/>
  <c r="S104" i="5"/>
  <c r="R104" i="5"/>
  <c r="Q104" i="5"/>
  <c r="P104" i="5"/>
  <c r="O104" i="5"/>
  <c r="N104" i="5"/>
  <c r="M104" i="5"/>
  <c r="L104" i="5"/>
  <c r="K104" i="5"/>
  <c r="J104" i="5"/>
  <c r="J27" i="5" s="1"/>
  <c r="I104" i="5"/>
  <c r="H104" i="5"/>
  <c r="G104" i="5"/>
  <c r="F104" i="5"/>
  <c r="F27" i="5" s="1"/>
  <c r="E104" i="5"/>
  <c r="AB103" i="5"/>
  <c r="AA103" i="5"/>
  <c r="X103" i="5"/>
  <c r="W103" i="5"/>
  <c r="V103" i="5"/>
  <c r="U103" i="5"/>
  <c r="U26" i="5" s="1"/>
  <c r="S103" i="5"/>
  <c r="R103" i="5"/>
  <c r="Q103" i="5"/>
  <c r="P103" i="5"/>
  <c r="P26" i="5" s="1"/>
  <c r="O103" i="5"/>
  <c r="N103" i="5"/>
  <c r="M103" i="5"/>
  <c r="L103" i="5"/>
  <c r="L26" i="5" s="1"/>
  <c r="K103" i="5"/>
  <c r="J103" i="5"/>
  <c r="I103" i="5"/>
  <c r="H103" i="5"/>
  <c r="H26" i="5" s="1"/>
  <c r="G103" i="5"/>
  <c r="F103" i="5"/>
  <c r="E103" i="5"/>
  <c r="D103" i="5"/>
  <c r="AB101" i="5"/>
  <c r="AA101" i="5"/>
  <c r="X101" i="5"/>
  <c r="W101" i="5"/>
  <c r="V101" i="5"/>
  <c r="U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AB100" i="5"/>
  <c r="AA100" i="5"/>
  <c r="AA23" i="5" s="1"/>
  <c r="X100" i="5"/>
  <c r="W100" i="5"/>
  <c r="V100" i="5"/>
  <c r="V23" i="5" s="1"/>
  <c r="U100" i="5"/>
  <c r="S100" i="5"/>
  <c r="R100" i="5"/>
  <c r="R23" i="5" s="1"/>
  <c r="Q100" i="5"/>
  <c r="Q23" i="5" s="1"/>
  <c r="P100" i="5"/>
  <c r="O100" i="5"/>
  <c r="N100" i="5"/>
  <c r="N23" i="5" s="1"/>
  <c r="M100" i="5"/>
  <c r="M23" i="5" s="1"/>
  <c r="L100" i="5"/>
  <c r="K100" i="5"/>
  <c r="J100" i="5"/>
  <c r="J23" i="5" s="1"/>
  <c r="I100" i="5"/>
  <c r="I23" i="5" s="1"/>
  <c r="H100" i="5"/>
  <c r="G100" i="5"/>
  <c r="F100" i="5"/>
  <c r="F23" i="5" s="1"/>
  <c r="E100" i="5"/>
  <c r="D100" i="5" s="1"/>
  <c r="AB99" i="5"/>
  <c r="AB22" i="5" s="1"/>
  <c r="AA99" i="5"/>
  <c r="X99" i="5"/>
  <c r="W99" i="5"/>
  <c r="W22" i="5" s="1"/>
  <c r="V99" i="5"/>
  <c r="U99" i="5"/>
  <c r="S99" i="5"/>
  <c r="R99" i="5"/>
  <c r="R22" i="5" s="1"/>
  <c r="Q99" i="5"/>
  <c r="P99" i="5"/>
  <c r="O99" i="5"/>
  <c r="N99" i="5"/>
  <c r="N22" i="5" s="1"/>
  <c r="M99" i="5"/>
  <c r="L99" i="5"/>
  <c r="K99" i="5"/>
  <c r="J99" i="5"/>
  <c r="J22" i="5" s="1"/>
  <c r="I99" i="5"/>
  <c r="H99" i="5"/>
  <c r="G99" i="5"/>
  <c r="F99" i="5"/>
  <c r="F22" i="5" s="1"/>
  <c r="E99" i="5"/>
  <c r="AB98" i="5"/>
  <c r="AA98" i="5"/>
  <c r="X98" i="5"/>
  <c r="W98" i="5"/>
  <c r="V98" i="5"/>
  <c r="U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B97" i="5"/>
  <c r="AA97" i="5"/>
  <c r="X97" i="5"/>
  <c r="W97" i="5"/>
  <c r="V97" i="5"/>
  <c r="U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 s="1"/>
  <c r="AB95" i="5"/>
  <c r="AA95" i="5"/>
  <c r="X95" i="5"/>
  <c r="W95" i="5"/>
  <c r="V95" i="5"/>
  <c r="U95" i="5"/>
  <c r="S95" i="5"/>
  <c r="R95" i="5"/>
  <c r="R18" i="5" s="1"/>
  <c r="Q95" i="5"/>
  <c r="P95" i="5"/>
  <c r="O95" i="5"/>
  <c r="N95" i="5"/>
  <c r="N18" i="5" s="1"/>
  <c r="M95" i="5"/>
  <c r="L95" i="5"/>
  <c r="K95" i="5"/>
  <c r="J95" i="5"/>
  <c r="J18" i="5" s="1"/>
  <c r="I95" i="5"/>
  <c r="H95" i="5"/>
  <c r="G95" i="5"/>
  <c r="F95" i="5"/>
  <c r="F18" i="5" s="1"/>
  <c r="E95" i="5"/>
  <c r="AB94" i="5"/>
  <c r="AA94" i="5"/>
  <c r="X94" i="5"/>
  <c r="W94" i="5"/>
  <c r="V94" i="5"/>
  <c r="U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AB93" i="5"/>
  <c r="AA93" i="5"/>
  <c r="X93" i="5"/>
  <c r="W93" i="5"/>
  <c r="V93" i="5"/>
  <c r="U93" i="5"/>
  <c r="S93" i="5"/>
  <c r="S16" i="5" s="1"/>
  <c r="R93" i="5"/>
  <c r="Q93" i="5"/>
  <c r="P93" i="5"/>
  <c r="O93" i="5"/>
  <c r="O16" i="5" s="1"/>
  <c r="N93" i="5"/>
  <c r="M93" i="5"/>
  <c r="L93" i="5"/>
  <c r="K93" i="5"/>
  <c r="K16" i="5" s="1"/>
  <c r="J93" i="5"/>
  <c r="I93" i="5"/>
  <c r="H93" i="5"/>
  <c r="G93" i="5"/>
  <c r="D93" i="5" s="1"/>
  <c r="C93" i="5" s="1"/>
  <c r="F93" i="5"/>
  <c r="E93" i="5"/>
  <c r="AB92" i="5"/>
  <c r="AA92" i="5"/>
  <c r="X92" i="5"/>
  <c r="W92" i="5"/>
  <c r="V92" i="5"/>
  <c r="U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 s="1"/>
  <c r="Z92" i="5" s="1"/>
  <c r="AB91" i="5"/>
  <c r="AA91" i="5"/>
  <c r="X91" i="5"/>
  <c r="W91" i="5"/>
  <c r="V91" i="5"/>
  <c r="U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89" i="5"/>
  <c r="AA89" i="5"/>
  <c r="X89" i="5"/>
  <c r="W89" i="5"/>
  <c r="V89" i="5"/>
  <c r="U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D89" i="5" s="1"/>
  <c r="C89" i="5" s="1"/>
  <c r="E89" i="5"/>
  <c r="AE88" i="5"/>
  <c r="AB88" i="5"/>
  <c r="AA88" i="5"/>
  <c r="Y88" i="5"/>
  <c r="X88" i="5"/>
  <c r="V88" i="5"/>
  <c r="U88" i="5"/>
  <c r="S88" i="5"/>
  <c r="R88" i="5"/>
  <c r="Q88" i="5"/>
  <c r="P88" i="5"/>
  <c r="W88" i="5" s="1"/>
  <c r="O88" i="5"/>
  <c r="N88" i="5"/>
  <c r="M88" i="5"/>
  <c r="L88" i="5"/>
  <c r="K88" i="5"/>
  <c r="J88" i="5"/>
  <c r="I88" i="5"/>
  <c r="H88" i="5"/>
  <c r="G88" i="5"/>
  <c r="F88" i="5"/>
  <c r="E88" i="5"/>
  <c r="D88" i="5"/>
  <c r="C88" i="5" s="1"/>
  <c r="Z88" i="5" s="1"/>
  <c r="AE87" i="5"/>
  <c r="W76" i="5"/>
  <c r="T76" i="5"/>
  <c r="S76" i="5"/>
  <c r="O76" i="5"/>
  <c r="N76" i="5"/>
  <c r="K76" i="5"/>
  <c r="G76" i="5"/>
  <c r="AB75" i="5"/>
  <c r="X75" i="5"/>
  <c r="W75" i="5"/>
  <c r="U75" i="5"/>
  <c r="T75" i="5"/>
  <c r="S75" i="5"/>
  <c r="Q75" i="5"/>
  <c r="P75" i="5"/>
  <c r="O75" i="5"/>
  <c r="M75" i="5"/>
  <c r="L75" i="5"/>
  <c r="K75" i="5"/>
  <c r="I75" i="5"/>
  <c r="H75" i="5"/>
  <c r="G75" i="5"/>
  <c r="X74" i="5"/>
  <c r="W74" i="5"/>
  <c r="U74" i="5"/>
  <c r="T74" i="5"/>
  <c r="S74" i="5"/>
  <c r="Q74" i="5"/>
  <c r="P74" i="5"/>
  <c r="O74" i="5"/>
  <c r="M74" i="5"/>
  <c r="K74" i="5"/>
  <c r="I74" i="5"/>
  <c r="G74" i="5"/>
  <c r="E74" i="5"/>
  <c r="AA73" i="5"/>
  <c r="W73" i="5"/>
  <c r="T73" i="5"/>
  <c r="Q73" i="5"/>
  <c r="O73" i="5"/>
  <c r="M73" i="5"/>
  <c r="L73" i="5"/>
  <c r="I73" i="5"/>
  <c r="H73" i="5"/>
  <c r="G73" i="5"/>
  <c r="E73" i="5"/>
  <c r="AA72" i="5"/>
  <c r="X72" i="5"/>
  <c r="W72" i="5"/>
  <c r="U72" i="5"/>
  <c r="T72" i="5"/>
  <c r="S72" i="5"/>
  <c r="R72" i="5"/>
  <c r="Q72" i="5"/>
  <c r="O72" i="5"/>
  <c r="N72" i="5"/>
  <c r="K72" i="5"/>
  <c r="J72" i="5"/>
  <c r="I72" i="5"/>
  <c r="G72" i="5"/>
  <c r="F72" i="5"/>
  <c r="E72" i="5"/>
  <c r="AB71" i="5"/>
  <c r="AA71" i="5"/>
  <c r="W71" i="5"/>
  <c r="U71" i="5"/>
  <c r="T71" i="5"/>
  <c r="R71" i="5"/>
  <c r="Q71" i="5"/>
  <c r="P71" i="5"/>
  <c r="N71" i="5"/>
  <c r="M71" i="5"/>
  <c r="L71" i="5"/>
  <c r="J71" i="5"/>
  <c r="I71" i="5"/>
  <c r="H71" i="5"/>
  <c r="F71" i="5"/>
  <c r="E71" i="5"/>
  <c r="AA69" i="5"/>
  <c r="W69" i="5"/>
  <c r="V69" i="5"/>
  <c r="U69" i="5"/>
  <c r="T69" i="5"/>
  <c r="S69" i="5"/>
  <c r="Q69" i="5"/>
  <c r="O69" i="5"/>
  <c r="N69" i="5"/>
  <c r="M69" i="5"/>
  <c r="K69" i="5"/>
  <c r="J69" i="5"/>
  <c r="I69" i="5"/>
  <c r="F69" i="5"/>
  <c r="E69" i="5"/>
  <c r="AA68" i="5"/>
  <c r="V68" i="5"/>
  <c r="T68" i="5"/>
  <c r="S68" i="5"/>
  <c r="O68" i="5"/>
  <c r="M68" i="5"/>
  <c r="K68" i="5"/>
  <c r="I68" i="5"/>
  <c r="G68" i="5"/>
  <c r="E68" i="5"/>
  <c r="AB67" i="5"/>
  <c r="AA67" i="5"/>
  <c r="X67" i="5"/>
  <c r="W67" i="5"/>
  <c r="T67" i="5"/>
  <c r="S67" i="5"/>
  <c r="S64" i="5" s="1"/>
  <c r="Q67" i="5"/>
  <c r="O67" i="5"/>
  <c r="M67" i="5"/>
  <c r="I67" i="5"/>
  <c r="G67" i="5"/>
  <c r="E67" i="5"/>
  <c r="AA66" i="5"/>
  <c r="X66" i="5"/>
  <c r="W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AA65" i="5"/>
  <c r="AA64" i="5" s="1"/>
  <c r="X65" i="5"/>
  <c r="W65" i="5"/>
  <c r="U65" i="5"/>
  <c r="T65" i="5"/>
  <c r="S65" i="5"/>
  <c r="Q65" i="5"/>
  <c r="P65" i="5"/>
  <c r="O65" i="5"/>
  <c r="M65" i="5"/>
  <c r="L65" i="5"/>
  <c r="K65" i="5"/>
  <c r="I65" i="5"/>
  <c r="H65" i="5"/>
  <c r="G65" i="5"/>
  <c r="W64" i="5"/>
  <c r="AB62" i="5"/>
  <c r="X62" i="5"/>
  <c r="W62" i="5"/>
  <c r="U62" i="5"/>
  <c r="T62" i="5"/>
  <c r="S62" i="5"/>
  <c r="Q62" i="5"/>
  <c r="P62" i="5"/>
  <c r="O62" i="5"/>
  <c r="M62" i="5"/>
  <c r="L62" i="5"/>
  <c r="L59" i="5" s="1"/>
  <c r="K62" i="5"/>
  <c r="H62" i="5"/>
  <c r="G62" i="5"/>
  <c r="E62" i="5"/>
  <c r="AA61" i="5"/>
  <c r="W61" i="5"/>
  <c r="U61" i="5"/>
  <c r="T61" i="5"/>
  <c r="Q61" i="5"/>
  <c r="P61" i="5"/>
  <c r="P59" i="5" s="1"/>
  <c r="M61" i="5"/>
  <c r="L61" i="5"/>
  <c r="K61" i="5"/>
  <c r="I61" i="5"/>
  <c r="H61" i="5"/>
  <c r="E61" i="5"/>
  <c r="AA60" i="5"/>
  <c r="V60" i="5"/>
  <c r="U60" i="5"/>
  <c r="T60" i="5"/>
  <c r="S60" i="5"/>
  <c r="S59" i="5" s="1"/>
  <c r="Q60" i="5"/>
  <c r="P60" i="5"/>
  <c r="O60" i="5"/>
  <c r="M60" i="5"/>
  <c r="L60" i="5"/>
  <c r="K60" i="5"/>
  <c r="I60" i="5"/>
  <c r="I59" i="5" s="1"/>
  <c r="H60" i="5"/>
  <c r="G60" i="5"/>
  <c r="E60" i="5"/>
  <c r="E59" i="5" s="1"/>
  <c r="T59" i="5"/>
  <c r="Q59" i="5"/>
  <c r="M59" i="5"/>
  <c r="H59" i="5"/>
  <c r="AA57" i="5"/>
  <c r="W57" i="5"/>
  <c r="V57" i="5"/>
  <c r="U57" i="5"/>
  <c r="T57" i="5"/>
  <c r="R57" i="5"/>
  <c r="R53" i="5" s="1"/>
  <c r="Q57" i="5"/>
  <c r="P57" i="5"/>
  <c r="N57" i="5"/>
  <c r="M57" i="5"/>
  <c r="L57" i="5"/>
  <c r="J57" i="5"/>
  <c r="J53" i="5" s="1"/>
  <c r="I57" i="5"/>
  <c r="H57" i="5"/>
  <c r="F57" i="5"/>
  <c r="E57" i="5"/>
  <c r="AB56" i="5"/>
  <c r="X56" i="5"/>
  <c r="W56" i="5"/>
  <c r="W53" i="5" s="1"/>
  <c r="U56" i="5"/>
  <c r="T56" i="5"/>
  <c r="S56" i="5"/>
  <c r="Q56" i="5"/>
  <c r="P56" i="5"/>
  <c r="O56" i="5"/>
  <c r="M56" i="5"/>
  <c r="M53" i="5" s="1"/>
  <c r="L56" i="5"/>
  <c r="K56" i="5"/>
  <c r="H56" i="5"/>
  <c r="G56" i="5"/>
  <c r="E56" i="5"/>
  <c r="AB55" i="5"/>
  <c r="X55" i="5"/>
  <c r="W55" i="5"/>
  <c r="V55" i="5"/>
  <c r="T55" i="5"/>
  <c r="S55" i="5"/>
  <c r="Q55" i="5"/>
  <c r="O55" i="5"/>
  <c r="M55" i="5"/>
  <c r="K55" i="5"/>
  <c r="I55" i="5"/>
  <c r="G55" i="5"/>
  <c r="E55" i="5"/>
  <c r="AA54" i="5"/>
  <c r="X54" i="5"/>
  <c r="W54" i="5"/>
  <c r="U54" i="5"/>
  <c r="T54" i="5"/>
  <c r="T53" i="5" s="1"/>
  <c r="S54" i="5"/>
  <c r="R54" i="5"/>
  <c r="Q54" i="5"/>
  <c r="P54" i="5"/>
  <c r="O54" i="5"/>
  <c r="N54" i="5"/>
  <c r="M54" i="5"/>
  <c r="L54" i="5"/>
  <c r="K54" i="5"/>
  <c r="K53" i="5" s="1"/>
  <c r="J54" i="5"/>
  <c r="I54" i="5"/>
  <c r="I53" i="5" s="1"/>
  <c r="H54" i="5"/>
  <c r="G54" i="5"/>
  <c r="F54" i="5"/>
  <c r="E54" i="5"/>
  <c r="E53" i="5"/>
  <c r="AB51" i="5"/>
  <c r="AA51" i="5"/>
  <c r="W51" i="5"/>
  <c r="W50" i="5" s="1"/>
  <c r="V51" i="5"/>
  <c r="V50" i="5" s="1"/>
  <c r="U51" i="5"/>
  <c r="T51" i="5"/>
  <c r="S51" i="5"/>
  <c r="S50" i="5" s="1"/>
  <c r="R51" i="5"/>
  <c r="R50" i="5" s="1"/>
  <c r="Q51" i="5"/>
  <c r="P51" i="5"/>
  <c r="O51" i="5"/>
  <c r="O50" i="5" s="1"/>
  <c r="N51" i="5"/>
  <c r="N50" i="5" s="1"/>
  <c r="M51" i="5"/>
  <c r="L51" i="5"/>
  <c r="K51" i="5"/>
  <c r="K50" i="5" s="1"/>
  <c r="J51" i="5"/>
  <c r="J50" i="5" s="1"/>
  <c r="I51" i="5"/>
  <c r="H51" i="5"/>
  <c r="G51" i="5"/>
  <c r="G50" i="5" s="1"/>
  <c r="F51" i="5"/>
  <c r="F50" i="5" s="1"/>
  <c r="E51" i="5"/>
  <c r="AB50" i="5"/>
  <c r="AA50" i="5"/>
  <c r="U50" i="5"/>
  <c r="T50" i="5"/>
  <c r="Q50" i="5"/>
  <c r="P50" i="5"/>
  <c r="M50" i="5"/>
  <c r="L50" i="5"/>
  <c r="I50" i="5"/>
  <c r="H50" i="5"/>
  <c r="E50" i="5"/>
  <c r="AB48" i="5"/>
  <c r="AB47" i="5" s="1"/>
  <c r="AA48" i="5"/>
  <c r="W48" i="5"/>
  <c r="V48" i="5"/>
  <c r="V47" i="5" s="1"/>
  <c r="U48" i="5"/>
  <c r="T48" i="5"/>
  <c r="R48" i="5"/>
  <c r="R47" i="5" s="1"/>
  <c r="Q48" i="5"/>
  <c r="Q47" i="5" s="1"/>
  <c r="P48" i="5"/>
  <c r="N48" i="5"/>
  <c r="N47" i="5" s="1"/>
  <c r="M48" i="5"/>
  <c r="M47" i="5" s="1"/>
  <c r="L48" i="5"/>
  <c r="J48" i="5"/>
  <c r="J47" i="5" s="1"/>
  <c r="I48" i="5"/>
  <c r="I47" i="5" s="1"/>
  <c r="H48" i="5"/>
  <c r="F48" i="5"/>
  <c r="F47" i="5" s="1"/>
  <c r="E48" i="5"/>
  <c r="AA47" i="5"/>
  <c r="W47" i="5"/>
  <c r="U47" i="5"/>
  <c r="T47" i="5"/>
  <c r="P47" i="5"/>
  <c r="L47" i="5"/>
  <c r="H47" i="5"/>
  <c r="E47" i="5"/>
  <c r="AB45" i="5"/>
  <c r="AA45" i="5"/>
  <c r="W45" i="5"/>
  <c r="W44" i="5" s="1"/>
  <c r="V45" i="5"/>
  <c r="U45" i="5"/>
  <c r="T45" i="5"/>
  <c r="S45" i="5"/>
  <c r="S44" i="5" s="1"/>
  <c r="R45" i="5"/>
  <c r="R44" i="5" s="1"/>
  <c r="Q45" i="5"/>
  <c r="O45" i="5"/>
  <c r="N45" i="5"/>
  <c r="N44" i="5" s="1"/>
  <c r="M45" i="5"/>
  <c r="K45" i="5"/>
  <c r="J45" i="5"/>
  <c r="I45" i="5"/>
  <c r="I44" i="5" s="1"/>
  <c r="G45" i="5"/>
  <c r="F45" i="5"/>
  <c r="E45" i="5"/>
  <c r="AB44" i="5"/>
  <c r="AA44" i="5"/>
  <c r="V44" i="5"/>
  <c r="U44" i="5"/>
  <c r="T44" i="5"/>
  <c r="Q44" i="5"/>
  <c r="O44" i="5"/>
  <c r="M44" i="5"/>
  <c r="K44" i="5"/>
  <c r="J44" i="5"/>
  <c r="G44" i="5"/>
  <c r="F44" i="5"/>
  <c r="E44" i="5"/>
  <c r="AB42" i="5"/>
  <c r="AB41" i="5" s="1"/>
  <c r="AA42" i="5"/>
  <c r="X42" i="5"/>
  <c r="X41" i="5" s="1"/>
  <c r="W42" i="5"/>
  <c r="V42" i="5"/>
  <c r="T42" i="5"/>
  <c r="T41" i="5" s="1"/>
  <c r="S42" i="5"/>
  <c r="S41" i="5" s="1"/>
  <c r="R42" i="5"/>
  <c r="Q42" i="5"/>
  <c r="Q41" i="5" s="1"/>
  <c r="O42" i="5"/>
  <c r="N42" i="5"/>
  <c r="M42" i="5"/>
  <c r="M41" i="5" s="1"/>
  <c r="K42" i="5"/>
  <c r="K41" i="5" s="1"/>
  <c r="J42" i="5"/>
  <c r="I42" i="5"/>
  <c r="I41" i="5" s="1"/>
  <c r="G42" i="5"/>
  <c r="G41" i="5" s="1"/>
  <c r="F42" i="5"/>
  <c r="E42" i="5"/>
  <c r="AA41" i="5"/>
  <c r="V41" i="5"/>
  <c r="R41" i="5"/>
  <c r="O41" i="5"/>
  <c r="N41" i="5"/>
  <c r="J41" i="5"/>
  <c r="F41" i="5"/>
  <c r="E41" i="5"/>
  <c r="AB39" i="5"/>
  <c r="AB37" i="5" s="1"/>
  <c r="AA39" i="5"/>
  <c r="W39" i="5"/>
  <c r="V39" i="5"/>
  <c r="U39" i="5"/>
  <c r="T39" i="5"/>
  <c r="S39" i="5"/>
  <c r="R39" i="5"/>
  <c r="Q39" i="5"/>
  <c r="Q37" i="5" s="1"/>
  <c r="O39" i="5"/>
  <c r="N39" i="5"/>
  <c r="M39" i="5"/>
  <c r="K39" i="5"/>
  <c r="J39" i="5"/>
  <c r="I39" i="5"/>
  <c r="F39" i="5"/>
  <c r="E39" i="5"/>
  <c r="AB38" i="5"/>
  <c r="AA38" i="5"/>
  <c r="V38" i="5"/>
  <c r="T38" i="5"/>
  <c r="S38" i="5"/>
  <c r="Q38" i="5"/>
  <c r="O38" i="5"/>
  <c r="M38" i="5"/>
  <c r="K38" i="5"/>
  <c r="I38" i="5"/>
  <c r="G38" i="5"/>
  <c r="G37" i="5" s="1"/>
  <c r="E38" i="5"/>
  <c r="E37" i="5" s="1"/>
  <c r="V37" i="5"/>
  <c r="T37" i="5"/>
  <c r="S37" i="5"/>
  <c r="M37" i="5"/>
  <c r="K37" i="5"/>
  <c r="I37" i="5"/>
  <c r="AB35" i="5"/>
  <c r="AA35" i="5"/>
  <c r="W35" i="5"/>
  <c r="V35" i="5"/>
  <c r="U35" i="5"/>
  <c r="T35" i="5"/>
  <c r="Q35" i="5"/>
  <c r="P35" i="5"/>
  <c r="M35" i="5"/>
  <c r="L35" i="5"/>
  <c r="I35" i="5"/>
  <c r="H35" i="5"/>
  <c r="E35" i="5"/>
  <c r="AA34" i="5"/>
  <c r="X34" i="5"/>
  <c r="W34" i="5"/>
  <c r="V34" i="5"/>
  <c r="U34" i="5"/>
  <c r="T34" i="5"/>
  <c r="S34" i="5"/>
  <c r="R34" i="5"/>
  <c r="Q34" i="5"/>
  <c r="O34" i="5"/>
  <c r="N34" i="5"/>
  <c r="M34" i="5"/>
  <c r="K34" i="5"/>
  <c r="J34" i="5"/>
  <c r="I34" i="5"/>
  <c r="G34" i="5"/>
  <c r="F34" i="5"/>
  <c r="E34" i="5"/>
  <c r="AB33" i="5"/>
  <c r="AA33" i="5"/>
  <c r="X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AB30" i="5"/>
  <c r="AA30" i="5"/>
  <c r="X30" i="5"/>
  <c r="W30" i="5"/>
  <c r="V30" i="5"/>
  <c r="U30" i="5"/>
  <c r="T30" i="5"/>
  <c r="R30" i="5"/>
  <c r="Q30" i="5"/>
  <c r="P30" i="5"/>
  <c r="N30" i="5"/>
  <c r="M30" i="5"/>
  <c r="L30" i="5"/>
  <c r="J30" i="5"/>
  <c r="I30" i="5"/>
  <c r="H30" i="5"/>
  <c r="F30" i="5"/>
  <c r="E30" i="5"/>
  <c r="AA29" i="5"/>
  <c r="W29" i="5"/>
  <c r="V29" i="5"/>
  <c r="U29" i="5"/>
  <c r="T29" i="5"/>
  <c r="R29" i="5"/>
  <c r="Q29" i="5"/>
  <c r="O29" i="5"/>
  <c r="N29" i="5"/>
  <c r="M29" i="5"/>
  <c r="J29" i="5"/>
  <c r="G29" i="5"/>
  <c r="F29" i="5"/>
  <c r="E29" i="5"/>
  <c r="AB28" i="5"/>
  <c r="AA28" i="5"/>
  <c r="X28" i="5"/>
  <c r="W28" i="5"/>
  <c r="U28" i="5"/>
  <c r="T28" i="5"/>
  <c r="S28" i="5"/>
  <c r="Q28" i="5"/>
  <c r="P28" i="5"/>
  <c r="O28" i="5"/>
  <c r="M28" i="5"/>
  <c r="L28" i="5"/>
  <c r="K28" i="5"/>
  <c r="I28" i="5"/>
  <c r="H28" i="5"/>
  <c r="G28" i="5"/>
  <c r="E28" i="5"/>
  <c r="AA27" i="5"/>
  <c r="V27" i="5"/>
  <c r="U27" i="5"/>
  <c r="T27" i="5"/>
  <c r="R27" i="5"/>
  <c r="Q27" i="5"/>
  <c r="P27" i="5"/>
  <c r="N27" i="5"/>
  <c r="M27" i="5"/>
  <c r="L27" i="5"/>
  <c r="I27" i="5"/>
  <c r="H27" i="5"/>
  <c r="E27" i="5"/>
  <c r="AA26" i="5"/>
  <c r="X26" i="5"/>
  <c r="W26" i="5"/>
  <c r="V26" i="5"/>
  <c r="T26" i="5"/>
  <c r="S26" i="5"/>
  <c r="R26" i="5"/>
  <c r="Q26" i="5"/>
  <c r="O26" i="5"/>
  <c r="N26" i="5"/>
  <c r="M26" i="5"/>
  <c r="K26" i="5"/>
  <c r="J26" i="5"/>
  <c r="I26" i="5"/>
  <c r="G26" i="5"/>
  <c r="F26" i="5"/>
  <c r="E26" i="5"/>
  <c r="AB24" i="5"/>
  <c r="AA24" i="5"/>
  <c r="W24" i="5"/>
  <c r="V24" i="5"/>
  <c r="U24" i="5"/>
  <c r="T24" i="5"/>
  <c r="S24" i="5"/>
  <c r="R24" i="5"/>
  <c r="Q24" i="5"/>
  <c r="N24" i="5"/>
  <c r="M24" i="5"/>
  <c r="K24" i="5"/>
  <c r="J24" i="5"/>
  <c r="I24" i="5"/>
  <c r="G24" i="5"/>
  <c r="F24" i="5"/>
  <c r="AB23" i="5"/>
  <c r="X23" i="5"/>
  <c r="W23" i="5"/>
  <c r="U23" i="5"/>
  <c r="T23" i="5"/>
  <c r="S23" i="5"/>
  <c r="P23" i="5"/>
  <c r="O23" i="5"/>
  <c r="L23" i="5"/>
  <c r="K23" i="5"/>
  <c r="H23" i="5"/>
  <c r="G23" i="5"/>
  <c r="AA22" i="5"/>
  <c r="V22" i="5"/>
  <c r="U22" i="5"/>
  <c r="T22" i="5"/>
  <c r="S22" i="5"/>
  <c r="Q22" i="5"/>
  <c r="P22" i="5"/>
  <c r="O22" i="5"/>
  <c r="M22" i="5"/>
  <c r="L22" i="5"/>
  <c r="K22" i="5"/>
  <c r="I22" i="5"/>
  <c r="H22" i="5"/>
  <c r="G22" i="5"/>
  <c r="E22" i="5"/>
  <c r="AB21" i="5"/>
  <c r="AA21" i="5"/>
  <c r="X21" i="5"/>
  <c r="W21" i="5"/>
  <c r="V21" i="5"/>
  <c r="U21" i="5"/>
  <c r="T21" i="5"/>
  <c r="S21" i="5"/>
  <c r="Q21" i="5"/>
  <c r="P21" i="5"/>
  <c r="O21" i="5"/>
  <c r="M21" i="5"/>
  <c r="L21" i="5"/>
  <c r="K21" i="5"/>
  <c r="I21" i="5"/>
  <c r="H21" i="5"/>
  <c r="G21" i="5"/>
  <c r="E21" i="5"/>
  <c r="AB20" i="5"/>
  <c r="AA20" i="5"/>
  <c r="X20" i="5"/>
  <c r="W20" i="5"/>
  <c r="V20" i="5"/>
  <c r="U20" i="5"/>
  <c r="T20" i="5"/>
  <c r="S20" i="5"/>
  <c r="R20" i="5"/>
  <c r="Q20" i="5"/>
  <c r="O20" i="5"/>
  <c r="N20" i="5"/>
  <c r="M20" i="5"/>
  <c r="K20" i="5"/>
  <c r="J20" i="5"/>
  <c r="I20" i="5"/>
  <c r="G20" i="5"/>
  <c r="F20" i="5"/>
  <c r="E20" i="5"/>
  <c r="AB18" i="5"/>
  <c r="AA18" i="5"/>
  <c r="X18" i="5"/>
  <c r="V18" i="5"/>
  <c r="U18" i="5"/>
  <c r="T18" i="5"/>
  <c r="S18" i="5"/>
  <c r="Q18" i="5"/>
  <c r="P18" i="5"/>
  <c r="O18" i="5"/>
  <c r="M18" i="5"/>
  <c r="L18" i="5"/>
  <c r="K18" i="5"/>
  <c r="I18" i="5"/>
  <c r="H18" i="5"/>
  <c r="G18" i="5"/>
  <c r="E18" i="5"/>
  <c r="AB17" i="5"/>
  <c r="AA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AB16" i="5"/>
  <c r="AA16" i="5"/>
  <c r="W16" i="5"/>
  <c r="V16" i="5"/>
  <c r="U16" i="5"/>
  <c r="T16" i="5"/>
  <c r="R16" i="5"/>
  <c r="Q16" i="5"/>
  <c r="P16" i="5"/>
  <c r="N16" i="5"/>
  <c r="M16" i="5"/>
  <c r="L16" i="5"/>
  <c r="J16" i="5"/>
  <c r="I16" i="5"/>
  <c r="H16" i="5"/>
  <c r="F16" i="5"/>
  <c r="E16" i="5"/>
  <c r="AB15" i="5"/>
  <c r="AA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AB14" i="5"/>
  <c r="AA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AB12" i="5"/>
  <c r="AA12" i="5"/>
  <c r="X12" i="5"/>
  <c r="V12" i="5"/>
  <c r="U12" i="5"/>
  <c r="T12" i="5"/>
  <c r="S12" i="5"/>
  <c r="R12" i="5"/>
  <c r="Q12" i="5"/>
  <c r="P12" i="5"/>
  <c r="O12" i="5"/>
  <c r="W12" i="5" s="1"/>
  <c r="N12" i="5"/>
  <c r="M12" i="5"/>
  <c r="L12" i="5"/>
  <c r="K12" i="5"/>
  <c r="J12" i="5"/>
  <c r="I12" i="5"/>
  <c r="H12" i="5"/>
  <c r="G12" i="5"/>
  <c r="D12" i="5" s="1"/>
  <c r="F12" i="5"/>
  <c r="E12" i="5"/>
  <c r="C12" i="5"/>
  <c r="AB11" i="5"/>
  <c r="AA11" i="5"/>
  <c r="X11" i="5"/>
  <c r="V11" i="5"/>
  <c r="W11" i="5" s="1"/>
  <c r="U11" i="5"/>
  <c r="T11" i="5"/>
  <c r="S11" i="5"/>
  <c r="R11" i="5"/>
  <c r="P11" i="5"/>
  <c r="O11" i="5"/>
  <c r="N11" i="5"/>
  <c r="L11" i="5"/>
  <c r="K11" i="5"/>
  <c r="J11" i="5"/>
  <c r="H11" i="5"/>
  <c r="G11" i="5"/>
  <c r="F11" i="5"/>
  <c r="AE10" i="5"/>
  <c r="AL258" i="4"/>
  <c r="AK258" i="4"/>
  <c r="AJ258" i="4" s="1"/>
  <c r="AI258" i="4"/>
  <c r="AG258" i="4" s="1"/>
  <c r="AH258" i="4"/>
  <c r="AF258" i="4"/>
  <c r="AE258" i="4"/>
  <c r="AD258" i="4" s="1"/>
  <c r="AC258" i="4"/>
  <c r="AB258" i="4"/>
  <c r="AA258" i="4"/>
  <c r="Z258" i="4"/>
  <c r="Y258" i="4"/>
  <c r="X258" i="4" s="1"/>
  <c r="W258" i="4"/>
  <c r="V258" i="4"/>
  <c r="U258" i="4"/>
  <c r="T258" i="4"/>
  <c r="S258" i="4"/>
  <c r="R258" i="4" s="1"/>
  <c r="Q258" i="4"/>
  <c r="O258" i="4" s="1"/>
  <c r="P258" i="4"/>
  <c r="N258" i="4"/>
  <c r="M258" i="4"/>
  <c r="L258" i="4" s="1"/>
  <c r="K258" i="4"/>
  <c r="I258" i="4" s="1"/>
  <c r="J258" i="4"/>
  <c r="H258" i="4"/>
  <c r="G258" i="4"/>
  <c r="F258" i="4" s="1"/>
  <c r="AL257" i="4"/>
  <c r="AK257" i="4"/>
  <c r="AJ257" i="4" s="1"/>
  <c r="AZ257" i="4" s="1"/>
  <c r="AI257" i="4"/>
  <c r="AH257" i="4"/>
  <c r="AG257" i="4"/>
  <c r="AY257" i="4" s="1"/>
  <c r="AF257" i="4"/>
  <c r="AE257" i="4"/>
  <c r="AD257" i="4" s="1"/>
  <c r="AC257" i="4"/>
  <c r="AA257" i="4" s="1"/>
  <c r="AX257" i="4" s="1"/>
  <c r="AB257" i="4"/>
  <c r="Z257" i="4"/>
  <c r="Y257" i="4"/>
  <c r="X257" i="4" s="1"/>
  <c r="AW257" i="4" s="1"/>
  <c r="W257" i="4"/>
  <c r="U257" i="4" s="1"/>
  <c r="AV257" i="4" s="1"/>
  <c r="V257" i="4"/>
  <c r="T257" i="4"/>
  <c r="S257" i="4"/>
  <c r="R257" i="4" s="1"/>
  <c r="AU257" i="4" s="1"/>
  <c r="Q257" i="4"/>
  <c r="P257" i="4"/>
  <c r="O257" i="4"/>
  <c r="AT257" i="4" s="1"/>
  <c r="N257" i="4"/>
  <c r="M257" i="4"/>
  <c r="L257" i="4" s="1"/>
  <c r="AS257" i="4" s="1"/>
  <c r="K257" i="4"/>
  <c r="AP257" i="4" s="1"/>
  <c r="J257" i="4"/>
  <c r="AO257" i="4" s="1"/>
  <c r="I257" i="4"/>
  <c r="AR257" i="4" s="1"/>
  <c r="H257" i="4"/>
  <c r="G257" i="4"/>
  <c r="F257" i="4" s="1"/>
  <c r="AQ257" i="4" s="1"/>
  <c r="AZ256" i="4"/>
  <c r="AR256" i="4"/>
  <c r="AP256" i="4"/>
  <c r="AL256" i="4"/>
  <c r="AK256" i="4"/>
  <c r="AJ256" i="4" s="1"/>
  <c r="AI256" i="4"/>
  <c r="AG256" i="4" s="1"/>
  <c r="AY256" i="4" s="1"/>
  <c r="AH256" i="4"/>
  <c r="AF256" i="4"/>
  <c r="AE256" i="4"/>
  <c r="AD256" i="4" s="1"/>
  <c r="AC256" i="4"/>
  <c r="AB256" i="4"/>
  <c r="AA256" i="4"/>
  <c r="AX256" i="4" s="1"/>
  <c r="Z256" i="4"/>
  <c r="Y256" i="4"/>
  <c r="X256" i="4" s="1"/>
  <c r="AW256" i="4" s="1"/>
  <c r="W256" i="4"/>
  <c r="V256" i="4"/>
  <c r="U256" i="4"/>
  <c r="AV256" i="4" s="1"/>
  <c r="T256" i="4"/>
  <c r="S256" i="4"/>
  <c r="R256" i="4" s="1"/>
  <c r="AU256" i="4" s="1"/>
  <c r="Q256" i="4"/>
  <c r="O256" i="4" s="1"/>
  <c r="AT256" i="4" s="1"/>
  <c r="P256" i="4"/>
  <c r="N256" i="4"/>
  <c r="M256" i="4"/>
  <c r="K256" i="4"/>
  <c r="I256" i="4" s="1"/>
  <c r="J256" i="4"/>
  <c r="H256" i="4"/>
  <c r="G256" i="4"/>
  <c r="F256" i="4" s="1"/>
  <c r="AQ256" i="4" s="1"/>
  <c r="AZ255" i="4"/>
  <c r="AY255" i="4"/>
  <c r="AX255" i="4"/>
  <c r="AW255" i="4"/>
  <c r="AV255" i="4"/>
  <c r="AU255" i="4"/>
  <c r="AT255" i="4"/>
  <c r="AS255" i="4"/>
  <c r="AR255" i="4"/>
  <c r="AQ255" i="4"/>
  <c r="AP255" i="4"/>
  <c r="AO255" i="4"/>
  <c r="AN255" i="4"/>
  <c r="AL254" i="4"/>
  <c r="AK254" i="4"/>
  <c r="AJ254" i="4" s="1"/>
  <c r="AI254" i="4"/>
  <c r="AG254" i="4" s="1"/>
  <c r="AH254" i="4"/>
  <c r="AF254" i="4"/>
  <c r="AE254" i="4"/>
  <c r="AD254" i="4" s="1"/>
  <c r="AC254" i="4"/>
  <c r="AB254" i="4"/>
  <c r="AA254" i="4"/>
  <c r="Z254" i="4"/>
  <c r="Y254" i="4"/>
  <c r="X254" i="4" s="1"/>
  <c r="W254" i="4"/>
  <c r="V254" i="4"/>
  <c r="U254" i="4"/>
  <c r="T254" i="4"/>
  <c r="S254" i="4"/>
  <c r="R254" i="4" s="1"/>
  <c r="Q254" i="4"/>
  <c r="O254" i="4" s="1"/>
  <c r="P254" i="4"/>
  <c r="N254" i="4"/>
  <c r="M254" i="4"/>
  <c r="L254" i="4" s="1"/>
  <c r="K254" i="4"/>
  <c r="I254" i="4" s="1"/>
  <c r="J254" i="4"/>
  <c r="H254" i="4"/>
  <c r="G254" i="4"/>
  <c r="F254" i="4" s="1"/>
  <c r="AT253" i="4"/>
  <c r="AL253" i="4"/>
  <c r="AK253" i="4"/>
  <c r="AJ253" i="4" s="1"/>
  <c r="AZ253" i="4" s="1"/>
  <c r="AI253" i="4"/>
  <c r="AH253" i="4"/>
  <c r="AG253" i="4"/>
  <c r="AY253" i="4" s="1"/>
  <c r="AF253" i="4"/>
  <c r="AE253" i="4"/>
  <c r="AD253" i="4" s="1"/>
  <c r="AC253" i="4"/>
  <c r="AA253" i="4" s="1"/>
  <c r="AX253" i="4" s="1"/>
  <c r="AB253" i="4"/>
  <c r="Z253" i="4"/>
  <c r="Y253" i="4"/>
  <c r="X253" i="4" s="1"/>
  <c r="AW253" i="4" s="1"/>
  <c r="W253" i="4"/>
  <c r="U253" i="4" s="1"/>
  <c r="AV253" i="4" s="1"/>
  <c r="V253" i="4"/>
  <c r="T253" i="4"/>
  <c r="S253" i="4"/>
  <c r="R253" i="4" s="1"/>
  <c r="AU253" i="4" s="1"/>
  <c r="Q253" i="4"/>
  <c r="P253" i="4"/>
  <c r="O253" i="4"/>
  <c r="N253" i="4"/>
  <c r="M253" i="4"/>
  <c r="K253" i="4"/>
  <c r="J253" i="4"/>
  <c r="I253" i="4"/>
  <c r="AR253" i="4" s="1"/>
  <c r="H253" i="4"/>
  <c r="G253" i="4"/>
  <c r="F253" i="4" s="1"/>
  <c r="AQ253" i="4" s="1"/>
  <c r="AX252" i="4"/>
  <c r="AL252" i="4"/>
  <c r="AK252" i="4"/>
  <c r="AJ252" i="4" s="1"/>
  <c r="AI252" i="4"/>
  <c r="AH252" i="4"/>
  <c r="AF252" i="4"/>
  <c r="AE252" i="4"/>
  <c r="AC252" i="4"/>
  <c r="AB252" i="4"/>
  <c r="AA252" i="4"/>
  <c r="Z252" i="4"/>
  <c r="Y252" i="4"/>
  <c r="X252" i="4" s="1"/>
  <c r="W252" i="4"/>
  <c r="V252" i="4"/>
  <c r="U252" i="4"/>
  <c r="AV252" i="4" s="1"/>
  <c r="T252" i="4"/>
  <c r="S252" i="4"/>
  <c r="Q252" i="4"/>
  <c r="P252" i="4"/>
  <c r="N252" i="4"/>
  <c r="M252" i="4"/>
  <c r="L252" i="4" s="1"/>
  <c r="AS252" i="4" s="1"/>
  <c r="K252" i="4"/>
  <c r="J252" i="4"/>
  <c r="H252" i="4"/>
  <c r="G252" i="4"/>
  <c r="F252" i="4" s="1"/>
  <c r="AZ251" i="4"/>
  <c r="AY251" i="4"/>
  <c r="AX251" i="4"/>
  <c r="AW251" i="4"/>
  <c r="AV251" i="4"/>
  <c r="AU251" i="4"/>
  <c r="AT251" i="4"/>
  <c r="AS251" i="4"/>
  <c r="AR251" i="4"/>
  <c r="AQ251" i="4"/>
  <c r="AP251" i="4"/>
  <c r="AO251" i="4"/>
  <c r="AN251" i="4"/>
  <c r="AW250" i="4"/>
  <c r="AL250" i="4"/>
  <c r="AJ250" i="4" s="1"/>
  <c r="AZ250" i="4" s="1"/>
  <c r="AK250" i="4"/>
  <c r="AI250" i="4"/>
  <c r="AH250" i="4"/>
  <c r="AG250" i="4" s="1"/>
  <c r="AY250" i="4" s="1"/>
  <c r="AF250" i="4"/>
  <c r="AE250" i="4"/>
  <c r="AD250" i="4"/>
  <c r="AC250" i="4"/>
  <c r="AB250" i="4"/>
  <c r="AA250" i="4" s="1"/>
  <c r="AX250" i="4" s="1"/>
  <c r="Z250" i="4"/>
  <c r="Y250" i="4"/>
  <c r="X250" i="4"/>
  <c r="W250" i="4"/>
  <c r="V250" i="4"/>
  <c r="U250" i="4" s="1"/>
  <c r="AV250" i="4" s="1"/>
  <c r="T250" i="4"/>
  <c r="R250" i="4" s="1"/>
  <c r="AU250" i="4" s="1"/>
  <c r="S250" i="4"/>
  <c r="Q250" i="4"/>
  <c r="P250" i="4"/>
  <c r="O250" i="4" s="1"/>
  <c r="AT250" i="4" s="1"/>
  <c r="N250" i="4"/>
  <c r="M250" i="4"/>
  <c r="K250" i="4"/>
  <c r="J250" i="4"/>
  <c r="H250" i="4"/>
  <c r="G250" i="4"/>
  <c r="F250" i="4"/>
  <c r="AQ250" i="4" s="1"/>
  <c r="AY249" i="4"/>
  <c r="AS249" i="4"/>
  <c r="AL249" i="4"/>
  <c r="AK249" i="4"/>
  <c r="AJ249" i="4"/>
  <c r="AZ249" i="4" s="1"/>
  <c r="AI249" i="4"/>
  <c r="AH249" i="4"/>
  <c r="AG249" i="4" s="1"/>
  <c r="AF249" i="4"/>
  <c r="AD249" i="4" s="1"/>
  <c r="AE249" i="4"/>
  <c r="AC249" i="4"/>
  <c r="AB249" i="4"/>
  <c r="AA249" i="4" s="1"/>
  <c r="AX249" i="4" s="1"/>
  <c r="Z249" i="4"/>
  <c r="X249" i="4" s="1"/>
  <c r="AW249" i="4" s="1"/>
  <c r="Y249" i="4"/>
  <c r="W249" i="4"/>
  <c r="V249" i="4"/>
  <c r="U249" i="4" s="1"/>
  <c r="AV249" i="4" s="1"/>
  <c r="T249" i="4"/>
  <c r="S249" i="4"/>
  <c r="R249" i="4"/>
  <c r="AU249" i="4" s="1"/>
  <c r="Q249" i="4"/>
  <c r="P249" i="4"/>
  <c r="O249" i="4" s="1"/>
  <c r="AT249" i="4" s="1"/>
  <c r="N249" i="4"/>
  <c r="M249" i="4"/>
  <c r="L249" i="4"/>
  <c r="K249" i="4"/>
  <c r="J249" i="4"/>
  <c r="I249" i="4" s="1"/>
  <c r="H249" i="4"/>
  <c r="G249" i="4"/>
  <c r="AL248" i="4"/>
  <c r="AK248" i="4"/>
  <c r="AJ248" i="4" s="1"/>
  <c r="AZ248" i="4" s="1"/>
  <c r="AI248" i="4"/>
  <c r="AH248" i="4"/>
  <c r="AG248" i="4"/>
  <c r="AY248" i="4" s="1"/>
  <c r="AF248" i="4"/>
  <c r="AE248" i="4"/>
  <c r="AD248" i="4"/>
  <c r="AC248" i="4"/>
  <c r="AB248" i="4"/>
  <c r="Z248" i="4"/>
  <c r="Y248" i="4"/>
  <c r="X248" i="4"/>
  <c r="AW248" i="4" s="1"/>
  <c r="W248" i="4"/>
  <c r="V248" i="4"/>
  <c r="U248" i="4"/>
  <c r="AV248" i="4" s="1"/>
  <c r="T248" i="4"/>
  <c r="R248" i="4" s="1"/>
  <c r="AU248" i="4" s="1"/>
  <c r="S248" i="4"/>
  <c r="Q248" i="4"/>
  <c r="P248" i="4"/>
  <c r="O248" i="4" s="1"/>
  <c r="AT248" i="4" s="1"/>
  <c r="N248" i="4"/>
  <c r="M248" i="4"/>
  <c r="L248" i="4"/>
  <c r="AS248" i="4" s="1"/>
  <c r="K248" i="4"/>
  <c r="J248" i="4"/>
  <c r="H248" i="4"/>
  <c r="F248" i="4" s="1"/>
  <c r="AQ248" i="4" s="1"/>
  <c r="G248" i="4"/>
  <c r="AZ247" i="4"/>
  <c r="AY247" i="4"/>
  <c r="AX247" i="4"/>
  <c r="AW247" i="4"/>
  <c r="AV247" i="4"/>
  <c r="AU247" i="4"/>
  <c r="AT247" i="4"/>
  <c r="AS247" i="4"/>
  <c r="AR247" i="4"/>
  <c r="AQ247" i="4"/>
  <c r="AP247" i="4"/>
  <c r="AO247" i="4"/>
  <c r="AN247" i="4"/>
  <c r="AZ246" i="4"/>
  <c r="AY246" i="4"/>
  <c r="AX246" i="4"/>
  <c r="AW246" i="4"/>
  <c r="AV246" i="4"/>
  <c r="AU246" i="4"/>
  <c r="AT246" i="4"/>
  <c r="AS246" i="4"/>
  <c r="AR246" i="4"/>
  <c r="AQ246" i="4"/>
  <c r="AP246" i="4"/>
  <c r="AO246" i="4"/>
  <c r="AN246" i="4"/>
  <c r="AY245" i="4"/>
  <c r="AL245" i="4"/>
  <c r="AK245" i="4"/>
  <c r="AJ245" i="4"/>
  <c r="AZ245" i="4" s="1"/>
  <c r="AI245" i="4"/>
  <c r="AH245" i="4"/>
  <c r="AG245" i="4" s="1"/>
  <c r="AF245" i="4"/>
  <c r="AD245" i="4" s="1"/>
  <c r="AE245" i="4"/>
  <c r="AC245" i="4"/>
  <c r="AB245" i="4"/>
  <c r="AA245" i="4" s="1"/>
  <c r="AX245" i="4" s="1"/>
  <c r="Z245" i="4"/>
  <c r="Y245" i="4"/>
  <c r="X245" i="4" s="1"/>
  <c r="AW245" i="4" s="1"/>
  <c r="W245" i="4"/>
  <c r="V245" i="4"/>
  <c r="U245" i="4" s="1"/>
  <c r="AV245" i="4" s="1"/>
  <c r="T245" i="4"/>
  <c r="S245" i="4"/>
  <c r="R245" i="4"/>
  <c r="AU245" i="4" s="1"/>
  <c r="Q245" i="4"/>
  <c r="P245" i="4"/>
  <c r="N245" i="4"/>
  <c r="AP245" i="4" s="1"/>
  <c r="M245" i="4"/>
  <c r="L245" i="4" s="1"/>
  <c r="AS245" i="4" s="1"/>
  <c r="K245" i="4"/>
  <c r="J245" i="4"/>
  <c r="I245" i="4"/>
  <c r="H245" i="4"/>
  <c r="G245" i="4"/>
  <c r="F245" i="4"/>
  <c r="AQ245" i="4" s="1"/>
  <c r="AZ243" i="4"/>
  <c r="AL243" i="4"/>
  <c r="AK243" i="4"/>
  <c r="AJ243" i="4"/>
  <c r="AI243" i="4"/>
  <c r="AH243" i="4"/>
  <c r="AG243" i="4"/>
  <c r="AY243" i="4" s="1"/>
  <c r="AF243" i="4"/>
  <c r="AE243" i="4"/>
  <c r="AD243" i="4" s="1"/>
  <c r="AC243" i="4"/>
  <c r="AB243" i="4"/>
  <c r="Z243" i="4"/>
  <c r="Y243" i="4"/>
  <c r="X243" i="4" s="1"/>
  <c r="AW243" i="4" s="1"/>
  <c r="W243" i="4"/>
  <c r="V243" i="4"/>
  <c r="U243" i="4"/>
  <c r="AV243" i="4" s="1"/>
  <c r="T243" i="4"/>
  <c r="S243" i="4"/>
  <c r="Q243" i="4"/>
  <c r="P243" i="4"/>
  <c r="O243" i="4" s="1"/>
  <c r="AT243" i="4" s="1"/>
  <c r="N243" i="4"/>
  <c r="M243" i="4"/>
  <c r="L243" i="4" s="1"/>
  <c r="AS243" i="4" s="1"/>
  <c r="K243" i="4"/>
  <c r="J243" i="4"/>
  <c r="I243" i="4"/>
  <c r="H243" i="4"/>
  <c r="G243" i="4"/>
  <c r="F243" i="4" s="1"/>
  <c r="AQ243" i="4" s="1"/>
  <c r="AZ241" i="4"/>
  <c r="AU241" i="4"/>
  <c r="AL241" i="4"/>
  <c r="AK241" i="4"/>
  <c r="AJ241" i="4" s="1"/>
  <c r="AI241" i="4"/>
  <c r="AH241" i="4"/>
  <c r="AF241" i="4"/>
  <c r="AE241" i="4"/>
  <c r="AD241" i="4" s="1"/>
  <c r="AC241" i="4"/>
  <c r="AB241" i="4"/>
  <c r="AA241" i="4"/>
  <c r="AX241" i="4" s="1"/>
  <c r="Z241" i="4"/>
  <c r="Y241" i="4"/>
  <c r="W241" i="4"/>
  <c r="V241" i="4"/>
  <c r="U241" i="4" s="1"/>
  <c r="AV241" i="4" s="1"/>
  <c r="T241" i="4"/>
  <c r="S241" i="4"/>
  <c r="R241" i="4"/>
  <c r="Q241" i="4"/>
  <c r="P241" i="4"/>
  <c r="O241" i="4"/>
  <c r="AT241" i="4" s="1"/>
  <c r="N241" i="4"/>
  <c r="M241" i="4"/>
  <c r="L241" i="4" s="1"/>
  <c r="AS241" i="4" s="1"/>
  <c r="K241" i="4"/>
  <c r="J241" i="4"/>
  <c r="H241" i="4"/>
  <c r="G241" i="4"/>
  <c r="F241" i="4" s="1"/>
  <c r="AQ241" i="4" s="1"/>
  <c r="AL239" i="4"/>
  <c r="AK239" i="4"/>
  <c r="AJ239" i="4" s="1"/>
  <c r="AZ239" i="4" s="1"/>
  <c r="AI239" i="4"/>
  <c r="AH239" i="4"/>
  <c r="AG239" i="4"/>
  <c r="AY239" i="4" s="1"/>
  <c r="AF239" i="4"/>
  <c r="AE239" i="4"/>
  <c r="AD239" i="4" s="1"/>
  <c r="AC239" i="4"/>
  <c r="AB239" i="4"/>
  <c r="Z239" i="4"/>
  <c r="Y239" i="4"/>
  <c r="X239" i="4" s="1"/>
  <c r="AW239" i="4" s="1"/>
  <c r="W239" i="4"/>
  <c r="V239" i="4"/>
  <c r="U239" i="4"/>
  <c r="AV239" i="4" s="1"/>
  <c r="T239" i="4"/>
  <c r="S239" i="4"/>
  <c r="Q239" i="4"/>
  <c r="AP239" i="4" s="1"/>
  <c r="P239" i="4"/>
  <c r="N239" i="4"/>
  <c r="M239" i="4"/>
  <c r="L239" i="4" s="1"/>
  <c r="AS239" i="4" s="1"/>
  <c r="K239" i="4"/>
  <c r="J239" i="4"/>
  <c r="I239" i="4"/>
  <c r="H239" i="4"/>
  <c r="G239" i="4"/>
  <c r="F239" i="4" s="1"/>
  <c r="AQ239" i="4" s="1"/>
  <c r="AL238" i="4"/>
  <c r="AK238" i="4"/>
  <c r="AI238" i="4"/>
  <c r="AH238" i="4"/>
  <c r="AG238" i="4" s="1"/>
  <c r="AF238" i="4"/>
  <c r="AE238" i="4"/>
  <c r="AD238" i="4"/>
  <c r="AC238" i="4"/>
  <c r="AB238" i="4"/>
  <c r="Z238" i="4"/>
  <c r="Y238" i="4"/>
  <c r="X238" i="4" s="1"/>
  <c r="W238" i="4"/>
  <c r="V238" i="4"/>
  <c r="U238" i="4" s="1"/>
  <c r="T238" i="4"/>
  <c r="S238" i="4"/>
  <c r="R238" i="4"/>
  <c r="Q238" i="4"/>
  <c r="P238" i="4"/>
  <c r="O238" i="4" s="1"/>
  <c r="N238" i="4"/>
  <c r="M238" i="4"/>
  <c r="K238" i="4"/>
  <c r="J238" i="4"/>
  <c r="I238" i="4"/>
  <c r="H238" i="4"/>
  <c r="G238" i="4"/>
  <c r="F238" i="4"/>
  <c r="AZ237" i="4"/>
  <c r="AS237" i="4"/>
  <c r="AL237" i="4"/>
  <c r="AK237" i="4"/>
  <c r="AJ237" i="4"/>
  <c r="AI237" i="4"/>
  <c r="AH237" i="4"/>
  <c r="AG237" i="4" s="1"/>
  <c r="AY237" i="4" s="1"/>
  <c r="AF237" i="4"/>
  <c r="AE237" i="4"/>
  <c r="AC237" i="4"/>
  <c r="AB237" i="4"/>
  <c r="AA237" i="4"/>
  <c r="AX237" i="4" s="1"/>
  <c r="Z237" i="4"/>
  <c r="Y237" i="4"/>
  <c r="X237" i="4"/>
  <c r="AW237" i="4" s="1"/>
  <c r="W237" i="4"/>
  <c r="V237" i="4"/>
  <c r="T237" i="4"/>
  <c r="S237" i="4"/>
  <c r="R237" i="4" s="1"/>
  <c r="AU237" i="4" s="1"/>
  <c r="Q237" i="4"/>
  <c r="P237" i="4"/>
  <c r="AO237" i="4" s="1"/>
  <c r="N237" i="4"/>
  <c r="M237" i="4"/>
  <c r="L237" i="4"/>
  <c r="K237" i="4"/>
  <c r="J237" i="4"/>
  <c r="I237" i="4" s="1"/>
  <c r="H237" i="4"/>
  <c r="G237" i="4"/>
  <c r="AU235" i="4"/>
  <c r="AL235" i="4"/>
  <c r="AK235" i="4"/>
  <c r="AI235" i="4"/>
  <c r="AH235" i="4"/>
  <c r="AG235" i="4"/>
  <c r="AY235" i="4" s="1"/>
  <c r="AF235" i="4"/>
  <c r="AE235" i="4"/>
  <c r="AD235" i="4"/>
  <c r="AC235" i="4"/>
  <c r="AB235" i="4"/>
  <c r="Z235" i="4"/>
  <c r="Y235" i="4"/>
  <c r="X235" i="4" s="1"/>
  <c r="AW235" i="4" s="1"/>
  <c r="W235" i="4"/>
  <c r="V235" i="4"/>
  <c r="U235" i="4" s="1"/>
  <c r="AV235" i="4" s="1"/>
  <c r="T235" i="4"/>
  <c r="S235" i="4"/>
  <c r="R235" i="4"/>
  <c r="Q235" i="4"/>
  <c r="P235" i="4"/>
  <c r="O235" i="4" s="1"/>
  <c r="AT235" i="4" s="1"/>
  <c r="N235" i="4"/>
  <c r="M235" i="4"/>
  <c r="K235" i="4"/>
  <c r="J235" i="4"/>
  <c r="I235" i="4"/>
  <c r="H235" i="4"/>
  <c r="G235" i="4"/>
  <c r="F235" i="4"/>
  <c r="AQ235" i="4" s="1"/>
  <c r="AZ233" i="4"/>
  <c r="AR233" i="4"/>
  <c r="AL233" i="4"/>
  <c r="AJ233" i="4" s="1"/>
  <c r="AK233" i="4"/>
  <c r="AI233" i="4"/>
  <c r="AH233" i="4"/>
  <c r="AG233" i="4" s="1"/>
  <c r="AY233" i="4" s="1"/>
  <c r="AF233" i="4"/>
  <c r="AE233" i="4"/>
  <c r="AD233" i="4" s="1"/>
  <c r="AC233" i="4"/>
  <c r="AB233" i="4"/>
  <c r="AA233" i="4" s="1"/>
  <c r="AX233" i="4" s="1"/>
  <c r="Z233" i="4"/>
  <c r="Y233" i="4"/>
  <c r="X233" i="4"/>
  <c r="AW233" i="4" s="1"/>
  <c r="W233" i="4"/>
  <c r="V233" i="4"/>
  <c r="U233" i="4"/>
  <c r="AV233" i="4" s="1"/>
  <c r="T233" i="4"/>
  <c r="T231" i="4" s="1"/>
  <c r="S233" i="4"/>
  <c r="R233" i="4" s="1"/>
  <c r="AU233" i="4" s="1"/>
  <c r="Q233" i="4"/>
  <c r="P233" i="4"/>
  <c r="O233" i="4" s="1"/>
  <c r="AT233" i="4" s="1"/>
  <c r="N233" i="4"/>
  <c r="M233" i="4"/>
  <c r="K233" i="4"/>
  <c r="J233" i="4"/>
  <c r="I233" i="4"/>
  <c r="H233" i="4"/>
  <c r="G233" i="4"/>
  <c r="F233" i="4" s="1"/>
  <c r="AQ233" i="4" s="1"/>
  <c r="AL232" i="4"/>
  <c r="AL231" i="4" s="1"/>
  <c r="AK232" i="4"/>
  <c r="AJ232" i="4" s="1"/>
  <c r="AZ232" i="4" s="1"/>
  <c r="AI232" i="4"/>
  <c r="AI231" i="4" s="1"/>
  <c r="AH232" i="4"/>
  <c r="AF232" i="4"/>
  <c r="AE232" i="4"/>
  <c r="AE231" i="4" s="1"/>
  <c r="AD231" i="4" s="1"/>
  <c r="AD232" i="4"/>
  <c r="AC232" i="4"/>
  <c r="AB232" i="4"/>
  <c r="AA232" i="4"/>
  <c r="AX232" i="4" s="1"/>
  <c r="Z232" i="4"/>
  <c r="Z231" i="4" s="1"/>
  <c r="X231" i="4" s="1"/>
  <c r="AW231" i="4" s="1"/>
  <c r="Y232" i="4"/>
  <c r="W232" i="4"/>
  <c r="W231" i="4" s="1"/>
  <c r="V232" i="4"/>
  <c r="T232" i="4"/>
  <c r="S232" i="4"/>
  <c r="S231" i="4" s="1"/>
  <c r="R232" i="4"/>
  <c r="AU232" i="4" s="1"/>
  <c r="Q232" i="4"/>
  <c r="P232" i="4"/>
  <c r="O232" i="4"/>
  <c r="AT232" i="4" s="1"/>
  <c r="N232" i="4"/>
  <c r="N231" i="4" s="1"/>
  <c r="M232" i="4"/>
  <c r="L232" i="4" s="1"/>
  <c r="AS232" i="4" s="1"/>
  <c r="K232" i="4"/>
  <c r="J232" i="4"/>
  <c r="H232" i="4"/>
  <c r="G232" i="4"/>
  <c r="G231" i="4" s="1"/>
  <c r="F231" i="4" s="1"/>
  <c r="AQ231" i="4" s="1"/>
  <c r="F232" i="4"/>
  <c r="AQ232" i="4" s="1"/>
  <c r="AT231" i="4"/>
  <c r="AK231" i="4"/>
  <c r="AJ231" i="4" s="1"/>
  <c r="AZ231" i="4" s="1"/>
  <c r="AF231" i="4"/>
  <c r="AC231" i="4"/>
  <c r="AB231" i="4"/>
  <c r="AA231" i="4" s="1"/>
  <c r="AX231" i="4" s="1"/>
  <c r="Y231" i="4"/>
  <c r="Q231" i="4"/>
  <c r="P231" i="4"/>
  <c r="O231" i="4" s="1"/>
  <c r="H231" i="4"/>
  <c r="AZ229" i="4"/>
  <c r="AL229" i="4"/>
  <c r="AK229" i="4"/>
  <c r="AJ229" i="4" s="1"/>
  <c r="AI229" i="4"/>
  <c r="AH229" i="4"/>
  <c r="AF229" i="4"/>
  <c r="AE229" i="4"/>
  <c r="AD229" i="4" s="1"/>
  <c r="AC229" i="4"/>
  <c r="AB229" i="4"/>
  <c r="AA229" i="4"/>
  <c r="AX229" i="4" s="1"/>
  <c r="Z229" i="4"/>
  <c r="Y229" i="4"/>
  <c r="W229" i="4"/>
  <c r="V229" i="4"/>
  <c r="U229" i="4" s="1"/>
  <c r="AV229" i="4" s="1"/>
  <c r="T229" i="4"/>
  <c r="S229" i="4"/>
  <c r="R229" i="4"/>
  <c r="AU229" i="4" s="1"/>
  <c r="Q229" i="4"/>
  <c r="P229" i="4"/>
  <c r="O229" i="4"/>
  <c r="AT229" i="4" s="1"/>
  <c r="N229" i="4"/>
  <c r="M229" i="4"/>
  <c r="L229" i="4" s="1"/>
  <c r="AS229" i="4" s="1"/>
  <c r="K229" i="4"/>
  <c r="AP229" i="4" s="1"/>
  <c r="J229" i="4"/>
  <c r="H229" i="4"/>
  <c r="G229" i="4"/>
  <c r="F229" i="4" s="1"/>
  <c r="AQ229" i="4" s="1"/>
  <c r="AT227" i="4"/>
  <c r="AL227" i="4"/>
  <c r="AK227" i="4"/>
  <c r="AJ227" i="4" s="1"/>
  <c r="AZ227" i="4" s="1"/>
  <c r="AI227" i="4"/>
  <c r="AH227" i="4"/>
  <c r="AG227" i="4"/>
  <c r="AY227" i="4" s="1"/>
  <c r="AF227" i="4"/>
  <c r="AE227" i="4"/>
  <c r="AD227" i="4" s="1"/>
  <c r="AC227" i="4"/>
  <c r="AB227" i="4"/>
  <c r="Z227" i="4"/>
  <c r="Y227" i="4"/>
  <c r="X227" i="4"/>
  <c r="AW227" i="4" s="1"/>
  <c r="W227" i="4"/>
  <c r="V227" i="4"/>
  <c r="U227" i="4"/>
  <c r="AV227" i="4" s="1"/>
  <c r="T227" i="4"/>
  <c r="S227" i="4"/>
  <c r="Q227" i="4"/>
  <c r="P227" i="4"/>
  <c r="O227" i="4" s="1"/>
  <c r="N227" i="4"/>
  <c r="M227" i="4"/>
  <c r="K227" i="4"/>
  <c r="J227" i="4"/>
  <c r="I227" i="4"/>
  <c r="H227" i="4"/>
  <c r="G227" i="4"/>
  <c r="F227" i="4" s="1"/>
  <c r="AQ227" i="4" s="1"/>
  <c r="AL226" i="4"/>
  <c r="AK226" i="4"/>
  <c r="AJ226" i="4" s="1"/>
  <c r="AZ226" i="4" s="1"/>
  <c r="AI226" i="4"/>
  <c r="AH226" i="4"/>
  <c r="AF226" i="4"/>
  <c r="AE226" i="4"/>
  <c r="AD226" i="4" s="1"/>
  <c r="AC226" i="4"/>
  <c r="AB226" i="4"/>
  <c r="AA226" i="4"/>
  <c r="AX226" i="4" s="1"/>
  <c r="Z226" i="4"/>
  <c r="Y226" i="4"/>
  <c r="W226" i="4"/>
  <c r="V226" i="4"/>
  <c r="U226" i="4" s="1"/>
  <c r="AV226" i="4" s="1"/>
  <c r="T226" i="4"/>
  <c r="S226" i="4"/>
  <c r="R226" i="4"/>
  <c r="AU226" i="4" s="1"/>
  <c r="Q226" i="4"/>
  <c r="P226" i="4"/>
  <c r="O226" i="4"/>
  <c r="AT226" i="4" s="1"/>
  <c r="N226" i="4"/>
  <c r="M226" i="4"/>
  <c r="L226" i="4" s="1"/>
  <c r="AS226" i="4" s="1"/>
  <c r="K226" i="4"/>
  <c r="AP226" i="4" s="1"/>
  <c r="J226" i="4"/>
  <c r="H226" i="4"/>
  <c r="G226" i="4"/>
  <c r="F226" i="4" s="1"/>
  <c r="AQ226" i="4" s="1"/>
  <c r="AS224" i="4"/>
  <c r="AO224" i="4"/>
  <c r="AL224" i="4"/>
  <c r="AK224" i="4"/>
  <c r="AJ224" i="4"/>
  <c r="AZ224" i="4" s="1"/>
  <c r="AI224" i="4"/>
  <c r="AG224" i="4" s="1"/>
  <c r="AY224" i="4" s="1"/>
  <c r="AH224" i="4"/>
  <c r="AF224" i="4"/>
  <c r="AE224" i="4"/>
  <c r="AD224" i="4" s="1"/>
  <c r="AC224" i="4"/>
  <c r="AB224" i="4"/>
  <c r="AA224" i="4"/>
  <c r="AX224" i="4" s="1"/>
  <c r="Z224" i="4"/>
  <c r="Y224" i="4"/>
  <c r="X224" i="4"/>
  <c r="AW224" i="4" s="1"/>
  <c r="W224" i="4"/>
  <c r="U224" i="4" s="1"/>
  <c r="AV224" i="4" s="1"/>
  <c r="V224" i="4"/>
  <c r="T224" i="4"/>
  <c r="S224" i="4"/>
  <c r="R224" i="4" s="1"/>
  <c r="AU224" i="4" s="1"/>
  <c r="Q224" i="4"/>
  <c r="O224" i="4" s="1"/>
  <c r="AT224" i="4" s="1"/>
  <c r="P224" i="4"/>
  <c r="N224" i="4"/>
  <c r="M224" i="4"/>
  <c r="L224" i="4" s="1"/>
  <c r="K224" i="4"/>
  <c r="AP224" i="4" s="1"/>
  <c r="J224" i="4"/>
  <c r="I224" i="4"/>
  <c r="AR224" i="4" s="1"/>
  <c r="H224" i="4"/>
  <c r="G224" i="4"/>
  <c r="F224" i="4" s="1"/>
  <c r="AQ224" i="4" s="1"/>
  <c r="AZ223" i="4"/>
  <c r="AT223" i="4"/>
  <c r="AL223" i="4"/>
  <c r="AK223" i="4"/>
  <c r="AJ223" i="4" s="1"/>
  <c r="AI223" i="4"/>
  <c r="AH223" i="4"/>
  <c r="AF223" i="4"/>
  <c r="AE223" i="4"/>
  <c r="AD223" i="4"/>
  <c r="AC223" i="4"/>
  <c r="AB223" i="4"/>
  <c r="AA223" i="4"/>
  <c r="AX223" i="4" s="1"/>
  <c r="Z223" i="4"/>
  <c r="X223" i="4" s="1"/>
  <c r="AW223" i="4" s="1"/>
  <c r="Y223" i="4"/>
  <c r="W223" i="4"/>
  <c r="V223" i="4"/>
  <c r="U223" i="4" s="1"/>
  <c r="AV223" i="4" s="1"/>
  <c r="T223" i="4"/>
  <c r="S223" i="4"/>
  <c r="R223" i="4" s="1"/>
  <c r="AU223" i="4" s="1"/>
  <c r="Q223" i="4"/>
  <c r="P223" i="4"/>
  <c r="O223" i="4"/>
  <c r="N223" i="4"/>
  <c r="L223" i="4" s="1"/>
  <c r="AS223" i="4" s="1"/>
  <c r="M223" i="4"/>
  <c r="K223" i="4"/>
  <c r="J223" i="4"/>
  <c r="H223" i="4"/>
  <c r="G223" i="4"/>
  <c r="F223" i="4"/>
  <c r="AQ223" i="4" s="1"/>
  <c r="AL221" i="4"/>
  <c r="AK221" i="4"/>
  <c r="AJ221" i="4" s="1"/>
  <c r="AZ221" i="4" s="1"/>
  <c r="AI221" i="4"/>
  <c r="AH221" i="4"/>
  <c r="AG221" i="4"/>
  <c r="AY221" i="4" s="1"/>
  <c r="AF221" i="4"/>
  <c r="AD221" i="4" s="1"/>
  <c r="AE221" i="4"/>
  <c r="AC221" i="4"/>
  <c r="AB221" i="4"/>
  <c r="AA221" i="4" s="1"/>
  <c r="AX221" i="4" s="1"/>
  <c r="Z221" i="4"/>
  <c r="Y221" i="4"/>
  <c r="X221" i="4"/>
  <c r="AW221" i="4" s="1"/>
  <c r="W221" i="4"/>
  <c r="V221" i="4"/>
  <c r="U221" i="4"/>
  <c r="AV221" i="4" s="1"/>
  <c r="T221" i="4"/>
  <c r="R221" i="4" s="1"/>
  <c r="AU221" i="4" s="1"/>
  <c r="S221" i="4"/>
  <c r="Q221" i="4"/>
  <c r="AP221" i="4" s="1"/>
  <c r="P221" i="4"/>
  <c r="N221" i="4"/>
  <c r="M221" i="4"/>
  <c r="K221" i="4"/>
  <c r="J221" i="4"/>
  <c r="I221" i="4"/>
  <c r="H221" i="4"/>
  <c r="F221" i="4" s="1"/>
  <c r="AQ221" i="4" s="1"/>
  <c r="G221" i="4"/>
  <c r="AL220" i="4"/>
  <c r="AK220" i="4"/>
  <c r="AI220" i="4"/>
  <c r="AH220" i="4"/>
  <c r="AG220" i="4"/>
  <c r="AG131" i="4" s="1"/>
  <c r="AF220" i="4"/>
  <c r="AE220" i="4"/>
  <c r="AD220" i="4"/>
  <c r="AC220" i="4"/>
  <c r="AB220" i="4"/>
  <c r="Z220" i="4"/>
  <c r="Y220" i="4"/>
  <c r="W220" i="4"/>
  <c r="V220" i="4"/>
  <c r="U220" i="4" s="1"/>
  <c r="T220" i="4"/>
  <c r="S220" i="4"/>
  <c r="R220" i="4"/>
  <c r="Q220" i="4"/>
  <c r="O220" i="4" s="1"/>
  <c r="P220" i="4"/>
  <c r="N220" i="4"/>
  <c r="M220" i="4"/>
  <c r="K220" i="4"/>
  <c r="J220" i="4"/>
  <c r="I220" i="4"/>
  <c r="I131" i="4" s="1"/>
  <c r="H220" i="4"/>
  <c r="G220" i="4"/>
  <c r="F220" i="4"/>
  <c r="AZ218" i="4"/>
  <c r="AW218" i="4"/>
  <c r="AL218" i="4"/>
  <c r="AK218" i="4"/>
  <c r="AJ218" i="4"/>
  <c r="AI218" i="4"/>
  <c r="AG218" i="4" s="1"/>
  <c r="AY218" i="4" s="1"/>
  <c r="AH218" i="4"/>
  <c r="AF218" i="4"/>
  <c r="AE218" i="4"/>
  <c r="AC218" i="4"/>
  <c r="AB218" i="4"/>
  <c r="AA218" i="4"/>
  <c r="AX218" i="4" s="1"/>
  <c r="Z218" i="4"/>
  <c r="Y218" i="4"/>
  <c r="X218" i="4"/>
  <c r="W218" i="4"/>
  <c r="U218" i="4" s="1"/>
  <c r="AV218" i="4" s="1"/>
  <c r="V218" i="4"/>
  <c r="T218" i="4"/>
  <c r="S218" i="4"/>
  <c r="Q218" i="4"/>
  <c r="P218" i="4"/>
  <c r="O218" i="4" s="1"/>
  <c r="AT218" i="4" s="1"/>
  <c r="N218" i="4"/>
  <c r="M218" i="4"/>
  <c r="L218" i="4"/>
  <c r="AS218" i="4" s="1"/>
  <c r="K218" i="4"/>
  <c r="J218" i="4"/>
  <c r="H218" i="4"/>
  <c r="H193" i="4" s="1"/>
  <c r="G218" i="4"/>
  <c r="AT217" i="4"/>
  <c r="AQ217" i="4"/>
  <c r="AL217" i="4"/>
  <c r="AK217" i="4"/>
  <c r="AI217" i="4"/>
  <c r="AH217" i="4"/>
  <c r="AG217" i="4"/>
  <c r="AY217" i="4" s="1"/>
  <c r="AF217" i="4"/>
  <c r="AE217" i="4"/>
  <c r="AD217" i="4"/>
  <c r="AC217" i="4"/>
  <c r="AA217" i="4" s="1"/>
  <c r="AX217" i="4" s="1"/>
  <c r="AB217" i="4"/>
  <c r="Z217" i="4"/>
  <c r="Y217" i="4"/>
  <c r="W217" i="4"/>
  <c r="V217" i="4"/>
  <c r="U217" i="4" s="1"/>
  <c r="AV217" i="4" s="1"/>
  <c r="T217" i="4"/>
  <c r="S217" i="4"/>
  <c r="R217" i="4"/>
  <c r="AU217" i="4" s="1"/>
  <c r="Q217" i="4"/>
  <c r="O217" i="4" s="1"/>
  <c r="P217" i="4"/>
  <c r="N217" i="4"/>
  <c r="M217" i="4"/>
  <c r="L217" i="4" s="1"/>
  <c r="AS217" i="4" s="1"/>
  <c r="K217" i="4"/>
  <c r="J217" i="4"/>
  <c r="I217" i="4"/>
  <c r="H217" i="4"/>
  <c r="G217" i="4"/>
  <c r="F217" i="4"/>
  <c r="AZ215" i="4"/>
  <c r="AW215" i="4"/>
  <c r="AL215" i="4"/>
  <c r="AK215" i="4"/>
  <c r="AJ215" i="4"/>
  <c r="AI215" i="4"/>
  <c r="AG215" i="4" s="1"/>
  <c r="AY215" i="4" s="1"/>
  <c r="AH215" i="4"/>
  <c r="AF215" i="4"/>
  <c r="AE215" i="4"/>
  <c r="AC215" i="4"/>
  <c r="AB215" i="4"/>
  <c r="AA215" i="4"/>
  <c r="AX215" i="4" s="1"/>
  <c r="Z215" i="4"/>
  <c r="Y215" i="4"/>
  <c r="X215" i="4"/>
  <c r="W215" i="4"/>
  <c r="U215" i="4" s="1"/>
  <c r="AV215" i="4" s="1"/>
  <c r="V215" i="4"/>
  <c r="T215" i="4"/>
  <c r="S215" i="4"/>
  <c r="Q215" i="4"/>
  <c r="P215" i="4"/>
  <c r="O215" i="4" s="1"/>
  <c r="AT215" i="4" s="1"/>
  <c r="N215" i="4"/>
  <c r="M215" i="4"/>
  <c r="L215" i="4"/>
  <c r="AS215" i="4" s="1"/>
  <c r="K215" i="4"/>
  <c r="J215" i="4"/>
  <c r="H215" i="4"/>
  <c r="G215" i="4"/>
  <c r="AQ214" i="4"/>
  <c r="AL214" i="4"/>
  <c r="AK214" i="4"/>
  <c r="AI214" i="4"/>
  <c r="AH214" i="4"/>
  <c r="AG214" i="4"/>
  <c r="AY214" i="4" s="1"/>
  <c r="AF214" i="4"/>
  <c r="AE214" i="4"/>
  <c r="AD214" i="4"/>
  <c r="AC214" i="4"/>
  <c r="AB214" i="4"/>
  <c r="Z214" i="4"/>
  <c r="Y214" i="4"/>
  <c r="W214" i="4"/>
  <c r="V214" i="4"/>
  <c r="U214" i="4" s="1"/>
  <c r="AV214" i="4" s="1"/>
  <c r="T214" i="4"/>
  <c r="S214" i="4"/>
  <c r="R214" i="4"/>
  <c r="AU214" i="4" s="1"/>
  <c r="Q214" i="4"/>
  <c r="P214" i="4"/>
  <c r="N214" i="4"/>
  <c r="M214" i="4"/>
  <c r="L214" i="4" s="1"/>
  <c r="AS214" i="4" s="1"/>
  <c r="K214" i="4"/>
  <c r="J214" i="4"/>
  <c r="I214" i="4"/>
  <c r="H214" i="4"/>
  <c r="G214" i="4"/>
  <c r="F214" i="4"/>
  <c r="AZ212" i="4"/>
  <c r="AW212" i="4"/>
  <c r="AL212" i="4"/>
  <c r="AK212" i="4"/>
  <c r="AJ212" i="4"/>
  <c r="AI212" i="4"/>
  <c r="AH212" i="4"/>
  <c r="AF212" i="4"/>
  <c r="AE212" i="4"/>
  <c r="AC212" i="4"/>
  <c r="AB212" i="4"/>
  <c r="AA212" i="4"/>
  <c r="AX212" i="4" s="1"/>
  <c r="Z212" i="4"/>
  <c r="Y212" i="4"/>
  <c r="X212" i="4"/>
  <c r="W212" i="4"/>
  <c r="V212" i="4"/>
  <c r="T212" i="4"/>
  <c r="S212" i="4"/>
  <c r="Q212" i="4"/>
  <c r="P212" i="4"/>
  <c r="O212" i="4" s="1"/>
  <c r="AT212" i="4" s="1"/>
  <c r="N212" i="4"/>
  <c r="M212" i="4"/>
  <c r="L212" i="4"/>
  <c r="AS212" i="4" s="1"/>
  <c r="K212" i="4"/>
  <c r="J212" i="4"/>
  <c r="H212" i="4"/>
  <c r="G212" i="4"/>
  <c r="F212" i="4" s="1"/>
  <c r="AQ212" i="4" s="1"/>
  <c r="AQ211" i="4"/>
  <c r="AL211" i="4"/>
  <c r="AK211" i="4"/>
  <c r="AI211" i="4"/>
  <c r="AH211" i="4"/>
  <c r="AG211" i="4"/>
  <c r="AY211" i="4" s="1"/>
  <c r="AF211" i="4"/>
  <c r="AE211" i="4"/>
  <c r="AD211" i="4"/>
  <c r="AC211" i="4"/>
  <c r="AB211" i="4"/>
  <c r="Z211" i="4"/>
  <c r="Y211" i="4"/>
  <c r="W211" i="4"/>
  <c r="V211" i="4"/>
  <c r="U211" i="4" s="1"/>
  <c r="AV211" i="4" s="1"/>
  <c r="T211" i="4"/>
  <c r="S211" i="4"/>
  <c r="R211" i="4"/>
  <c r="AU211" i="4" s="1"/>
  <c r="Q211" i="4"/>
  <c r="P211" i="4"/>
  <c r="N211" i="4"/>
  <c r="M211" i="4"/>
  <c r="L211" i="4" s="1"/>
  <c r="AS211" i="4" s="1"/>
  <c r="K211" i="4"/>
  <c r="J211" i="4"/>
  <c r="I211" i="4"/>
  <c r="H211" i="4"/>
  <c r="G211" i="4"/>
  <c r="F211" i="4"/>
  <c r="AZ209" i="4"/>
  <c r="AW209" i="4"/>
  <c r="AL209" i="4"/>
  <c r="AK209" i="4"/>
  <c r="AJ209" i="4"/>
  <c r="AI209" i="4"/>
  <c r="AH209" i="4"/>
  <c r="AF209" i="4"/>
  <c r="AE209" i="4"/>
  <c r="AC209" i="4"/>
  <c r="AB209" i="4"/>
  <c r="AA209" i="4"/>
  <c r="AX209" i="4" s="1"/>
  <c r="Z209" i="4"/>
  <c r="Y209" i="4"/>
  <c r="X209" i="4"/>
  <c r="W209" i="4"/>
  <c r="V209" i="4"/>
  <c r="T209" i="4"/>
  <c r="S209" i="4"/>
  <c r="Q209" i="4"/>
  <c r="P209" i="4"/>
  <c r="O209" i="4" s="1"/>
  <c r="N209" i="4"/>
  <c r="M209" i="4"/>
  <c r="L209" i="4"/>
  <c r="AS209" i="4" s="1"/>
  <c r="K209" i="4"/>
  <c r="J209" i="4"/>
  <c r="H209" i="4"/>
  <c r="G209" i="4"/>
  <c r="F209" i="4" s="1"/>
  <c r="AQ208" i="4"/>
  <c r="AL208" i="4"/>
  <c r="AK208" i="4"/>
  <c r="AI208" i="4"/>
  <c r="AH208" i="4"/>
  <c r="AG208" i="4"/>
  <c r="AY208" i="4" s="1"/>
  <c r="AF208" i="4"/>
  <c r="AE208" i="4"/>
  <c r="AD208" i="4"/>
  <c r="AC208" i="4"/>
  <c r="AB208" i="4"/>
  <c r="Z208" i="4"/>
  <c r="Y208" i="4"/>
  <c r="W208" i="4"/>
  <c r="V208" i="4"/>
  <c r="U208" i="4" s="1"/>
  <c r="T208" i="4"/>
  <c r="S208" i="4"/>
  <c r="R208" i="4"/>
  <c r="AU208" i="4" s="1"/>
  <c r="Q208" i="4"/>
  <c r="P208" i="4"/>
  <c r="N208" i="4"/>
  <c r="M208" i="4"/>
  <c r="L208" i="4" s="1"/>
  <c r="K208" i="4"/>
  <c r="J208" i="4"/>
  <c r="I208" i="4"/>
  <c r="H208" i="4"/>
  <c r="G208" i="4"/>
  <c r="F208" i="4"/>
  <c r="AZ206" i="4"/>
  <c r="AW206" i="4"/>
  <c r="AL206" i="4"/>
  <c r="AK206" i="4"/>
  <c r="AJ206" i="4"/>
  <c r="AI206" i="4"/>
  <c r="AH206" i="4"/>
  <c r="AF206" i="4"/>
  <c r="AE206" i="4"/>
  <c r="AC206" i="4"/>
  <c r="AB206" i="4"/>
  <c r="AA206" i="4"/>
  <c r="AX206" i="4" s="1"/>
  <c r="Z206" i="4"/>
  <c r="Y206" i="4"/>
  <c r="X206" i="4"/>
  <c r="W206" i="4"/>
  <c r="V206" i="4"/>
  <c r="T206" i="4"/>
  <c r="S206" i="4"/>
  <c r="Q206" i="4"/>
  <c r="P206" i="4"/>
  <c r="N206" i="4"/>
  <c r="M206" i="4"/>
  <c r="L206" i="4"/>
  <c r="AS206" i="4" s="1"/>
  <c r="K206" i="4"/>
  <c r="J206" i="4"/>
  <c r="H206" i="4"/>
  <c r="G206" i="4"/>
  <c r="AQ205" i="4"/>
  <c r="AL205" i="4"/>
  <c r="AK205" i="4"/>
  <c r="AI205" i="4"/>
  <c r="AH205" i="4"/>
  <c r="AG205" i="4"/>
  <c r="AY205" i="4" s="1"/>
  <c r="AF205" i="4"/>
  <c r="AE205" i="4"/>
  <c r="AD205" i="4"/>
  <c r="AC205" i="4"/>
  <c r="AB205" i="4"/>
  <c r="Z205" i="4"/>
  <c r="Y205" i="4"/>
  <c r="W205" i="4"/>
  <c r="V205" i="4"/>
  <c r="T205" i="4"/>
  <c r="S205" i="4"/>
  <c r="R205" i="4"/>
  <c r="AU205" i="4" s="1"/>
  <c r="Q205" i="4"/>
  <c r="P205" i="4"/>
  <c r="N205" i="4"/>
  <c r="M205" i="4"/>
  <c r="K205" i="4"/>
  <c r="J205" i="4"/>
  <c r="I205" i="4"/>
  <c r="H205" i="4"/>
  <c r="G205" i="4"/>
  <c r="F205" i="4"/>
  <c r="AZ203" i="4"/>
  <c r="AW203" i="4"/>
  <c r="AL203" i="4"/>
  <c r="AK203" i="4"/>
  <c r="AJ203" i="4"/>
  <c r="AI203" i="4"/>
  <c r="AH203" i="4"/>
  <c r="AF203" i="4"/>
  <c r="AE203" i="4"/>
  <c r="AC203" i="4"/>
  <c r="AB203" i="4"/>
  <c r="AA203" i="4"/>
  <c r="AX203" i="4" s="1"/>
  <c r="Z203" i="4"/>
  <c r="Y203" i="4"/>
  <c r="X203" i="4"/>
  <c r="W203" i="4"/>
  <c r="U203" i="4" s="1"/>
  <c r="AV203" i="4" s="1"/>
  <c r="V203" i="4"/>
  <c r="T203" i="4"/>
  <c r="S203" i="4"/>
  <c r="Q203" i="4"/>
  <c r="P203" i="4"/>
  <c r="O203" i="4" s="1"/>
  <c r="AT203" i="4" s="1"/>
  <c r="N203" i="4"/>
  <c r="M203" i="4"/>
  <c r="L203" i="4"/>
  <c r="AS203" i="4" s="1"/>
  <c r="K203" i="4"/>
  <c r="J203" i="4"/>
  <c r="H203" i="4"/>
  <c r="G203" i="4"/>
  <c r="F203" i="4" s="1"/>
  <c r="AQ203" i="4" s="1"/>
  <c r="AQ202" i="4"/>
  <c r="AL202" i="4"/>
  <c r="AL194" i="4" s="1"/>
  <c r="AK202" i="4"/>
  <c r="AI202" i="4"/>
  <c r="AH202" i="4"/>
  <c r="AH194" i="4" s="1"/>
  <c r="AG202" i="4"/>
  <c r="AY202" i="4" s="1"/>
  <c r="AF202" i="4"/>
  <c r="AE202" i="4"/>
  <c r="AD202" i="4"/>
  <c r="AC202" i="4"/>
  <c r="AC194" i="4" s="1"/>
  <c r="AB202" i="4"/>
  <c r="Z202" i="4"/>
  <c r="Z194" i="4" s="1"/>
  <c r="Y202" i="4"/>
  <c r="W202" i="4"/>
  <c r="V202" i="4"/>
  <c r="T202" i="4"/>
  <c r="S202" i="4"/>
  <c r="R202" i="4"/>
  <c r="AU202" i="4" s="1"/>
  <c r="Q202" i="4"/>
  <c r="Q194" i="4" s="1"/>
  <c r="P202" i="4"/>
  <c r="N202" i="4"/>
  <c r="M202" i="4"/>
  <c r="K202" i="4"/>
  <c r="J202" i="4"/>
  <c r="I202" i="4"/>
  <c r="H202" i="4"/>
  <c r="G202" i="4"/>
  <c r="F202" i="4"/>
  <c r="AZ200" i="4"/>
  <c r="AW200" i="4"/>
  <c r="AL200" i="4"/>
  <c r="AK200" i="4"/>
  <c r="AJ200" i="4"/>
  <c r="AI200" i="4"/>
  <c r="AI195" i="4" s="1"/>
  <c r="AH200" i="4"/>
  <c r="AF200" i="4"/>
  <c r="AF195" i="4" s="1"/>
  <c r="AE200" i="4"/>
  <c r="AC200" i="4"/>
  <c r="AB200" i="4"/>
  <c r="AB195" i="4" s="1"/>
  <c r="AA200" i="4"/>
  <c r="AX200" i="4" s="1"/>
  <c r="Z200" i="4"/>
  <c r="Y200" i="4"/>
  <c r="X200" i="4"/>
  <c r="W200" i="4"/>
  <c r="V200" i="4"/>
  <c r="T200" i="4"/>
  <c r="T195" i="4" s="1"/>
  <c r="S200" i="4"/>
  <c r="Q200" i="4"/>
  <c r="P200" i="4"/>
  <c r="N200" i="4"/>
  <c r="M200" i="4"/>
  <c r="L200" i="4"/>
  <c r="AS200" i="4" s="1"/>
  <c r="K200" i="4"/>
  <c r="J200" i="4"/>
  <c r="H200" i="4"/>
  <c r="H195" i="4" s="1"/>
  <c r="G200" i="4"/>
  <c r="AQ198" i="4"/>
  <c r="AL198" i="4"/>
  <c r="AL195" i="4" s="1"/>
  <c r="AK198" i="4"/>
  <c r="AI198" i="4"/>
  <c r="AH198" i="4"/>
  <c r="AG198" i="4"/>
  <c r="AF198" i="4"/>
  <c r="AE198" i="4"/>
  <c r="AD198" i="4"/>
  <c r="AC198" i="4"/>
  <c r="AC195" i="4" s="1"/>
  <c r="AB198" i="4"/>
  <c r="Z198" i="4"/>
  <c r="Y198" i="4"/>
  <c r="W198" i="4"/>
  <c r="V198" i="4"/>
  <c r="U198" i="4" s="1"/>
  <c r="AV198" i="4" s="1"/>
  <c r="T198" i="4"/>
  <c r="S198" i="4"/>
  <c r="R198" i="4"/>
  <c r="Q198" i="4"/>
  <c r="Q195" i="4" s="1"/>
  <c r="P198" i="4"/>
  <c r="N198" i="4"/>
  <c r="M198" i="4"/>
  <c r="K198" i="4"/>
  <c r="J198" i="4"/>
  <c r="I198" i="4"/>
  <c r="H198" i="4"/>
  <c r="G198" i="4"/>
  <c r="F198" i="4"/>
  <c r="AZ197" i="4"/>
  <c r="AW197" i="4"/>
  <c r="AL197" i="4"/>
  <c r="AK197" i="4"/>
  <c r="AJ197" i="4"/>
  <c r="AI197" i="4"/>
  <c r="AH197" i="4"/>
  <c r="AF197" i="4"/>
  <c r="AF194" i="4" s="1"/>
  <c r="AF193" i="4" s="1"/>
  <c r="AE197" i="4"/>
  <c r="AC197" i="4"/>
  <c r="AB197" i="4"/>
  <c r="AA197" i="4"/>
  <c r="Z197" i="4"/>
  <c r="Y197" i="4"/>
  <c r="X197" i="4"/>
  <c r="W197" i="4"/>
  <c r="W194" i="4" s="1"/>
  <c r="V197" i="4"/>
  <c r="T197" i="4"/>
  <c r="S197" i="4"/>
  <c r="Q197" i="4"/>
  <c r="P197" i="4"/>
  <c r="N197" i="4"/>
  <c r="M197" i="4"/>
  <c r="L197" i="4"/>
  <c r="K197" i="4"/>
  <c r="J197" i="4"/>
  <c r="H197" i="4"/>
  <c r="H194" i="4" s="1"/>
  <c r="G197" i="4"/>
  <c r="AK195" i="4"/>
  <c r="AH195" i="4"/>
  <c r="Z195" i="4"/>
  <c r="Y195" i="4"/>
  <c r="N195" i="4"/>
  <c r="J195" i="4"/>
  <c r="AI194" i="4"/>
  <c r="AI193" i="4" s="1"/>
  <c r="AB194" i="4"/>
  <c r="AB268" i="4" s="1"/>
  <c r="T194" i="4"/>
  <c r="T193" i="4" s="1"/>
  <c r="S194" i="4"/>
  <c r="K194" i="4"/>
  <c r="AH193" i="4"/>
  <c r="Q193" i="4"/>
  <c r="AD169" i="4"/>
  <c r="Z169" i="4"/>
  <c r="M168" i="4"/>
  <c r="AF165" i="4"/>
  <c r="AL164" i="4"/>
  <c r="AK164" i="4"/>
  <c r="N164" i="4"/>
  <c r="V161" i="4"/>
  <c r="AB160" i="4"/>
  <c r="AC159" i="4"/>
  <c r="AZ158" i="4"/>
  <c r="AY158" i="4"/>
  <c r="AX158" i="4"/>
  <c r="AW158" i="4"/>
  <c r="AV158" i="4"/>
  <c r="AU158" i="4"/>
  <c r="AT158" i="4"/>
  <c r="AS158" i="4"/>
  <c r="AR158" i="4"/>
  <c r="AQ158" i="4"/>
  <c r="AP158" i="4"/>
  <c r="AO158" i="4"/>
  <c r="AN158" i="4"/>
  <c r="AJ156" i="4"/>
  <c r="U156" i="4"/>
  <c r="M156" i="4"/>
  <c r="Z154" i="4"/>
  <c r="U152" i="4"/>
  <c r="AV152" i="4" s="1"/>
  <c r="W150" i="4"/>
  <c r="AE148" i="4"/>
  <c r="J148" i="4"/>
  <c r="AG146" i="4"/>
  <c r="AY146" i="4" s="1"/>
  <c r="M146" i="4"/>
  <c r="AL144" i="4"/>
  <c r="O144" i="4"/>
  <c r="AT144" i="4" s="1"/>
  <c r="W142" i="4"/>
  <c r="Y140" i="4"/>
  <c r="AD138" i="4"/>
  <c r="G138" i="4"/>
  <c r="AI135" i="4"/>
  <c r="O135" i="4"/>
  <c r="AT135" i="4" s="1"/>
  <c r="AE134" i="4"/>
  <c r="W134" i="4"/>
  <c r="Q134" i="4"/>
  <c r="AH132" i="4"/>
  <c r="U132" i="4"/>
  <c r="AL131" i="4"/>
  <c r="AK131" i="4"/>
  <c r="AI131" i="4"/>
  <c r="AH131" i="4"/>
  <c r="AF131" i="4"/>
  <c r="AE131" i="4"/>
  <c r="AD131" i="4"/>
  <c r="AB131" i="4"/>
  <c r="Z131" i="4"/>
  <c r="Y131" i="4"/>
  <c r="W131" i="4"/>
  <c r="V131" i="4"/>
  <c r="U131" i="4"/>
  <c r="T131" i="4"/>
  <c r="S131" i="4"/>
  <c r="R131" i="4"/>
  <c r="Q131" i="4"/>
  <c r="P131" i="4"/>
  <c r="O131" i="4"/>
  <c r="N131" i="4"/>
  <c r="K131" i="4"/>
  <c r="J131" i="4"/>
  <c r="H131" i="4"/>
  <c r="G131" i="4"/>
  <c r="F131" i="4"/>
  <c r="AH129" i="4"/>
  <c r="Z129" i="4"/>
  <c r="J129" i="4"/>
  <c r="AF128" i="4"/>
  <c r="P128" i="4"/>
  <c r="H128" i="4"/>
  <c r="AL126" i="4"/>
  <c r="V126" i="4"/>
  <c r="N126" i="4"/>
  <c r="AB125" i="4"/>
  <c r="T125" i="4"/>
  <c r="L125" i="4"/>
  <c r="AS125" i="4" s="1"/>
  <c r="AH123" i="4"/>
  <c r="Z123" i="4"/>
  <c r="J123" i="4"/>
  <c r="AF122" i="4"/>
  <c r="P122" i="4"/>
  <c r="H122" i="4"/>
  <c r="AL120" i="4"/>
  <c r="V120" i="4"/>
  <c r="N120" i="4"/>
  <c r="F120" i="4"/>
  <c r="AQ120" i="4" s="1"/>
  <c r="AB119" i="4"/>
  <c r="T119" i="4"/>
  <c r="L119" i="4"/>
  <c r="AS119" i="4" s="1"/>
  <c r="AH117" i="4"/>
  <c r="Z117" i="4"/>
  <c r="J117" i="4"/>
  <c r="AF116" i="4"/>
  <c r="P116" i="4"/>
  <c r="H116" i="4"/>
  <c r="AL114" i="4"/>
  <c r="V114" i="4"/>
  <c r="N114" i="4"/>
  <c r="F114" i="4"/>
  <c r="AQ114" i="4" s="1"/>
  <c r="AB113" i="4"/>
  <c r="T113" i="4"/>
  <c r="AH111" i="4"/>
  <c r="Z111" i="4"/>
  <c r="J111" i="4"/>
  <c r="AF109" i="4"/>
  <c r="P109" i="4"/>
  <c r="H109" i="4"/>
  <c r="AL108" i="4"/>
  <c r="V108" i="4"/>
  <c r="N108" i="4"/>
  <c r="AB106" i="4"/>
  <c r="T106" i="4"/>
  <c r="AH105" i="4"/>
  <c r="Z105" i="4"/>
  <c r="F84" i="4"/>
  <c r="AL78" i="4"/>
  <c r="AL169" i="4" s="1"/>
  <c r="AK78" i="4"/>
  <c r="AI78" i="4"/>
  <c r="AI169" i="4" s="1"/>
  <c r="AH78" i="4"/>
  <c r="AH169" i="4" s="1"/>
  <c r="AG78" i="4"/>
  <c r="AG169" i="4" s="1"/>
  <c r="AY169" i="4" s="1"/>
  <c r="AF78" i="4"/>
  <c r="AF169" i="4" s="1"/>
  <c r="AE78" i="4"/>
  <c r="AE169" i="4" s="1"/>
  <c r="AD78" i="4"/>
  <c r="AC78" i="4"/>
  <c r="AC169" i="4" s="1"/>
  <c r="AB78" i="4"/>
  <c r="AB169" i="4" s="1"/>
  <c r="Z78" i="4"/>
  <c r="Y78" i="4"/>
  <c r="W78" i="4"/>
  <c r="V78" i="4"/>
  <c r="V169" i="4" s="1"/>
  <c r="T78" i="4"/>
  <c r="T169" i="4" s="1"/>
  <c r="S78" i="4"/>
  <c r="Q78" i="4"/>
  <c r="Q169" i="4" s="1"/>
  <c r="P78" i="4"/>
  <c r="P169" i="4" s="1"/>
  <c r="O78" i="4"/>
  <c r="N78" i="4"/>
  <c r="N169" i="4" s="1"/>
  <c r="M78" i="4"/>
  <c r="K78" i="4"/>
  <c r="K169" i="4" s="1"/>
  <c r="J78" i="4"/>
  <c r="H78" i="4"/>
  <c r="H169" i="4" s="1"/>
  <c r="G78" i="4"/>
  <c r="G169" i="4" s="1"/>
  <c r="F78" i="4"/>
  <c r="F169" i="4" s="1"/>
  <c r="AQ169" i="4" s="1"/>
  <c r="AQ77" i="4"/>
  <c r="AL77" i="4"/>
  <c r="AK77" i="4"/>
  <c r="AK168" i="4" s="1"/>
  <c r="AI77" i="4"/>
  <c r="AI168" i="4" s="1"/>
  <c r="AH77" i="4"/>
  <c r="AF77" i="4"/>
  <c r="AF168" i="4" s="1"/>
  <c r="AE77" i="4"/>
  <c r="AE168" i="4" s="1"/>
  <c r="AD77" i="4"/>
  <c r="AC77" i="4"/>
  <c r="AC168" i="4" s="1"/>
  <c r="AB77" i="4"/>
  <c r="AB168" i="4" s="1"/>
  <c r="AA77" i="4"/>
  <c r="AA168" i="4" s="1"/>
  <c r="Z77" i="4"/>
  <c r="Y77" i="4"/>
  <c r="Y168" i="4" s="1"/>
  <c r="W77" i="4"/>
  <c r="W168" i="4" s="1"/>
  <c r="V77" i="4"/>
  <c r="T77" i="4"/>
  <c r="T168" i="4" s="1"/>
  <c r="S77" i="4"/>
  <c r="S76" i="4" s="1"/>
  <c r="S167" i="4" s="1"/>
  <c r="R77" i="4"/>
  <c r="Q77" i="4"/>
  <c r="Q168" i="4" s="1"/>
  <c r="P77" i="4"/>
  <c r="P168" i="4" s="1"/>
  <c r="O77" i="4"/>
  <c r="O168" i="4" s="1"/>
  <c r="AT168" i="4" s="1"/>
  <c r="N77" i="4"/>
  <c r="M77" i="4"/>
  <c r="K77" i="4"/>
  <c r="K168" i="4" s="1"/>
  <c r="J77" i="4"/>
  <c r="H77" i="4"/>
  <c r="H168" i="4" s="1"/>
  <c r="G77" i="4"/>
  <c r="G168" i="4" s="1"/>
  <c r="F77" i="4"/>
  <c r="AF76" i="4"/>
  <c r="AF167" i="4" s="1"/>
  <c r="AC76" i="4"/>
  <c r="AC167" i="4" s="1"/>
  <c r="AB76" i="4"/>
  <c r="AB167" i="4" s="1"/>
  <c r="Y76" i="4"/>
  <c r="Y167" i="4" s="1"/>
  <c r="T76" i="4"/>
  <c r="T167" i="4" s="1"/>
  <c r="Q76" i="4"/>
  <c r="Q167" i="4" s="1"/>
  <c r="P76" i="4"/>
  <c r="P167" i="4" s="1"/>
  <c r="M76" i="4"/>
  <c r="M167" i="4" s="1"/>
  <c r="H76" i="4"/>
  <c r="H167" i="4" s="1"/>
  <c r="AQ74" i="4"/>
  <c r="AL74" i="4"/>
  <c r="AK74" i="4"/>
  <c r="AK165" i="4" s="1"/>
  <c r="AI74" i="4"/>
  <c r="AI165" i="4" s="1"/>
  <c r="AH74" i="4"/>
  <c r="AF74" i="4"/>
  <c r="AE74" i="4"/>
  <c r="AE165" i="4" s="1"/>
  <c r="AD74" i="4"/>
  <c r="AD165" i="4" s="1"/>
  <c r="AC74" i="4"/>
  <c r="AC165" i="4" s="1"/>
  <c r="AB74" i="4"/>
  <c r="AB165" i="4" s="1"/>
  <c r="AA74" i="4"/>
  <c r="AA165" i="4" s="1"/>
  <c r="AX165" i="4" s="1"/>
  <c r="Z74" i="4"/>
  <c r="Y74" i="4"/>
  <c r="Y165" i="4" s="1"/>
  <c r="W74" i="4"/>
  <c r="W165" i="4" s="1"/>
  <c r="V74" i="4"/>
  <c r="T74" i="4"/>
  <c r="T165" i="4" s="1"/>
  <c r="S74" i="4"/>
  <c r="S165" i="4" s="1"/>
  <c r="R74" i="4"/>
  <c r="R165" i="4" s="1"/>
  <c r="AU165" i="4" s="1"/>
  <c r="Q74" i="4"/>
  <c r="Q165" i="4" s="1"/>
  <c r="P74" i="4"/>
  <c r="P165" i="4" s="1"/>
  <c r="O74" i="4"/>
  <c r="AT74" i="4" s="1"/>
  <c r="N74" i="4"/>
  <c r="M74" i="4"/>
  <c r="M165" i="4" s="1"/>
  <c r="K74" i="4"/>
  <c r="K165" i="4" s="1"/>
  <c r="J74" i="4"/>
  <c r="H74" i="4"/>
  <c r="H165" i="4" s="1"/>
  <c r="G74" i="4"/>
  <c r="G165" i="4" s="1"/>
  <c r="F74" i="4"/>
  <c r="F165" i="4" s="1"/>
  <c r="AQ165" i="4" s="1"/>
  <c r="AW73" i="4"/>
  <c r="AL73" i="4"/>
  <c r="AK73" i="4"/>
  <c r="AJ73" i="4"/>
  <c r="AI73" i="4"/>
  <c r="AI164" i="4" s="1"/>
  <c r="AH73" i="4"/>
  <c r="AH164" i="4" s="1"/>
  <c r="AG73" i="4"/>
  <c r="AG164" i="4" s="1"/>
  <c r="AY164" i="4" s="1"/>
  <c r="AF73" i="4"/>
  <c r="AE73" i="4"/>
  <c r="AE164" i="4" s="1"/>
  <c r="AC73" i="4"/>
  <c r="AC164" i="4" s="1"/>
  <c r="AB73" i="4"/>
  <c r="Z73" i="4"/>
  <c r="Z164" i="4" s="1"/>
  <c r="Y73" i="4"/>
  <c r="Y164" i="4" s="1"/>
  <c r="X73" i="4"/>
  <c r="X164" i="4" s="1"/>
  <c r="W73" i="4"/>
  <c r="W164" i="4" s="1"/>
  <c r="V73" i="4"/>
  <c r="V164" i="4" s="1"/>
  <c r="U73" i="4"/>
  <c r="U164" i="4" s="1"/>
  <c r="AV164" i="4" s="1"/>
  <c r="T73" i="4"/>
  <c r="S73" i="4"/>
  <c r="S164" i="4" s="1"/>
  <c r="Q73" i="4"/>
  <c r="Q164" i="4" s="1"/>
  <c r="P73" i="4"/>
  <c r="N73" i="4"/>
  <c r="M73" i="4"/>
  <c r="M164" i="4" s="1"/>
  <c r="L73" i="4"/>
  <c r="K73" i="4"/>
  <c r="K164" i="4" s="1"/>
  <c r="J73" i="4"/>
  <c r="J164" i="4" s="1"/>
  <c r="I73" i="4"/>
  <c r="I164" i="4" s="1"/>
  <c r="H73" i="4"/>
  <c r="G73" i="4"/>
  <c r="G164" i="4" s="1"/>
  <c r="AW70" i="4"/>
  <c r="AL70" i="4"/>
  <c r="AL161" i="4" s="1"/>
  <c r="AK70" i="4"/>
  <c r="AK161" i="4" s="1"/>
  <c r="AJ70" i="4"/>
  <c r="AI70" i="4"/>
  <c r="AI161" i="4" s="1"/>
  <c r="AH70" i="4"/>
  <c r="AH161" i="4" s="1"/>
  <c r="AG70" i="4"/>
  <c r="AG161" i="4" s="1"/>
  <c r="AY161" i="4" s="1"/>
  <c r="AF70" i="4"/>
  <c r="AE70" i="4"/>
  <c r="AE161" i="4" s="1"/>
  <c r="AC70" i="4"/>
  <c r="AC161" i="4" s="1"/>
  <c r="AB70" i="4"/>
  <c r="Z70" i="4"/>
  <c r="Z161" i="4" s="1"/>
  <c r="Y70" i="4"/>
  <c r="Y161" i="4" s="1"/>
  <c r="X70" i="4"/>
  <c r="X161" i="4" s="1"/>
  <c r="W70" i="4"/>
  <c r="W161" i="4" s="1"/>
  <c r="V70" i="4"/>
  <c r="U70" i="4"/>
  <c r="U161" i="4" s="1"/>
  <c r="T70" i="4"/>
  <c r="S70" i="4"/>
  <c r="S161" i="4" s="1"/>
  <c r="Q70" i="4"/>
  <c r="Q161" i="4" s="1"/>
  <c r="P70" i="4"/>
  <c r="N70" i="4"/>
  <c r="N161" i="4" s="1"/>
  <c r="M70" i="4"/>
  <c r="M161" i="4" s="1"/>
  <c r="L70" i="4"/>
  <c r="K70" i="4"/>
  <c r="K161" i="4" s="1"/>
  <c r="J70" i="4"/>
  <c r="J161" i="4" s="1"/>
  <c r="I70" i="4"/>
  <c r="H70" i="4"/>
  <c r="G70" i="4"/>
  <c r="G161" i="4" s="1"/>
  <c r="AQ69" i="4"/>
  <c r="AL69" i="4"/>
  <c r="AK69" i="4"/>
  <c r="AK160" i="4" s="1"/>
  <c r="AI69" i="4"/>
  <c r="AI160" i="4" s="1"/>
  <c r="AH69" i="4"/>
  <c r="AF69" i="4"/>
  <c r="AF160" i="4" s="1"/>
  <c r="AE69" i="4"/>
  <c r="AE160" i="4" s="1"/>
  <c r="AD69" i="4"/>
  <c r="AC69" i="4"/>
  <c r="AC160" i="4" s="1"/>
  <c r="AB69" i="4"/>
  <c r="AA69" i="4"/>
  <c r="AA160" i="4" s="1"/>
  <c r="AX160" i="4" s="1"/>
  <c r="Z69" i="4"/>
  <c r="Y69" i="4"/>
  <c r="Y160" i="4" s="1"/>
  <c r="W69" i="4"/>
  <c r="W160" i="4" s="1"/>
  <c r="V69" i="4"/>
  <c r="T69" i="4"/>
  <c r="T160" i="4" s="1"/>
  <c r="S69" i="4"/>
  <c r="S160" i="4" s="1"/>
  <c r="R69" i="4"/>
  <c r="Q69" i="4"/>
  <c r="Q160" i="4" s="1"/>
  <c r="P69" i="4"/>
  <c r="P160" i="4" s="1"/>
  <c r="O69" i="4"/>
  <c r="AT69" i="4" s="1"/>
  <c r="N69" i="4"/>
  <c r="M69" i="4"/>
  <c r="M160" i="4" s="1"/>
  <c r="K69" i="4"/>
  <c r="K160" i="4" s="1"/>
  <c r="J69" i="4"/>
  <c r="H69" i="4"/>
  <c r="H160" i="4" s="1"/>
  <c r="G69" i="4"/>
  <c r="G68" i="4" s="1"/>
  <c r="G159" i="4" s="1"/>
  <c r="F69" i="4"/>
  <c r="AK68" i="4"/>
  <c r="AK159" i="4" s="1"/>
  <c r="AF68" i="4"/>
  <c r="AF159" i="4" s="1"/>
  <c r="AC68" i="4"/>
  <c r="AB68" i="4"/>
  <c r="AB159" i="4" s="1"/>
  <c r="Y68" i="4"/>
  <c r="Y159" i="4" s="1"/>
  <c r="T68" i="4"/>
  <c r="T159" i="4" s="1"/>
  <c r="Q68" i="4"/>
  <c r="Q159" i="4" s="1"/>
  <c r="M68" i="4"/>
  <c r="M159" i="4" s="1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P66" i="4"/>
  <c r="AO66" i="4"/>
  <c r="AN66" i="4"/>
  <c r="AY65" i="4"/>
  <c r="AU65" i="4"/>
  <c r="AL65" i="4"/>
  <c r="AK65" i="4"/>
  <c r="AK156" i="4" s="1"/>
  <c r="AJ65" i="4"/>
  <c r="AI65" i="4"/>
  <c r="AI156" i="4" s="1"/>
  <c r="AH65" i="4"/>
  <c r="AH156" i="4" s="1"/>
  <c r="AG65" i="4"/>
  <c r="AG156" i="4" s="1"/>
  <c r="AY156" i="4" s="1"/>
  <c r="AF65" i="4"/>
  <c r="AF156" i="4" s="1"/>
  <c r="AE65" i="4"/>
  <c r="AE156" i="4" s="1"/>
  <c r="AD65" i="4"/>
  <c r="AD156" i="4" s="1"/>
  <c r="AC65" i="4"/>
  <c r="AC156" i="4" s="1"/>
  <c r="AB65" i="4"/>
  <c r="AB156" i="4" s="1"/>
  <c r="AA65" i="4"/>
  <c r="AA156" i="4" s="1"/>
  <c r="AX156" i="4" s="1"/>
  <c r="Z65" i="4"/>
  <c r="Z156" i="4" s="1"/>
  <c r="Y65" i="4"/>
  <c r="Y156" i="4" s="1"/>
  <c r="X65" i="4"/>
  <c r="X156" i="4" s="1"/>
  <c r="W65" i="4"/>
  <c r="W156" i="4" s="1"/>
  <c r="V65" i="4"/>
  <c r="U65" i="4"/>
  <c r="T65" i="4"/>
  <c r="T156" i="4" s="1"/>
  <c r="S65" i="4"/>
  <c r="S156" i="4" s="1"/>
  <c r="R65" i="4"/>
  <c r="R156" i="4" s="1"/>
  <c r="AU156" i="4" s="1"/>
  <c r="Q65" i="4"/>
  <c r="Q156" i="4" s="1"/>
  <c r="P65" i="4"/>
  <c r="P156" i="4" s="1"/>
  <c r="O65" i="4"/>
  <c r="N65" i="4"/>
  <c r="N156" i="4" s="1"/>
  <c r="M65" i="4"/>
  <c r="L65" i="4"/>
  <c r="L156" i="4" s="1"/>
  <c r="AS156" i="4" s="1"/>
  <c r="K65" i="4"/>
  <c r="K156" i="4" s="1"/>
  <c r="J65" i="4"/>
  <c r="H65" i="4"/>
  <c r="H156" i="4" s="1"/>
  <c r="G65" i="4"/>
  <c r="G156" i="4" s="1"/>
  <c r="F65" i="4"/>
  <c r="F156" i="4" s="1"/>
  <c r="AQ156" i="4" s="1"/>
  <c r="AP64" i="4"/>
  <c r="AO64" i="4"/>
  <c r="AN64" i="4"/>
  <c r="AZ63" i="4"/>
  <c r="AL63" i="4"/>
  <c r="AL154" i="4" s="1"/>
  <c r="AK63" i="4"/>
  <c r="AK154" i="4" s="1"/>
  <c r="AJ63" i="4"/>
  <c r="AJ154" i="4" s="1"/>
  <c r="AZ154" i="4" s="1"/>
  <c r="AI63" i="4"/>
  <c r="AI154" i="4" s="1"/>
  <c r="AH63" i="4"/>
  <c r="AH154" i="4" s="1"/>
  <c r="AG63" i="4"/>
  <c r="AG154" i="4" s="1"/>
  <c r="AF63" i="4"/>
  <c r="AF154" i="4" s="1"/>
  <c r="AE63" i="4"/>
  <c r="AE154" i="4" s="1"/>
  <c r="AD63" i="4"/>
  <c r="AD154" i="4" s="1"/>
  <c r="AC63" i="4"/>
  <c r="AC154" i="4" s="1"/>
  <c r="AB63" i="4"/>
  <c r="AB154" i="4" s="1"/>
  <c r="AA63" i="4"/>
  <c r="Z63" i="4"/>
  <c r="Y63" i="4"/>
  <c r="Y154" i="4" s="1"/>
  <c r="X63" i="4"/>
  <c r="X154" i="4" s="1"/>
  <c r="AW154" i="4" s="1"/>
  <c r="W63" i="4"/>
  <c r="W154" i="4" s="1"/>
  <c r="AV154" i="4" s="1"/>
  <c r="V63" i="4"/>
  <c r="V154" i="4" s="1"/>
  <c r="U63" i="4"/>
  <c r="U154" i="4" s="1"/>
  <c r="T63" i="4"/>
  <c r="T154" i="4" s="1"/>
  <c r="S63" i="4"/>
  <c r="S154" i="4" s="1"/>
  <c r="R63" i="4"/>
  <c r="Q63" i="4"/>
  <c r="Q154" i="4" s="1"/>
  <c r="P63" i="4"/>
  <c r="P154" i="4" s="1"/>
  <c r="O63" i="4"/>
  <c r="N63" i="4"/>
  <c r="N154" i="4" s="1"/>
  <c r="M63" i="4"/>
  <c r="M154" i="4" s="1"/>
  <c r="L63" i="4"/>
  <c r="L154" i="4" s="1"/>
  <c r="AS154" i="4" s="1"/>
  <c r="K63" i="4"/>
  <c r="J63" i="4"/>
  <c r="J154" i="4" s="1"/>
  <c r="H63" i="4"/>
  <c r="H154" i="4" s="1"/>
  <c r="G63" i="4"/>
  <c r="AP62" i="4"/>
  <c r="AO62" i="4"/>
  <c r="AN62" i="4"/>
  <c r="AL61" i="4"/>
  <c r="AL152" i="4" s="1"/>
  <c r="AK61" i="4"/>
  <c r="AK152" i="4" s="1"/>
  <c r="AJ61" i="4"/>
  <c r="AI61" i="4"/>
  <c r="AI152" i="4" s="1"/>
  <c r="AH61" i="4"/>
  <c r="AH152" i="4" s="1"/>
  <c r="AG61" i="4"/>
  <c r="AY61" i="4" s="1"/>
  <c r="AF61" i="4"/>
  <c r="AF152" i="4" s="1"/>
  <c r="AE61" i="4"/>
  <c r="AE152" i="4" s="1"/>
  <c r="AD61" i="4"/>
  <c r="AD152" i="4" s="1"/>
  <c r="AC61" i="4"/>
  <c r="AC152" i="4" s="1"/>
  <c r="AB61" i="4"/>
  <c r="AA61" i="4"/>
  <c r="AA152" i="4" s="1"/>
  <c r="Z61" i="4"/>
  <c r="Z152" i="4" s="1"/>
  <c r="Y61" i="4"/>
  <c r="Y152" i="4" s="1"/>
  <c r="X61" i="4"/>
  <c r="W61" i="4"/>
  <c r="W152" i="4" s="1"/>
  <c r="V61" i="4"/>
  <c r="V152" i="4" s="1"/>
  <c r="U61" i="4"/>
  <c r="AV61" i="4" s="1"/>
  <c r="T61" i="4"/>
  <c r="T152" i="4" s="1"/>
  <c r="S61" i="4"/>
  <c r="S152" i="4" s="1"/>
  <c r="R61" i="4"/>
  <c r="R152" i="4" s="1"/>
  <c r="Q61" i="4"/>
  <c r="Q152" i="4" s="1"/>
  <c r="P61" i="4"/>
  <c r="O61" i="4"/>
  <c r="O152" i="4" s="1"/>
  <c r="N61" i="4"/>
  <c r="N152" i="4" s="1"/>
  <c r="M61" i="4"/>
  <c r="M152" i="4" s="1"/>
  <c r="L61" i="4"/>
  <c r="L152" i="4" s="1"/>
  <c r="AS152" i="4" s="1"/>
  <c r="K61" i="4"/>
  <c r="K152" i="4" s="1"/>
  <c r="J61" i="4"/>
  <c r="J152" i="4" s="1"/>
  <c r="I61" i="4"/>
  <c r="AR61" i="4" s="1"/>
  <c r="H61" i="4"/>
  <c r="G61" i="4"/>
  <c r="G152" i="4" s="1"/>
  <c r="AY59" i="4"/>
  <c r="AU59" i="4"/>
  <c r="AL59" i="4"/>
  <c r="AK59" i="4"/>
  <c r="AK150" i="4" s="1"/>
  <c r="AJ59" i="4"/>
  <c r="AJ150" i="4" s="1"/>
  <c r="AI59" i="4"/>
  <c r="AI150" i="4" s="1"/>
  <c r="AH59" i="4"/>
  <c r="AH150" i="4" s="1"/>
  <c r="AG59" i="4"/>
  <c r="AG150" i="4" s="1"/>
  <c r="AF59" i="4"/>
  <c r="AF150" i="4" s="1"/>
  <c r="AE59" i="4"/>
  <c r="AE150" i="4" s="1"/>
  <c r="AD59" i="4"/>
  <c r="AD150" i="4" s="1"/>
  <c r="AC59" i="4"/>
  <c r="AC150" i="4" s="1"/>
  <c r="AB59" i="4"/>
  <c r="AB150" i="4" s="1"/>
  <c r="AA59" i="4"/>
  <c r="Z59" i="4"/>
  <c r="Z150" i="4" s="1"/>
  <c r="Y59" i="4"/>
  <c r="Y150" i="4" s="1"/>
  <c r="X59" i="4"/>
  <c r="X150" i="4" s="1"/>
  <c r="W59" i="4"/>
  <c r="V59" i="4"/>
  <c r="U59" i="4"/>
  <c r="U150" i="4" s="1"/>
  <c r="T59" i="4"/>
  <c r="T150" i="4" s="1"/>
  <c r="S59" i="4"/>
  <c r="S150" i="4" s="1"/>
  <c r="R59" i="4"/>
  <c r="Q59" i="4"/>
  <c r="Q150" i="4" s="1"/>
  <c r="P59" i="4"/>
  <c r="P150" i="4" s="1"/>
  <c r="O59" i="4"/>
  <c r="N59" i="4"/>
  <c r="N150" i="4" s="1"/>
  <c r="M59" i="4"/>
  <c r="M150" i="4" s="1"/>
  <c r="L59" i="4"/>
  <c r="L150" i="4" s="1"/>
  <c r="K59" i="4"/>
  <c r="AP59" i="4" s="1"/>
  <c r="J59" i="4"/>
  <c r="H59" i="4"/>
  <c r="H150" i="4" s="1"/>
  <c r="G59" i="4"/>
  <c r="G150" i="4" s="1"/>
  <c r="F59" i="4"/>
  <c r="F150" i="4" s="1"/>
  <c r="AQ150" i="4" s="1"/>
  <c r="AO58" i="4"/>
  <c r="AL58" i="4"/>
  <c r="AL149" i="4" s="1"/>
  <c r="AK58" i="4"/>
  <c r="AK149" i="4" s="1"/>
  <c r="AJ58" i="4"/>
  <c r="AI58" i="4"/>
  <c r="AI149" i="4" s="1"/>
  <c r="AH58" i="4"/>
  <c r="AH149" i="4" s="1"/>
  <c r="AG58" i="4"/>
  <c r="AG149" i="4" s="1"/>
  <c r="AY149" i="4" s="1"/>
  <c r="AF58" i="4"/>
  <c r="AF149" i="4" s="1"/>
  <c r="AE58" i="4"/>
  <c r="AE149" i="4" s="1"/>
  <c r="AD58" i="4"/>
  <c r="AD149" i="4" s="1"/>
  <c r="AC58" i="4"/>
  <c r="AC149" i="4" s="1"/>
  <c r="AB58" i="4"/>
  <c r="AX58" i="4" s="1"/>
  <c r="AA58" i="4"/>
  <c r="Z58" i="4"/>
  <c r="Z149" i="4" s="1"/>
  <c r="Y58" i="4"/>
  <c r="Y149" i="4" s="1"/>
  <c r="X58" i="4"/>
  <c r="X149" i="4" s="1"/>
  <c r="AW149" i="4" s="1"/>
  <c r="W58" i="4"/>
  <c r="W149" i="4" s="1"/>
  <c r="V58" i="4"/>
  <c r="V149" i="4" s="1"/>
  <c r="U58" i="4"/>
  <c r="U149" i="4" s="1"/>
  <c r="AV149" i="4" s="1"/>
  <c r="T58" i="4"/>
  <c r="T149" i="4" s="1"/>
  <c r="S58" i="4"/>
  <c r="S149" i="4" s="1"/>
  <c r="R58" i="4"/>
  <c r="R149" i="4" s="1"/>
  <c r="Q58" i="4"/>
  <c r="P58" i="4"/>
  <c r="O58" i="4"/>
  <c r="O149" i="4" s="1"/>
  <c r="N58" i="4"/>
  <c r="N149" i="4" s="1"/>
  <c r="M58" i="4"/>
  <c r="M149" i="4" s="1"/>
  <c r="L58" i="4"/>
  <c r="K58" i="4"/>
  <c r="K149" i="4" s="1"/>
  <c r="J58" i="4"/>
  <c r="J149" i="4" s="1"/>
  <c r="I58" i="4"/>
  <c r="I149" i="4" s="1"/>
  <c r="H58" i="4"/>
  <c r="G58" i="4"/>
  <c r="G149" i="4" s="1"/>
  <c r="AY57" i="4"/>
  <c r="AL57" i="4"/>
  <c r="AK57" i="4"/>
  <c r="AK148" i="4" s="1"/>
  <c r="AJ57" i="4"/>
  <c r="AJ148" i="4" s="1"/>
  <c r="AI57" i="4"/>
  <c r="AI148" i="4" s="1"/>
  <c r="AH57" i="4"/>
  <c r="AH148" i="4" s="1"/>
  <c r="AG57" i="4"/>
  <c r="AG148" i="4" s="1"/>
  <c r="AY148" i="4" s="1"/>
  <c r="AF57" i="4"/>
  <c r="AF148" i="4" s="1"/>
  <c r="AE57" i="4"/>
  <c r="AD57" i="4"/>
  <c r="AC57" i="4"/>
  <c r="AC148" i="4" s="1"/>
  <c r="AB57" i="4"/>
  <c r="AB148" i="4" s="1"/>
  <c r="AA57" i="4"/>
  <c r="AA148" i="4" s="1"/>
  <c r="AX148" i="4" s="1"/>
  <c r="Z57" i="4"/>
  <c r="Z148" i="4" s="1"/>
  <c r="Y57" i="4"/>
  <c r="Y148" i="4" s="1"/>
  <c r="X57" i="4"/>
  <c r="X148" i="4" s="1"/>
  <c r="W57" i="4"/>
  <c r="W148" i="4" s="1"/>
  <c r="V57" i="4"/>
  <c r="U57" i="4"/>
  <c r="T57" i="4"/>
  <c r="T148" i="4" s="1"/>
  <c r="S57" i="4"/>
  <c r="S148" i="4" s="1"/>
  <c r="R57" i="4"/>
  <c r="R148" i="4" s="1"/>
  <c r="AU148" i="4" s="1"/>
  <c r="Q57" i="4"/>
  <c r="Q148" i="4" s="1"/>
  <c r="P57" i="4"/>
  <c r="P148" i="4" s="1"/>
  <c r="O57" i="4"/>
  <c r="N57" i="4"/>
  <c r="N148" i="4" s="1"/>
  <c r="M57" i="4"/>
  <c r="M148" i="4" s="1"/>
  <c r="L57" i="4"/>
  <c r="L148" i="4" s="1"/>
  <c r="K57" i="4"/>
  <c r="K148" i="4" s="1"/>
  <c r="J57" i="4"/>
  <c r="H57" i="4"/>
  <c r="H148" i="4" s="1"/>
  <c r="G57" i="4"/>
  <c r="G148" i="4" s="1"/>
  <c r="F57" i="4"/>
  <c r="AL55" i="4"/>
  <c r="AL146" i="4" s="1"/>
  <c r="AK55" i="4"/>
  <c r="AK146" i="4" s="1"/>
  <c r="AJ55" i="4"/>
  <c r="AI55" i="4"/>
  <c r="AI146" i="4" s="1"/>
  <c r="AH55" i="4"/>
  <c r="AH146" i="4" s="1"/>
  <c r="AG55" i="4"/>
  <c r="AY55" i="4" s="1"/>
  <c r="AF55" i="4"/>
  <c r="AF146" i="4" s="1"/>
  <c r="AE55" i="4"/>
  <c r="AE146" i="4" s="1"/>
  <c r="AD55" i="4"/>
  <c r="AD146" i="4" s="1"/>
  <c r="AC55" i="4"/>
  <c r="AC146" i="4" s="1"/>
  <c r="AB55" i="4"/>
  <c r="AA55" i="4"/>
  <c r="Z55" i="4"/>
  <c r="Z146" i="4" s="1"/>
  <c r="Y55" i="4"/>
  <c r="Y146" i="4" s="1"/>
  <c r="X55" i="4"/>
  <c r="X146" i="4" s="1"/>
  <c r="AW146" i="4" s="1"/>
  <c r="W55" i="4"/>
  <c r="W146" i="4" s="1"/>
  <c r="V55" i="4"/>
  <c r="V146" i="4" s="1"/>
  <c r="U55" i="4"/>
  <c r="AV55" i="4" s="1"/>
  <c r="T55" i="4"/>
  <c r="T146" i="4" s="1"/>
  <c r="S55" i="4"/>
  <c r="S146" i="4" s="1"/>
  <c r="R55" i="4"/>
  <c r="R146" i="4" s="1"/>
  <c r="Q55" i="4"/>
  <c r="Q146" i="4" s="1"/>
  <c r="P55" i="4"/>
  <c r="O55" i="4"/>
  <c r="O146" i="4" s="1"/>
  <c r="N55" i="4"/>
  <c r="N146" i="4" s="1"/>
  <c r="M55" i="4"/>
  <c r="L55" i="4"/>
  <c r="K55" i="4"/>
  <c r="K146" i="4" s="1"/>
  <c r="J55" i="4"/>
  <c r="J146" i="4" s="1"/>
  <c r="I55" i="4"/>
  <c r="I146" i="4" s="1"/>
  <c r="H55" i="4"/>
  <c r="G55" i="4"/>
  <c r="G146" i="4" s="1"/>
  <c r="AY53" i="4"/>
  <c r="AU53" i="4"/>
  <c r="AL53" i="4"/>
  <c r="AZ53" i="4" s="1"/>
  <c r="AK53" i="4"/>
  <c r="AK144" i="4" s="1"/>
  <c r="AJ53" i="4"/>
  <c r="AJ144" i="4" s="1"/>
  <c r="AI53" i="4"/>
  <c r="AI144" i="4" s="1"/>
  <c r="AH53" i="4"/>
  <c r="AH144" i="4" s="1"/>
  <c r="AG53" i="4"/>
  <c r="AG144" i="4" s="1"/>
  <c r="AF53" i="4"/>
  <c r="AF144" i="4" s="1"/>
  <c r="AE53" i="4"/>
  <c r="AE144" i="4" s="1"/>
  <c r="AD53" i="4"/>
  <c r="AD144" i="4" s="1"/>
  <c r="AC53" i="4"/>
  <c r="AC144" i="4" s="1"/>
  <c r="AB53" i="4"/>
  <c r="AB144" i="4" s="1"/>
  <c r="AA53" i="4"/>
  <c r="AX53" i="4" s="1"/>
  <c r="Z53" i="4"/>
  <c r="Z144" i="4" s="1"/>
  <c r="Y53" i="4"/>
  <c r="Y144" i="4" s="1"/>
  <c r="X53" i="4"/>
  <c r="X144" i="4" s="1"/>
  <c r="W53" i="4"/>
  <c r="W144" i="4" s="1"/>
  <c r="V53" i="4"/>
  <c r="U53" i="4"/>
  <c r="U144" i="4" s="1"/>
  <c r="T53" i="4"/>
  <c r="T144" i="4" s="1"/>
  <c r="S53" i="4"/>
  <c r="S144" i="4" s="1"/>
  <c r="R53" i="4"/>
  <c r="R144" i="4" s="1"/>
  <c r="AU144" i="4" s="1"/>
  <c r="Q53" i="4"/>
  <c r="Q144" i="4" s="1"/>
  <c r="P53" i="4"/>
  <c r="P144" i="4" s="1"/>
  <c r="O53" i="4"/>
  <c r="AT53" i="4" s="1"/>
  <c r="N53" i="4"/>
  <c r="N144" i="4" s="1"/>
  <c r="M53" i="4"/>
  <c r="M144" i="4" s="1"/>
  <c r="L53" i="4"/>
  <c r="K53" i="4"/>
  <c r="K144" i="4" s="1"/>
  <c r="J53" i="4"/>
  <c r="H53" i="4"/>
  <c r="H144" i="4" s="1"/>
  <c r="G53" i="4"/>
  <c r="G144" i="4" s="1"/>
  <c r="F53" i="4"/>
  <c r="F144" i="4" s="1"/>
  <c r="AQ144" i="4" s="1"/>
  <c r="AO52" i="4"/>
  <c r="AL52" i="4"/>
  <c r="AL143" i="4" s="1"/>
  <c r="AK52" i="4"/>
  <c r="AK143" i="4" s="1"/>
  <c r="AJ52" i="4"/>
  <c r="AI52" i="4"/>
  <c r="AI143" i="4" s="1"/>
  <c r="AH52" i="4"/>
  <c r="AH143" i="4" s="1"/>
  <c r="AG52" i="4"/>
  <c r="AY52" i="4" s="1"/>
  <c r="AF52" i="4"/>
  <c r="AE52" i="4"/>
  <c r="AE143" i="4" s="1"/>
  <c r="AD52" i="4"/>
  <c r="AD143" i="4" s="1"/>
  <c r="AC52" i="4"/>
  <c r="AC51" i="4" s="1"/>
  <c r="AC142" i="4" s="1"/>
  <c r="AB52" i="4"/>
  <c r="AA52" i="4"/>
  <c r="AA143" i="4" s="1"/>
  <c r="Z52" i="4"/>
  <c r="Z143" i="4" s="1"/>
  <c r="Y52" i="4"/>
  <c r="Y143" i="4" s="1"/>
  <c r="X52" i="4"/>
  <c r="W52" i="4"/>
  <c r="W143" i="4" s="1"/>
  <c r="V52" i="4"/>
  <c r="V143" i="4" s="1"/>
  <c r="U52" i="4"/>
  <c r="T52" i="4"/>
  <c r="T51" i="4" s="1"/>
  <c r="T142" i="4" s="1"/>
  <c r="S52" i="4"/>
  <c r="S143" i="4" s="1"/>
  <c r="R52" i="4"/>
  <c r="R143" i="4" s="1"/>
  <c r="Q52" i="4"/>
  <c r="Q143" i="4" s="1"/>
  <c r="P52" i="4"/>
  <c r="O52" i="4"/>
  <c r="O143" i="4" s="1"/>
  <c r="N52" i="4"/>
  <c r="N143" i="4" s="1"/>
  <c r="M52" i="4"/>
  <c r="M143" i="4" s="1"/>
  <c r="L52" i="4"/>
  <c r="K52" i="4"/>
  <c r="K143" i="4" s="1"/>
  <c r="J52" i="4"/>
  <c r="J143" i="4" s="1"/>
  <c r="I52" i="4"/>
  <c r="AR52" i="4" s="1"/>
  <c r="H52" i="4"/>
  <c r="G52" i="4"/>
  <c r="G143" i="4" s="1"/>
  <c r="AL51" i="4"/>
  <c r="AL142" i="4" s="1"/>
  <c r="AI51" i="4"/>
  <c r="AI142" i="4" s="1"/>
  <c r="AH51" i="4"/>
  <c r="AE51" i="4"/>
  <c r="AE142" i="4" s="1"/>
  <c r="AD51" i="4"/>
  <c r="AD142" i="4" s="1"/>
  <c r="AA51" i="4"/>
  <c r="AA142" i="4" s="1"/>
  <c r="Z51" i="4"/>
  <c r="Z142" i="4" s="1"/>
  <c r="W51" i="4"/>
  <c r="V51" i="4"/>
  <c r="S51" i="4"/>
  <c r="S142" i="4" s="1"/>
  <c r="R51" i="4"/>
  <c r="O51" i="4"/>
  <c r="O142" i="4" s="1"/>
  <c r="N51" i="4"/>
  <c r="N142" i="4" s="1"/>
  <c r="K51" i="4"/>
  <c r="J51" i="4"/>
  <c r="G51" i="4"/>
  <c r="G142" i="4" s="1"/>
  <c r="AW49" i="4"/>
  <c r="AO49" i="4"/>
  <c r="AL49" i="4"/>
  <c r="AL140" i="4" s="1"/>
  <c r="AK49" i="4"/>
  <c r="AK140" i="4" s="1"/>
  <c r="AJ49" i="4"/>
  <c r="AI49" i="4"/>
  <c r="AI140" i="4" s="1"/>
  <c r="AH49" i="4"/>
  <c r="AH140" i="4" s="1"/>
  <c r="AG49" i="4"/>
  <c r="AF49" i="4"/>
  <c r="AF140" i="4" s="1"/>
  <c r="AE49" i="4"/>
  <c r="AE140" i="4" s="1"/>
  <c r="AD49" i="4"/>
  <c r="AD140" i="4" s="1"/>
  <c r="AC49" i="4"/>
  <c r="AC140" i="4" s="1"/>
  <c r="AB49" i="4"/>
  <c r="AA49" i="4"/>
  <c r="AA140" i="4" s="1"/>
  <c r="Z49" i="4"/>
  <c r="Z140" i="4" s="1"/>
  <c r="Y49" i="4"/>
  <c r="X49" i="4"/>
  <c r="W49" i="4"/>
  <c r="W140" i="4" s="1"/>
  <c r="V49" i="4"/>
  <c r="V140" i="4" s="1"/>
  <c r="U49" i="4"/>
  <c r="U140" i="4" s="1"/>
  <c r="AV140" i="4" s="1"/>
  <c r="T49" i="4"/>
  <c r="T140" i="4" s="1"/>
  <c r="S49" i="4"/>
  <c r="S140" i="4" s="1"/>
  <c r="R49" i="4"/>
  <c r="R140" i="4" s="1"/>
  <c r="Q49" i="4"/>
  <c r="Q140" i="4" s="1"/>
  <c r="P49" i="4"/>
  <c r="O49" i="4"/>
  <c r="O140" i="4" s="1"/>
  <c r="N49" i="4"/>
  <c r="N140" i="4" s="1"/>
  <c r="M49" i="4"/>
  <c r="M140" i="4" s="1"/>
  <c r="L49" i="4"/>
  <c r="L140" i="4" s="1"/>
  <c r="K49" i="4"/>
  <c r="K140" i="4" s="1"/>
  <c r="J49" i="4"/>
  <c r="J140" i="4" s="1"/>
  <c r="I49" i="4"/>
  <c r="H49" i="4"/>
  <c r="G49" i="4"/>
  <c r="G140" i="4" s="1"/>
  <c r="AY47" i="4"/>
  <c r="AU47" i="4"/>
  <c r="AL47" i="4"/>
  <c r="AK47" i="4"/>
  <c r="AK138" i="4" s="1"/>
  <c r="AJ47" i="4"/>
  <c r="AJ138" i="4" s="1"/>
  <c r="AI47" i="4"/>
  <c r="AI138" i="4" s="1"/>
  <c r="AH47" i="4"/>
  <c r="AH138" i="4" s="1"/>
  <c r="AG47" i="4"/>
  <c r="AG138" i="4" s="1"/>
  <c r="AF47" i="4"/>
  <c r="AF138" i="4" s="1"/>
  <c r="AE47" i="4"/>
  <c r="AE138" i="4" s="1"/>
  <c r="AD47" i="4"/>
  <c r="AC47" i="4"/>
  <c r="AC138" i="4" s="1"/>
  <c r="AB47" i="4"/>
  <c r="AB138" i="4" s="1"/>
  <c r="AA47" i="4"/>
  <c r="Z47" i="4"/>
  <c r="Z138" i="4" s="1"/>
  <c r="Y47" i="4"/>
  <c r="Y138" i="4" s="1"/>
  <c r="X47" i="4"/>
  <c r="X138" i="4" s="1"/>
  <c r="W47" i="4"/>
  <c r="W138" i="4" s="1"/>
  <c r="V47" i="4"/>
  <c r="U47" i="4"/>
  <c r="U138" i="4" s="1"/>
  <c r="T47" i="4"/>
  <c r="T138" i="4" s="1"/>
  <c r="S47" i="4"/>
  <c r="S138" i="4" s="1"/>
  <c r="R47" i="4"/>
  <c r="Q47" i="4"/>
  <c r="Q138" i="4" s="1"/>
  <c r="P47" i="4"/>
  <c r="P138" i="4" s="1"/>
  <c r="O47" i="4"/>
  <c r="AT47" i="4" s="1"/>
  <c r="N47" i="4"/>
  <c r="N138" i="4" s="1"/>
  <c r="M47" i="4"/>
  <c r="M138" i="4" s="1"/>
  <c r="L47" i="4"/>
  <c r="K47" i="4"/>
  <c r="K138" i="4" s="1"/>
  <c r="J47" i="4"/>
  <c r="H47" i="4"/>
  <c r="H138" i="4" s="1"/>
  <c r="G47" i="4"/>
  <c r="F47" i="4"/>
  <c r="F138" i="4" s="1"/>
  <c r="AQ138" i="4" s="1"/>
  <c r="AO46" i="4"/>
  <c r="AL46" i="4"/>
  <c r="AL137" i="4" s="1"/>
  <c r="AK46" i="4"/>
  <c r="AK137" i="4" s="1"/>
  <c r="AJ46" i="4"/>
  <c r="AI46" i="4"/>
  <c r="AI137" i="4" s="1"/>
  <c r="AH46" i="4"/>
  <c r="AH137" i="4" s="1"/>
  <c r="AG46" i="4"/>
  <c r="AY46" i="4" s="1"/>
  <c r="AF46" i="4"/>
  <c r="AF137" i="4" s="1"/>
  <c r="AE46" i="4"/>
  <c r="AE137" i="4" s="1"/>
  <c r="AD46" i="4"/>
  <c r="AD137" i="4" s="1"/>
  <c r="AC46" i="4"/>
  <c r="AC137" i="4" s="1"/>
  <c r="AB46" i="4"/>
  <c r="AA46" i="4"/>
  <c r="AA137" i="4" s="1"/>
  <c r="Z46" i="4"/>
  <c r="Z137" i="4" s="1"/>
  <c r="Y46" i="4"/>
  <c r="Y137" i="4" s="1"/>
  <c r="X46" i="4"/>
  <c r="W46" i="4"/>
  <c r="W137" i="4" s="1"/>
  <c r="V46" i="4"/>
  <c r="V137" i="4" s="1"/>
  <c r="U46" i="4"/>
  <c r="AV46" i="4" s="1"/>
  <c r="T46" i="4"/>
  <c r="T137" i="4" s="1"/>
  <c r="S46" i="4"/>
  <c r="S137" i="4" s="1"/>
  <c r="R46" i="4"/>
  <c r="R137" i="4" s="1"/>
  <c r="Q46" i="4"/>
  <c r="Q137" i="4" s="1"/>
  <c r="P46" i="4"/>
  <c r="O46" i="4"/>
  <c r="O137" i="4" s="1"/>
  <c r="N46" i="4"/>
  <c r="N137" i="4" s="1"/>
  <c r="M46" i="4"/>
  <c r="M137" i="4" s="1"/>
  <c r="L46" i="4"/>
  <c r="L137" i="4" s="1"/>
  <c r="AS137" i="4" s="1"/>
  <c r="K46" i="4"/>
  <c r="K137" i="4" s="1"/>
  <c r="J46" i="4"/>
  <c r="J137" i="4" s="1"/>
  <c r="I46" i="4"/>
  <c r="H46" i="4"/>
  <c r="G46" i="4"/>
  <c r="G137" i="4" s="1"/>
  <c r="AL44" i="4"/>
  <c r="AK44" i="4"/>
  <c r="AK135" i="4" s="1"/>
  <c r="AJ44" i="4"/>
  <c r="AJ135" i="4" s="1"/>
  <c r="AI44" i="4"/>
  <c r="AH44" i="4"/>
  <c r="AH135" i="4" s="1"/>
  <c r="AG44" i="4"/>
  <c r="AG135" i="4" s="1"/>
  <c r="AF44" i="4"/>
  <c r="AF135" i="4" s="1"/>
  <c r="AE44" i="4"/>
  <c r="AE135" i="4" s="1"/>
  <c r="AD44" i="4"/>
  <c r="AD135" i="4" s="1"/>
  <c r="AC44" i="4"/>
  <c r="AC135" i="4" s="1"/>
  <c r="AB44" i="4"/>
  <c r="AB135" i="4" s="1"/>
  <c r="AA44" i="4"/>
  <c r="AA135" i="4" s="1"/>
  <c r="AX135" i="4" s="1"/>
  <c r="Z44" i="4"/>
  <c r="Z135" i="4" s="1"/>
  <c r="Y44" i="4"/>
  <c r="Y135" i="4" s="1"/>
  <c r="X44" i="4"/>
  <c r="X135" i="4" s="1"/>
  <c r="W44" i="4"/>
  <c r="W135" i="4" s="1"/>
  <c r="V44" i="4"/>
  <c r="U44" i="4"/>
  <c r="U135" i="4" s="1"/>
  <c r="T44" i="4"/>
  <c r="T135" i="4" s="1"/>
  <c r="S44" i="4"/>
  <c r="S135" i="4" s="1"/>
  <c r="R44" i="4"/>
  <c r="R135" i="4" s="1"/>
  <c r="AU135" i="4" s="1"/>
  <c r="Q44" i="4"/>
  <c r="Q135" i="4" s="1"/>
  <c r="P44" i="4"/>
  <c r="P135" i="4" s="1"/>
  <c r="O44" i="4"/>
  <c r="AT44" i="4" s="1"/>
  <c r="N44" i="4"/>
  <c r="N135" i="4" s="1"/>
  <c r="M44" i="4"/>
  <c r="M135" i="4" s="1"/>
  <c r="L44" i="4"/>
  <c r="L135" i="4" s="1"/>
  <c r="K44" i="4"/>
  <c r="K135" i="4" s="1"/>
  <c r="J44" i="4"/>
  <c r="H44" i="4"/>
  <c r="H135" i="4" s="1"/>
  <c r="G44" i="4"/>
  <c r="G135" i="4" s="1"/>
  <c r="F44" i="4"/>
  <c r="F135" i="4" s="1"/>
  <c r="AQ135" i="4" s="1"/>
  <c r="AW43" i="4"/>
  <c r="AO43" i="4"/>
  <c r="AL43" i="4"/>
  <c r="AL134" i="4" s="1"/>
  <c r="AK43" i="4"/>
  <c r="AK134" i="4" s="1"/>
  <c r="AJ43" i="4"/>
  <c r="AI43" i="4"/>
  <c r="AI134" i="4" s="1"/>
  <c r="AH43" i="4"/>
  <c r="AH134" i="4" s="1"/>
  <c r="AG43" i="4"/>
  <c r="AY43" i="4" s="1"/>
  <c r="AF43" i="4"/>
  <c r="AF134" i="4" s="1"/>
  <c r="AE43" i="4"/>
  <c r="AD43" i="4"/>
  <c r="AD134" i="4" s="1"/>
  <c r="AC43" i="4"/>
  <c r="AC134" i="4" s="1"/>
  <c r="AB43" i="4"/>
  <c r="AA43" i="4"/>
  <c r="AA134" i="4" s="1"/>
  <c r="Z43" i="4"/>
  <c r="Z134" i="4" s="1"/>
  <c r="Y43" i="4"/>
  <c r="Y134" i="4" s="1"/>
  <c r="X43" i="4"/>
  <c r="X134" i="4" s="1"/>
  <c r="AW134" i="4" s="1"/>
  <c r="W43" i="4"/>
  <c r="V43" i="4"/>
  <c r="V134" i="4" s="1"/>
  <c r="U43" i="4"/>
  <c r="U134" i="4" s="1"/>
  <c r="AV134" i="4" s="1"/>
  <c r="T43" i="4"/>
  <c r="T134" i="4" s="1"/>
  <c r="S43" i="4"/>
  <c r="S134" i="4" s="1"/>
  <c r="R43" i="4"/>
  <c r="R134" i="4" s="1"/>
  <c r="Q43" i="4"/>
  <c r="AP43" i="4" s="1"/>
  <c r="P43" i="4"/>
  <c r="O43" i="4"/>
  <c r="O134" i="4" s="1"/>
  <c r="N43" i="4"/>
  <c r="N134" i="4" s="1"/>
  <c r="M43" i="4"/>
  <c r="M134" i="4" s="1"/>
  <c r="L43" i="4"/>
  <c r="L134" i="4" s="1"/>
  <c r="AS134" i="4" s="1"/>
  <c r="K43" i="4"/>
  <c r="K134" i="4" s="1"/>
  <c r="J43" i="4"/>
  <c r="J134" i="4" s="1"/>
  <c r="I43" i="4"/>
  <c r="AR43" i="4" s="1"/>
  <c r="H43" i="4"/>
  <c r="G43" i="4"/>
  <c r="G134" i="4" s="1"/>
  <c r="AY41" i="4"/>
  <c r="AU41" i="4"/>
  <c r="AL41" i="4"/>
  <c r="AK41" i="4"/>
  <c r="AK132" i="4" s="1"/>
  <c r="AJ41" i="4"/>
  <c r="AJ132" i="4" s="1"/>
  <c r="AI41" i="4"/>
  <c r="AI132" i="4" s="1"/>
  <c r="AH41" i="4"/>
  <c r="AG41" i="4"/>
  <c r="AG132" i="4" s="1"/>
  <c r="AY132" i="4" s="1"/>
  <c r="AF41" i="4"/>
  <c r="AF132" i="4" s="1"/>
  <c r="AE41" i="4"/>
  <c r="AE132" i="4" s="1"/>
  <c r="AD41" i="4"/>
  <c r="AD132" i="4" s="1"/>
  <c r="AC41" i="4"/>
  <c r="AC132" i="4" s="1"/>
  <c r="AB41" i="4"/>
  <c r="AB132" i="4" s="1"/>
  <c r="AA41" i="4"/>
  <c r="AX41" i="4" s="1"/>
  <c r="Z41" i="4"/>
  <c r="Z132" i="4" s="1"/>
  <c r="Y41" i="4"/>
  <c r="Y132" i="4" s="1"/>
  <c r="X41" i="4"/>
  <c r="X132" i="4" s="1"/>
  <c r="W41" i="4"/>
  <c r="W132" i="4" s="1"/>
  <c r="V41" i="4"/>
  <c r="U41" i="4"/>
  <c r="T41" i="4"/>
  <c r="T132" i="4" s="1"/>
  <c r="S41" i="4"/>
  <c r="S132" i="4" s="1"/>
  <c r="R41" i="4"/>
  <c r="R132" i="4" s="1"/>
  <c r="AU132" i="4" s="1"/>
  <c r="Q41" i="4"/>
  <c r="Q132" i="4" s="1"/>
  <c r="P41" i="4"/>
  <c r="P132" i="4" s="1"/>
  <c r="O41" i="4"/>
  <c r="N41" i="4"/>
  <c r="N132" i="4" s="1"/>
  <c r="M41" i="4"/>
  <c r="M132" i="4" s="1"/>
  <c r="L41" i="4"/>
  <c r="K41" i="4"/>
  <c r="J41" i="4"/>
  <c r="H41" i="4"/>
  <c r="H132" i="4" s="1"/>
  <c r="G41" i="4"/>
  <c r="G132" i="4" s="1"/>
  <c r="F41" i="4"/>
  <c r="F132" i="4" s="1"/>
  <c r="AQ132" i="4" s="1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I40" i="4" s="1"/>
  <c r="J40" i="4"/>
  <c r="H40" i="4"/>
  <c r="G40" i="4"/>
  <c r="F40" i="4" s="1"/>
  <c r="AT38" i="4"/>
  <c r="AP38" i="4"/>
  <c r="AL38" i="4"/>
  <c r="AL129" i="4" s="1"/>
  <c r="AK38" i="4"/>
  <c r="AJ38" i="4"/>
  <c r="AJ129" i="4" s="1"/>
  <c r="AI38" i="4"/>
  <c r="AI129" i="4" s="1"/>
  <c r="AH38" i="4"/>
  <c r="AG38" i="4"/>
  <c r="AF38" i="4"/>
  <c r="AF129" i="4" s="1"/>
  <c r="AE38" i="4"/>
  <c r="AE129" i="4" s="1"/>
  <c r="AD38" i="4"/>
  <c r="AC38" i="4"/>
  <c r="AC129" i="4" s="1"/>
  <c r="AX129" i="4" s="1"/>
  <c r="AB38" i="4"/>
  <c r="AB129" i="4" s="1"/>
  <c r="AA38" i="4"/>
  <c r="AA129" i="4" s="1"/>
  <c r="Z38" i="4"/>
  <c r="Y38" i="4"/>
  <c r="Y129" i="4" s="1"/>
  <c r="X38" i="4"/>
  <c r="X129" i="4" s="1"/>
  <c r="W38" i="4"/>
  <c r="W129" i="4" s="1"/>
  <c r="V38" i="4"/>
  <c r="V129" i="4" s="1"/>
  <c r="U38" i="4"/>
  <c r="T38" i="4"/>
  <c r="T129" i="4" s="1"/>
  <c r="S38" i="4"/>
  <c r="S129" i="4" s="1"/>
  <c r="R38" i="4"/>
  <c r="AU38" i="4" s="1"/>
  <c r="Q38" i="4"/>
  <c r="Q129" i="4" s="1"/>
  <c r="P38" i="4"/>
  <c r="P129" i="4" s="1"/>
  <c r="O38" i="4"/>
  <c r="O129" i="4" s="1"/>
  <c r="N38" i="4"/>
  <c r="N129" i="4" s="1"/>
  <c r="AS129" i="4" s="1"/>
  <c r="M38" i="4"/>
  <c r="M129" i="4" s="1"/>
  <c r="L38" i="4"/>
  <c r="L129" i="4" s="1"/>
  <c r="K38" i="4"/>
  <c r="K129" i="4" s="1"/>
  <c r="J38" i="4"/>
  <c r="AO38" i="4" s="1"/>
  <c r="I38" i="4"/>
  <c r="H38" i="4"/>
  <c r="H129" i="4" s="1"/>
  <c r="G38" i="4"/>
  <c r="G129" i="4" s="1"/>
  <c r="F38" i="4"/>
  <c r="AQ38" i="4" s="1"/>
  <c r="AZ37" i="4"/>
  <c r="AL37" i="4"/>
  <c r="AL128" i="4" s="1"/>
  <c r="AK37" i="4"/>
  <c r="AK128" i="4" s="1"/>
  <c r="AJ37" i="4"/>
  <c r="AI37" i="4"/>
  <c r="AI128" i="4" s="1"/>
  <c r="AH37" i="4"/>
  <c r="AH128" i="4" s="1"/>
  <c r="AG37" i="4"/>
  <c r="AG128" i="4" s="1"/>
  <c r="AF37" i="4"/>
  <c r="AE37" i="4"/>
  <c r="AE128" i="4" s="1"/>
  <c r="AD37" i="4"/>
  <c r="AD128" i="4" s="1"/>
  <c r="AC37" i="4"/>
  <c r="AC128" i="4" s="1"/>
  <c r="AB37" i="4"/>
  <c r="AB128" i="4" s="1"/>
  <c r="AA37" i="4"/>
  <c r="Z37" i="4"/>
  <c r="Z128" i="4" s="1"/>
  <c r="Y37" i="4"/>
  <c r="Y128" i="4" s="1"/>
  <c r="X37" i="4"/>
  <c r="AW37" i="4" s="1"/>
  <c r="W37" i="4"/>
  <c r="W128" i="4" s="1"/>
  <c r="V37" i="4"/>
  <c r="V128" i="4" s="1"/>
  <c r="U37" i="4"/>
  <c r="U128" i="4" s="1"/>
  <c r="T37" i="4"/>
  <c r="T128" i="4" s="1"/>
  <c r="S37" i="4"/>
  <c r="S128" i="4" s="1"/>
  <c r="R37" i="4"/>
  <c r="R128" i="4" s="1"/>
  <c r="Q37" i="4"/>
  <c r="Q128" i="4" s="1"/>
  <c r="P37" i="4"/>
  <c r="O37" i="4"/>
  <c r="N37" i="4"/>
  <c r="N128" i="4" s="1"/>
  <c r="M37" i="4"/>
  <c r="M128" i="4" s="1"/>
  <c r="L37" i="4"/>
  <c r="L128" i="4" s="1"/>
  <c r="AS128" i="4" s="1"/>
  <c r="K37" i="4"/>
  <c r="J37" i="4"/>
  <c r="J128" i="4" s="1"/>
  <c r="H37" i="4"/>
  <c r="G37" i="4"/>
  <c r="AL35" i="4"/>
  <c r="AK35" i="4"/>
  <c r="AJ35" i="4"/>
  <c r="AJ126" i="4" s="1"/>
  <c r="AI35" i="4"/>
  <c r="AI126" i="4" s="1"/>
  <c r="AH35" i="4"/>
  <c r="AH126" i="4" s="1"/>
  <c r="AG35" i="4"/>
  <c r="AF35" i="4"/>
  <c r="AF126" i="4" s="1"/>
  <c r="AE35" i="4"/>
  <c r="AE126" i="4" s="1"/>
  <c r="AD35" i="4"/>
  <c r="AC35" i="4"/>
  <c r="AC126" i="4" s="1"/>
  <c r="AX126" i="4" s="1"/>
  <c r="AB35" i="4"/>
  <c r="AB126" i="4" s="1"/>
  <c r="AA35" i="4"/>
  <c r="AA126" i="4" s="1"/>
  <c r="Z35" i="4"/>
  <c r="Z126" i="4" s="1"/>
  <c r="Y35" i="4"/>
  <c r="Y126" i="4" s="1"/>
  <c r="X35" i="4"/>
  <c r="X126" i="4" s="1"/>
  <c r="W35" i="4"/>
  <c r="W126" i="4" s="1"/>
  <c r="V35" i="4"/>
  <c r="U35" i="4"/>
  <c r="T35" i="4"/>
  <c r="T126" i="4" s="1"/>
  <c r="S35" i="4"/>
  <c r="S126" i="4" s="1"/>
  <c r="R35" i="4"/>
  <c r="Q35" i="4"/>
  <c r="Q126" i="4" s="1"/>
  <c r="P35" i="4"/>
  <c r="P126" i="4" s="1"/>
  <c r="O35" i="4"/>
  <c r="O126" i="4" s="1"/>
  <c r="N35" i="4"/>
  <c r="M35" i="4"/>
  <c r="M126" i="4" s="1"/>
  <c r="L35" i="4"/>
  <c r="L126" i="4" s="1"/>
  <c r="K35" i="4"/>
  <c r="K126" i="4" s="1"/>
  <c r="J35" i="4"/>
  <c r="I35" i="4"/>
  <c r="H35" i="4"/>
  <c r="H126" i="4" s="1"/>
  <c r="G35" i="4"/>
  <c r="G126" i="4" s="1"/>
  <c r="F35" i="4"/>
  <c r="AQ35" i="4" s="1"/>
  <c r="AZ34" i="4"/>
  <c r="AL34" i="4"/>
  <c r="AL125" i="4" s="1"/>
  <c r="AK34" i="4"/>
  <c r="AK125" i="4" s="1"/>
  <c r="AJ34" i="4"/>
  <c r="AI34" i="4"/>
  <c r="AI125" i="4" s="1"/>
  <c r="AH34" i="4"/>
  <c r="AH125" i="4" s="1"/>
  <c r="AG34" i="4"/>
  <c r="AG125" i="4" s="1"/>
  <c r="AF34" i="4"/>
  <c r="AF125" i="4" s="1"/>
  <c r="AE34" i="4"/>
  <c r="AE125" i="4" s="1"/>
  <c r="AD34" i="4"/>
  <c r="AD125" i="4" s="1"/>
  <c r="AC34" i="4"/>
  <c r="AC125" i="4" s="1"/>
  <c r="AB34" i="4"/>
  <c r="AA34" i="4"/>
  <c r="Z34" i="4"/>
  <c r="Z125" i="4" s="1"/>
  <c r="Y34" i="4"/>
  <c r="Y125" i="4" s="1"/>
  <c r="X34" i="4"/>
  <c r="AW34" i="4" s="1"/>
  <c r="W34" i="4"/>
  <c r="W125" i="4" s="1"/>
  <c r="AV125" i="4" s="1"/>
  <c r="V34" i="4"/>
  <c r="V125" i="4" s="1"/>
  <c r="U34" i="4"/>
  <c r="U125" i="4" s="1"/>
  <c r="T34" i="4"/>
  <c r="S34" i="4"/>
  <c r="S125" i="4" s="1"/>
  <c r="R34" i="4"/>
  <c r="R125" i="4" s="1"/>
  <c r="Q34" i="4"/>
  <c r="Q125" i="4" s="1"/>
  <c r="P34" i="4"/>
  <c r="O34" i="4"/>
  <c r="N34" i="4"/>
  <c r="N125" i="4" s="1"/>
  <c r="M34" i="4"/>
  <c r="M125" i="4" s="1"/>
  <c r="L34" i="4"/>
  <c r="AS34" i="4" s="1"/>
  <c r="K34" i="4"/>
  <c r="J34" i="4"/>
  <c r="J125" i="4" s="1"/>
  <c r="H34" i="4"/>
  <c r="H125" i="4" s="1"/>
  <c r="G34" i="4"/>
  <c r="AT32" i="4"/>
  <c r="AL32" i="4"/>
  <c r="AL123" i="4" s="1"/>
  <c r="AK32" i="4"/>
  <c r="AJ32" i="4"/>
  <c r="AJ123" i="4" s="1"/>
  <c r="AI32" i="4"/>
  <c r="AI123" i="4" s="1"/>
  <c r="AH32" i="4"/>
  <c r="AG32" i="4"/>
  <c r="AF32" i="4"/>
  <c r="AF123" i="4" s="1"/>
  <c r="AE32" i="4"/>
  <c r="AE123" i="4" s="1"/>
  <c r="AD32" i="4"/>
  <c r="AC32" i="4"/>
  <c r="AC123" i="4" s="1"/>
  <c r="AB32" i="4"/>
  <c r="AB123" i="4" s="1"/>
  <c r="AA32" i="4"/>
  <c r="AA123" i="4" s="1"/>
  <c r="Z32" i="4"/>
  <c r="Y32" i="4"/>
  <c r="Y123" i="4" s="1"/>
  <c r="X32" i="4"/>
  <c r="X123" i="4" s="1"/>
  <c r="W32" i="4"/>
  <c r="W123" i="4" s="1"/>
  <c r="V32" i="4"/>
  <c r="V123" i="4" s="1"/>
  <c r="U32" i="4"/>
  <c r="T32" i="4"/>
  <c r="T123" i="4" s="1"/>
  <c r="S32" i="4"/>
  <c r="S123" i="4" s="1"/>
  <c r="R32" i="4"/>
  <c r="AU32" i="4" s="1"/>
  <c r="Q32" i="4"/>
  <c r="Q123" i="4" s="1"/>
  <c r="AT123" i="4" s="1"/>
  <c r="P32" i="4"/>
  <c r="P123" i="4" s="1"/>
  <c r="O32" i="4"/>
  <c r="O123" i="4" s="1"/>
  <c r="N32" i="4"/>
  <c r="N123" i="4" s="1"/>
  <c r="M32" i="4"/>
  <c r="M123" i="4" s="1"/>
  <c r="L32" i="4"/>
  <c r="L123" i="4" s="1"/>
  <c r="K32" i="4"/>
  <c r="K123" i="4" s="1"/>
  <c r="J32" i="4"/>
  <c r="I32" i="4"/>
  <c r="H32" i="4"/>
  <c r="H123" i="4" s="1"/>
  <c r="G32" i="4"/>
  <c r="G123" i="4" s="1"/>
  <c r="F32" i="4"/>
  <c r="F123" i="4" s="1"/>
  <c r="AQ123" i="4" s="1"/>
  <c r="AZ31" i="4"/>
  <c r="AV31" i="4"/>
  <c r="AL31" i="4"/>
  <c r="AL122" i="4" s="1"/>
  <c r="AK31" i="4"/>
  <c r="AK122" i="4" s="1"/>
  <c r="AJ31" i="4"/>
  <c r="AI31" i="4"/>
  <c r="AI122" i="4" s="1"/>
  <c r="AH31" i="4"/>
  <c r="AH122" i="4" s="1"/>
  <c r="AG31" i="4"/>
  <c r="AG122" i="4" s="1"/>
  <c r="AF31" i="4"/>
  <c r="AE31" i="4"/>
  <c r="AE122" i="4" s="1"/>
  <c r="AD31" i="4"/>
  <c r="AD122" i="4" s="1"/>
  <c r="AC31" i="4"/>
  <c r="AC122" i="4" s="1"/>
  <c r="AB31" i="4"/>
  <c r="AB122" i="4" s="1"/>
  <c r="AA31" i="4"/>
  <c r="Z31" i="4"/>
  <c r="Z122" i="4" s="1"/>
  <c r="Y31" i="4"/>
  <c r="Y122" i="4" s="1"/>
  <c r="X31" i="4"/>
  <c r="AW31" i="4" s="1"/>
  <c r="W31" i="4"/>
  <c r="W122" i="4" s="1"/>
  <c r="V31" i="4"/>
  <c r="V122" i="4" s="1"/>
  <c r="U31" i="4"/>
  <c r="U122" i="4" s="1"/>
  <c r="AV122" i="4" s="1"/>
  <c r="T31" i="4"/>
  <c r="T122" i="4" s="1"/>
  <c r="S31" i="4"/>
  <c r="S122" i="4" s="1"/>
  <c r="R31" i="4"/>
  <c r="R122" i="4" s="1"/>
  <c r="Q31" i="4"/>
  <c r="Q122" i="4" s="1"/>
  <c r="P31" i="4"/>
  <c r="O31" i="4"/>
  <c r="N31" i="4"/>
  <c r="N122" i="4" s="1"/>
  <c r="M31" i="4"/>
  <c r="M122" i="4" s="1"/>
  <c r="L31" i="4"/>
  <c r="L122" i="4" s="1"/>
  <c r="AS122" i="4" s="1"/>
  <c r="K31" i="4"/>
  <c r="J31" i="4"/>
  <c r="J122" i="4" s="1"/>
  <c r="H31" i="4"/>
  <c r="G31" i="4"/>
  <c r="AT29" i="4"/>
  <c r="AP29" i="4"/>
  <c r="AL29" i="4"/>
  <c r="AK29" i="4"/>
  <c r="AJ29" i="4"/>
  <c r="AJ120" i="4" s="1"/>
  <c r="AI29" i="4"/>
  <c r="AI120" i="4" s="1"/>
  <c r="AH29" i="4"/>
  <c r="AH120" i="4" s="1"/>
  <c r="AG29" i="4"/>
  <c r="AF29" i="4"/>
  <c r="AF120" i="4" s="1"/>
  <c r="AE29" i="4"/>
  <c r="AE120" i="4" s="1"/>
  <c r="AD29" i="4"/>
  <c r="AC29" i="4"/>
  <c r="AC120" i="4" s="1"/>
  <c r="AX120" i="4" s="1"/>
  <c r="AB29" i="4"/>
  <c r="AB120" i="4" s="1"/>
  <c r="AA29" i="4"/>
  <c r="AA120" i="4" s="1"/>
  <c r="Z29" i="4"/>
  <c r="Z120" i="4" s="1"/>
  <c r="Y29" i="4"/>
  <c r="Y120" i="4" s="1"/>
  <c r="X29" i="4"/>
  <c r="X120" i="4" s="1"/>
  <c r="W29" i="4"/>
  <c r="W120" i="4" s="1"/>
  <c r="V29" i="4"/>
  <c r="U29" i="4"/>
  <c r="T29" i="4"/>
  <c r="T120" i="4" s="1"/>
  <c r="S29" i="4"/>
  <c r="S120" i="4" s="1"/>
  <c r="R29" i="4"/>
  <c r="Q29" i="4"/>
  <c r="Q120" i="4" s="1"/>
  <c r="P29" i="4"/>
  <c r="P120" i="4" s="1"/>
  <c r="O29" i="4"/>
  <c r="O120" i="4" s="1"/>
  <c r="AT120" i="4" s="1"/>
  <c r="N29" i="4"/>
  <c r="M29" i="4"/>
  <c r="M120" i="4" s="1"/>
  <c r="L29" i="4"/>
  <c r="L120" i="4" s="1"/>
  <c r="K29" i="4"/>
  <c r="K120" i="4" s="1"/>
  <c r="J29" i="4"/>
  <c r="I29" i="4"/>
  <c r="H29" i="4"/>
  <c r="H120" i="4" s="1"/>
  <c r="G29" i="4"/>
  <c r="G120" i="4" s="1"/>
  <c r="F29" i="4"/>
  <c r="AQ29" i="4" s="1"/>
  <c r="AZ28" i="4"/>
  <c r="AV28" i="4"/>
  <c r="AL28" i="4"/>
  <c r="AL119" i="4" s="1"/>
  <c r="AK28" i="4"/>
  <c r="AK119" i="4" s="1"/>
  <c r="AJ28" i="4"/>
  <c r="AI28" i="4"/>
  <c r="AI119" i="4" s="1"/>
  <c r="AH28" i="4"/>
  <c r="AH119" i="4" s="1"/>
  <c r="AG28" i="4"/>
  <c r="AG119" i="4" s="1"/>
  <c r="AF28" i="4"/>
  <c r="AF119" i="4" s="1"/>
  <c r="AE28" i="4"/>
  <c r="AE119" i="4" s="1"/>
  <c r="AD28" i="4"/>
  <c r="AD119" i="4" s="1"/>
  <c r="AC28" i="4"/>
  <c r="AC119" i="4" s="1"/>
  <c r="AB28" i="4"/>
  <c r="AA28" i="4"/>
  <c r="Z28" i="4"/>
  <c r="Z119" i="4" s="1"/>
  <c r="Y28" i="4"/>
  <c r="Y119" i="4" s="1"/>
  <c r="X28" i="4"/>
  <c r="W28" i="4"/>
  <c r="W119" i="4" s="1"/>
  <c r="AV119" i="4" s="1"/>
  <c r="V28" i="4"/>
  <c r="V119" i="4" s="1"/>
  <c r="U28" i="4"/>
  <c r="U119" i="4" s="1"/>
  <c r="T28" i="4"/>
  <c r="S28" i="4"/>
  <c r="S119" i="4" s="1"/>
  <c r="R28" i="4"/>
  <c r="R119" i="4" s="1"/>
  <c r="Q28" i="4"/>
  <c r="Q119" i="4" s="1"/>
  <c r="P28" i="4"/>
  <c r="O28" i="4"/>
  <c r="N28" i="4"/>
  <c r="N119" i="4" s="1"/>
  <c r="M28" i="4"/>
  <c r="M119" i="4" s="1"/>
  <c r="L28" i="4"/>
  <c r="AS28" i="4" s="1"/>
  <c r="K28" i="4"/>
  <c r="J28" i="4"/>
  <c r="J119" i="4" s="1"/>
  <c r="H28" i="4"/>
  <c r="H119" i="4" s="1"/>
  <c r="G28" i="4"/>
  <c r="AL26" i="4"/>
  <c r="AL117" i="4" s="1"/>
  <c r="AJ26" i="4"/>
  <c r="AJ117" i="4" s="1"/>
  <c r="AI26" i="4"/>
  <c r="AI117" i="4" s="1"/>
  <c r="AH26" i="4"/>
  <c r="AF26" i="4"/>
  <c r="AF117" i="4" s="1"/>
  <c r="AE26" i="4"/>
  <c r="AE117" i="4" s="1"/>
  <c r="AD26" i="4"/>
  <c r="AB26" i="4"/>
  <c r="AB117" i="4" s="1"/>
  <c r="AA26" i="4"/>
  <c r="AA117" i="4" s="1"/>
  <c r="Z26" i="4"/>
  <c r="X26" i="4"/>
  <c r="X117" i="4" s="1"/>
  <c r="W26" i="4"/>
  <c r="W117" i="4" s="1"/>
  <c r="V26" i="4"/>
  <c r="V117" i="4" s="1"/>
  <c r="T26" i="4"/>
  <c r="T117" i="4" s="1"/>
  <c r="S26" i="4"/>
  <c r="S117" i="4" s="1"/>
  <c r="R26" i="4"/>
  <c r="AU26" i="4" s="1"/>
  <c r="P26" i="4"/>
  <c r="P117" i="4" s="1"/>
  <c r="O26" i="4"/>
  <c r="N26" i="4"/>
  <c r="N117" i="4" s="1"/>
  <c r="L26" i="4"/>
  <c r="L117" i="4" s="1"/>
  <c r="K26" i="4"/>
  <c r="K117" i="4" s="1"/>
  <c r="J26" i="4"/>
  <c r="H26" i="4"/>
  <c r="H117" i="4" s="1"/>
  <c r="G26" i="4"/>
  <c r="G117" i="4" s="1"/>
  <c r="F26" i="4"/>
  <c r="AQ26" i="4" s="1"/>
  <c r="AZ25" i="4"/>
  <c r="AL25" i="4"/>
  <c r="AL116" i="4" s="1"/>
  <c r="AK25" i="4"/>
  <c r="AK116" i="4" s="1"/>
  <c r="AJ25" i="4"/>
  <c r="AI25" i="4"/>
  <c r="AI116" i="4" s="1"/>
  <c r="AH25" i="4"/>
  <c r="AH116" i="4" s="1"/>
  <c r="AG25" i="4"/>
  <c r="AG116" i="4" s="1"/>
  <c r="AF25" i="4"/>
  <c r="AE25" i="4"/>
  <c r="AE116" i="4" s="1"/>
  <c r="AD25" i="4"/>
  <c r="AD116" i="4" s="1"/>
  <c r="AC25" i="4"/>
  <c r="AC116" i="4" s="1"/>
  <c r="AB25" i="4"/>
  <c r="AB116" i="4" s="1"/>
  <c r="AA25" i="4"/>
  <c r="Z25" i="4"/>
  <c r="Z116" i="4" s="1"/>
  <c r="Y25" i="4"/>
  <c r="Y116" i="4" s="1"/>
  <c r="X25" i="4"/>
  <c r="AW25" i="4" s="1"/>
  <c r="W25" i="4"/>
  <c r="W116" i="4" s="1"/>
  <c r="V25" i="4"/>
  <c r="V116" i="4" s="1"/>
  <c r="U25" i="4"/>
  <c r="T25" i="4"/>
  <c r="T116" i="4" s="1"/>
  <c r="S25" i="4"/>
  <c r="S116" i="4" s="1"/>
  <c r="R25" i="4"/>
  <c r="R116" i="4" s="1"/>
  <c r="Q25" i="4"/>
  <c r="Q116" i="4" s="1"/>
  <c r="P25" i="4"/>
  <c r="O25" i="4"/>
  <c r="N25" i="4"/>
  <c r="N116" i="4" s="1"/>
  <c r="M25" i="4"/>
  <c r="M116" i="4" s="1"/>
  <c r="L25" i="4"/>
  <c r="K25" i="4"/>
  <c r="J25" i="4"/>
  <c r="J116" i="4" s="1"/>
  <c r="H25" i="4"/>
  <c r="AL23" i="4"/>
  <c r="AK23" i="4"/>
  <c r="AJ23" i="4"/>
  <c r="AJ114" i="4" s="1"/>
  <c r="AI23" i="4"/>
  <c r="AI114" i="4" s="1"/>
  <c r="AH23" i="4"/>
  <c r="AH114" i="4" s="1"/>
  <c r="AG23" i="4"/>
  <c r="AF23" i="4"/>
  <c r="AF114" i="4" s="1"/>
  <c r="AE23" i="4"/>
  <c r="AE114" i="4" s="1"/>
  <c r="AD23" i="4"/>
  <c r="AC23" i="4"/>
  <c r="AC114" i="4" s="1"/>
  <c r="AX114" i="4" s="1"/>
  <c r="AB23" i="4"/>
  <c r="AB114" i="4" s="1"/>
  <c r="AA23" i="4"/>
  <c r="AA114" i="4" s="1"/>
  <c r="Z23" i="4"/>
  <c r="Z114" i="4" s="1"/>
  <c r="Y23" i="4"/>
  <c r="Y114" i="4" s="1"/>
  <c r="X23" i="4"/>
  <c r="X114" i="4" s="1"/>
  <c r="W23" i="4"/>
  <c r="W114" i="4" s="1"/>
  <c r="V23" i="4"/>
  <c r="U23" i="4"/>
  <c r="T23" i="4"/>
  <c r="T114" i="4" s="1"/>
  <c r="S23" i="4"/>
  <c r="S114" i="4" s="1"/>
  <c r="R23" i="4"/>
  <c r="Q23" i="4"/>
  <c r="Q114" i="4" s="1"/>
  <c r="P23" i="4"/>
  <c r="P114" i="4" s="1"/>
  <c r="O23" i="4"/>
  <c r="O114" i="4" s="1"/>
  <c r="N23" i="4"/>
  <c r="M23" i="4"/>
  <c r="M114" i="4" s="1"/>
  <c r="L23" i="4"/>
  <c r="L114" i="4" s="1"/>
  <c r="K23" i="4"/>
  <c r="K114" i="4" s="1"/>
  <c r="J23" i="4"/>
  <c r="I23" i="4"/>
  <c r="H23" i="4"/>
  <c r="H114" i="4" s="1"/>
  <c r="G23" i="4"/>
  <c r="G114" i="4" s="1"/>
  <c r="F23" i="4"/>
  <c r="AQ23" i="4" s="1"/>
  <c r="AZ22" i="4"/>
  <c r="AL22" i="4"/>
  <c r="AL113" i="4" s="1"/>
  <c r="AK22" i="4"/>
  <c r="AK113" i="4" s="1"/>
  <c r="AJ22" i="4"/>
  <c r="AJ14" i="4" s="1"/>
  <c r="AI22" i="4"/>
  <c r="AH22" i="4"/>
  <c r="AH113" i="4" s="1"/>
  <c r="AG22" i="4"/>
  <c r="AG113" i="4" s="1"/>
  <c r="AF22" i="4"/>
  <c r="AF14" i="4" s="1"/>
  <c r="AE22" i="4"/>
  <c r="AD22" i="4"/>
  <c r="AD113" i="4" s="1"/>
  <c r="AC22" i="4"/>
  <c r="AC113" i="4" s="1"/>
  <c r="AB22" i="4"/>
  <c r="AB14" i="4" s="1"/>
  <c r="AA22" i="4"/>
  <c r="Z22" i="4"/>
  <c r="Z113" i="4" s="1"/>
  <c r="Y22" i="4"/>
  <c r="Y113" i="4" s="1"/>
  <c r="X22" i="4"/>
  <c r="X14" i="4" s="1"/>
  <c r="W22" i="4"/>
  <c r="V22" i="4"/>
  <c r="V113" i="4" s="1"/>
  <c r="U22" i="4"/>
  <c r="T22" i="4"/>
  <c r="T14" i="4" s="1"/>
  <c r="S22" i="4"/>
  <c r="R22" i="4"/>
  <c r="R113" i="4" s="1"/>
  <c r="Q22" i="4"/>
  <c r="Q113" i="4" s="1"/>
  <c r="P22" i="4"/>
  <c r="P14" i="4" s="1"/>
  <c r="O22" i="4"/>
  <c r="N22" i="4"/>
  <c r="N113" i="4" s="1"/>
  <c r="M22" i="4"/>
  <c r="M113" i="4" s="1"/>
  <c r="L22" i="4"/>
  <c r="L14" i="4" s="1"/>
  <c r="K22" i="4"/>
  <c r="J22" i="4"/>
  <c r="J113" i="4" s="1"/>
  <c r="H22" i="4"/>
  <c r="H14" i="4" s="1"/>
  <c r="G22" i="4"/>
  <c r="AT20" i="4"/>
  <c r="AL20" i="4"/>
  <c r="AL15" i="4" s="1"/>
  <c r="AL106" i="4" s="1"/>
  <c r="AK20" i="4"/>
  <c r="AJ20" i="4"/>
  <c r="AJ111" i="4" s="1"/>
  <c r="AI20" i="4"/>
  <c r="AI111" i="4" s="1"/>
  <c r="AH20" i="4"/>
  <c r="AH15" i="4" s="1"/>
  <c r="AH106" i="4" s="1"/>
  <c r="AG20" i="4"/>
  <c r="AF20" i="4"/>
  <c r="AF111" i="4" s="1"/>
  <c r="AE20" i="4"/>
  <c r="AE111" i="4" s="1"/>
  <c r="AD20" i="4"/>
  <c r="AD15" i="4" s="1"/>
  <c r="AC20" i="4"/>
  <c r="AB20" i="4"/>
  <c r="AB111" i="4" s="1"/>
  <c r="AA20" i="4"/>
  <c r="AA111" i="4" s="1"/>
  <c r="Z20" i="4"/>
  <c r="Z15" i="4" s="1"/>
  <c r="Z106" i="4" s="1"/>
  <c r="Y20" i="4"/>
  <c r="X20" i="4"/>
  <c r="X111" i="4" s="1"/>
  <c r="W20" i="4"/>
  <c r="W111" i="4" s="1"/>
  <c r="V20" i="4"/>
  <c r="V15" i="4" s="1"/>
  <c r="U20" i="4"/>
  <c r="T20" i="4"/>
  <c r="T111" i="4" s="1"/>
  <c r="S20" i="4"/>
  <c r="S111" i="4" s="1"/>
  <c r="R20" i="4"/>
  <c r="R15" i="4" s="1"/>
  <c r="Q20" i="4"/>
  <c r="P20" i="4"/>
  <c r="P111" i="4" s="1"/>
  <c r="O20" i="4"/>
  <c r="N20" i="4"/>
  <c r="N15" i="4" s="1"/>
  <c r="N106" i="4" s="1"/>
  <c r="M20" i="4"/>
  <c r="L20" i="4"/>
  <c r="L111" i="4" s="1"/>
  <c r="K20" i="4"/>
  <c r="K111" i="4" s="1"/>
  <c r="J20" i="4"/>
  <c r="I20" i="4"/>
  <c r="H20" i="4"/>
  <c r="H111" i="4" s="1"/>
  <c r="G20" i="4"/>
  <c r="G111" i="4" s="1"/>
  <c r="F20" i="4"/>
  <c r="AZ18" i="4"/>
  <c r="AV18" i="4"/>
  <c r="AL18" i="4"/>
  <c r="AL109" i="4" s="1"/>
  <c r="AK18" i="4"/>
  <c r="AK109" i="4" s="1"/>
  <c r="AJ18" i="4"/>
  <c r="AI18" i="4"/>
  <c r="AI109" i="4" s="1"/>
  <c r="AH18" i="4"/>
  <c r="AH109" i="4" s="1"/>
  <c r="AG18" i="4"/>
  <c r="AG109" i="4" s="1"/>
  <c r="AF18" i="4"/>
  <c r="AE18" i="4"/>
  <c r="AE109" i="4" s="1"/>
  <c r="AD18" i="4"/>
  <c r="AD109" i="4" s="1"/>
  <c r="AC18" i="4"/>
  <c r="AC109" i="4" s="1"/>
  <c r="AB18" i="4"/>
  <c r="AB109" i="4" s="1"/>
  <c r="AA18" i="4"/>
  <c r="Z18" i="4"/>
  <c r="Z109" i="4" s="1"/>
  <c r="Y18" i="4"/>
  <c r="Y109" i="4" s="1"/>
  <c r="X18" i="4"/>
  <c r="AW18" i="4" s="1"/>
  <c r="W18" i="4"/>
  <c r="W109" i="4" s="1"/>
  <c r="V18" i="4"/>
  <c r="V109" i="4" s="1"/>
  <c r="U18" i="4"/>
  <c r="U109" i="4" s="1"/>
  <c r="AV109" i="4" s="1"/>
  <c r="T18" i="4"/>
  <c r="T109" i="4" s="1"/>
  <c r="S18" i="4"/>
  <c r="S109" i="4" s="1"/>
  <c r="R18" i="4"/>
  <c r="R109" i="4" s="1"/>
  <c r="Q18" i="4"/>
  <c r="Q109" i="4" s="1"/>
  <c r="P18" i="4"/>
  <c r="O18" i="4"/>
  <c r="N18" i="4"/>
  <c r="N109" i="4" s="1"/>
  <c r="M18" i="4"/>
  <c r="M109" i="4" s="1"/>
  <c r="L18" i="4"/>
  <c r="K18" i="4"/>
  <c r="J18" i="4"/>
  <c r="J109" i="4" s="1"/>
  <c r="H18" i="4"/>
  <c r="G18" i="4"/>
  <c r="AT17" i="4"/>
  <c r="AP17" i="4"/>
  <c r="AL17" i="4"/>
  <c r="AK17" i="4"/>
  <c r="AJ17" i="4"/>
  <c r="AJ108" i="4" s="1"/>
  <c r="AI17" i="4"/>
  <c r="AI108" i="4" s="1"/>
  <c r="AH17" i="4"/>
  <c r="AH108" i="4" s="1"/>
  <c r="AG17" i="4"/>
  <c r="AF17" i="4"/>
  <c r="AF108" i="4" s="1"/>
  <c r="AE17" i="4"/>
  <c r="AE108" i="4" s="1"/>
  <c r="AD17" i="4"/>
  <c r="AC17" i="4"/>
  <c r="AC108" i="4" s="1"/>
  <c r="AX108" i="4" s="1"/>
  <c r="AB17" i="4"/>
  <c r="AB108" i="4" s="1"/>
  <c r="AA17" i="4"/>
  <c r="AA108" i="4" s="1"/>
  <c r="Z17" i="4"/>
  <c r="Z108" i="4" s="1"/>
  <c r="Y17" i="4"/>
  <c r="Y108" i="4" s="1"/>
  <c r="X17" i="4"/>
  <c r="X108" i="4" s="1"/>
  <c r="W17" i="4"/>
  <c r="W108" i="4" s="1"/>
  <c r="V17" i="4"/>
  <c r="U17" i="4"/>
  <c r="T17" i="4"/>
  <c r="T108" i="4" s="1"/>
  <c r="S17" i="4"/>
  <c r="S108" i="4" s="1"/>
  <c r="R17" i="4"/>
  <c r="Q17" i="4"/>
  <c r="Q108" i="4" s="1"/>
  <c r="P17" i="4"/>
  <c r="P108" i="4" s="1"/>
  <c r="O17" i="4"/>
  <c r="N17" i="4"/>
  <c r="M17" i="4"/>
  <c r="M108" i="4" s="1"/>
  <c r="L17" i="4"/>
  <c r="L108" i="4" s="1"/>
  <c r="K17" i="4"/>
  <c r="K108" i="4" s="1"/>
  <c r="J17" i="4"/>
  <c r="I17" i="4"/>
  <c r="H17" i="4"/>
  <c r="H108" i="4" s="1"/>
  <c r="G17" i="4"/>
  <c r="G108" i="4" s="1"/>
  <c r="F17" i="4"/>
  <c r="AQ17" i="4" s="1"/>
  <c r="AJ15" i="4"/>
  <c r="AI15" i="4"/>
  <c r="AI106" i="4" s="1"/>
  <c r="AF15" i="4"/>
  <c r="AF106" i="4" s="1"/>
  <c r="AB15" i="4"/>
  <c r="AA15" i="4"/>
  <c r="X15" i="4"/>
  <c r="T15" i="4"/>
  <c r="S15" i="4"/>
  <c r="P15" i="4"/>
  <c r="L15" i="4"/>
  <c r="K15" i="4"/>
  <c r="H15" i="4"/>
  <c r="H106" i="4" s="1"/>
  <c r="G15" i="4"/>
  <c r="AL14" i="4"/>
  <c r="AK14" i="4"/>
  <c r="AH14" i="4"/>
  <c r="AG14" i="4"/>
  <c r="AD14" i="4"/>
  <c r="AC14" i="4"/>
  <c r="Z14" i="4"/>
  <c r="Y14" i="4"/>
  <c r="V14" i="4"/>
  <c r="U14" i="4"/>
  <c r="R14" i="4"/>
  <c r="Q14" i="4"/>
  <c r="N14" i="4"/>
  <c r="M14" i="4"/>
  <c r="J14" i="4"/>
  <c r="BJ7" i="1" l="1"/>
  <c r="BJ9" i="1"/>
  <c r="BJ19" i="1"/>
  <c r="BJ74" i="1"/>
  <c r="BJ86" i="1"/>
  <c r="BJ8" i="1"/>
  <c r="BJ10" i="1"/>
  <c r="E11" i="1"/>
  <c r="BJ12" i="1"/>
  <c r="E13" i="1"/>
  <c r="BJ14" i="1"/>
  <c r="E15" i="1"/>
  <c r="BJ16" i="1"/>
  <c r="E17" i="1"/>
  <c r="BJ18" i="1"/>
  <c r="BJ20" i="1"/>
  <c r="E21" i="1"/>
  <c r="BJ22" i="1"/>
  <c r="E23" i="1"/>
  <c r="BJ24" i="1"/>
  <c r="E25" i="1"/>
  <c r="BJ26" i="1"/>
  <c r="E27" i="1"/>
  <c r="BJ75" i="1"/>
  <c r="E76" i="1"/>
  <c r="BJ77" i="1"/>
  <c r="E78" i="1"/>
  <c r="BJ79" i="1"/>
  <c r="E80" i="1"/>
  <c r="BJ81" i="1"/>
  <c r="E82" i="1"/>
  <c r="BJ83" i="1"/>
  <c r="E84" i="1"/>
  <c r="BJ85" i="1"/>
  <c r="BJ87" i="1"/>
  <c r="E88" i="1"/>
  <c r="BJ89" i="1"/>
  <c r="BJ90" i="1"/>
  <c r="E90" i="1"/>
  <c r="E94" i="1"/>
  <c r="E98" i="1"/>
  <c r="E102" i="1"/>
  <c r="BJ114" i="1"/>
  <c r="E116" i="1"/>
  <c r="E129" i="1"/>
  <c r="E137" i="1"/>
  <c r="E141" i="1"/>
  <c r="E145" i="1"/>
  <c r="E149" i="1"/>
  <c r="E153" i="1"/>
  <c r="AJ55" i="6"/>
  <c r="F24" i="6"/>
  <c r="AO24" i="6" s="1"/>
  <c r="AF29" i="6"/>
  <c r="W34" i="6"/>
  <c r="G8" i="6"/>
  <c r="N8" i="6"/>
  <c r="N11" i="6"/>
  <c r="Z16" i="6"/>
  <c r="F17" i="6"/>
  <c r="Z19" i="6"/>
  <c r="AI20" i="6"/>
  <c r="W21" i="6"/>
  <c r="K23" i="6"/>
  <c r="N26" i="6"/>
  <c r="Q40" i="6"/>
  <c r="AC49" i="6"/>
  <c r="AI49" i="6"/>
  <c r="Q50" i="6"/>
  <c r="Z9" i="6"/>
  <c r="AJ56" i="6"/>
  <c r="K8" i="6"/>
  <c r="AF8" i="6"/>
  <c r="H9" i="6"/>
  <c r="Z10" i="6"/>
  <c r="K11" i="6"/>
  <c r="H12" i="6"/>
  <c r="N12" i="6"/>
  <c r="AN12" i="6" s="1"/>
  <c r="T12" i="6"/>
  <c r="Z12" i="6"/>
  <c r="N14" i="6"/>
  <c r="T14" i="6"/>
  <c r="Z14" i="6"/>
  <c r="AF14" i="6"/>
  <c r="W15" i="6"/>
  <c r="AI15" i="6"/>
  <c r="AC16" i="6"/>
  <c r="N17" i="6"/>
  <c r="W18" i="6"/>
  <c r="T21" i="6"/>
  <c r="T22" i="6"/>
  <c r="Z22" i="6"/>
  <c r="AF22" i="6"/>
  <c r="W31" i="6"/>
  <c r="AI31" i="6"/>
  <c r="K32" i="6"/>
  <c r="G33" i="6"/>
  <c r="T33" i="6"/>
  <c r="N35" i="6"/>
  <c r="T36" i="6"/>
  <c r="Z36" i="6"/>
  <c r="AI37" i="6"/>
  <c r="AC44" i="6"/>
  <c r="AF47" i="6"/>
  <c r="N48" i="6"/>
  <c r="T48" i="6"/>
  <c r="Z48" i="6"/>
  <c r="K25" i="6"/>
  <c r="AI28" i="6"/>
  <c r="F29" i="6"/>
  <c r="E29" i="6" s="1"/>
  <c r="Z30" i="6"/>
  <c r="N31" i="6"/>
  <c r="T31" i="6"/>
  <c r="AI32" i="6"/>
  <c r="AI35" i="6"/>
  <c r="AC45" i="6"/>
  <c r="AI45" i="6"/>
  <c r="Q46" i="6"/>
  <c r="AC51" i="6"/>
  <c r="AI51" i="6"/>
  <c r="Q52" i="6"/>
  <c r="F25" i="6"/>
  <c r="AO25" i="6" s="1"/>
  <c r="AI25" i="6"/>
  <c r="AC26" i="6"/>
  <c r="K27" i="6"/>
  <c r="Q27" i="6"/>
  <c r="N28" i="6"/>
  <c r="T28" i="6"/>
  <c r="Z28" i="6"/>
  <c r="AF28" i="6"/>
  <c r="AF31" i="6"/>
  <c r="AI33" i="6"/>
  <c r="AI36" i="6"/>
  <c r="Z38" i="6"/>
  <c r="Q39" i="6"/>
  <c r="AC41" i="6"/>
  <c r="AI41" i="6"/>
  <c r="Q42" i="6"/>
  <c r="W44" i="6"/>
  <c r="Z45" i="6"/>
  <c r="AF45" i="6"/>
  <c r="N46" i="6"/>
  <c r="T46" i="6"/>
  <c r="Z46" i="6"/>
  <c r="AF51" i="6"/>
  <c r="T52" i="6"/>
  <c r="Z52" i="6"/>
  <c r="F34" i="6"/>
  <c r="AO34" i="6" s="1"/>
  <c r="N34" i="6"/>
  <c r="V56" i="6"/>
  <c r="N9" i="6"/>
  <c r="G16" i="6"/>
  <c r="AP16" i="6" s="1"/>
  <c r="F20" i="6"/>
  <c r="T34" i="6"/>
  <c r="S56" i="6"/>
  <c r="W7" i="6"/>
  <c r="Z8" i="6"/>
  <c r="K9" i="6"/>
  <c r="AI9" i="6"/>
  <c r="G10" i="6"/>
  <c r="N10" i="6"/>
  <c r="I55" i="6"/>
  <c r="AF11" i="6"/>
  <c r="F12" i="6"/>
  <c r="E12" i="6" s="1"/>
  <c r="H14" i="6"/>
  <c r="Q14" i="6"/>
  <c r="N18" i="6"/>
  <c r="T18" i="6"/>
  <c r="W19" i="6"/>
  <c r="H23" i="6"/>
  <c r="G24" i="6"/>
  <c r="N24" i="6"/>
  <c r="T24" i="6"/>
  <c r="Z25" i="6"/>
  <c r="K28" i="6"/>
  <c r="Q28" i="6"/>
  <c r="W29" i="6"/>
  <c r="AC29" i="6"/>
  <c r="Z31" i="6"/>
  <c r="Q38" i="6"/>
  <c r="F13" i="6"/>
  <c r="E24" i="6"/>
  <c r="H28" i="6"/>
  <c r="F28" i="6"/>
  <c r="R56" i="6"/>
  <c r="Z7" i="6"/>
  <c r="G9" i="6"/>
  <c r="AI11" i="6"/>
  <c r="N21" i="6"/>
  <c r="J56" i="6"/>
  <c r="T7" i="6"/>
  <c r="AH56" i="6"/>
  <c r="W8" i="6"/>
  <c r="K10" i="6"/>
  <c r="AI10" i="6"/>
  <c r="Y55" i="6"/>
  <c r="Q12" i="6"/>
  <c r="AF12" i="6"/>
  <c r="AO13" i="6"/>
  <c r="T13" i="6"/>
  <c r="AC13" i="6"/>
  <c r="AC14" i="6"/>
  <c r="H15" i="6"/>
  <c r="Q15" i="6"/>
  <c r="AF15" i="6"/>
  <c r="F16" i="6"/>
  <c r="E16" i="6" s="1"/>
  <c r="W16" i="6"/>
  <c r="AI17" i="6"/>
  <c r="G19" i="6"/>
  <c r="AP19" i="6" s="1"/>
  <c r="Z20" i="6"/>
  <c r="AF20" i="6"/>
  <c r="F21" i="6"/>
  <c r="AO21" i="6" s="1"/>
  <c r="W22" i="6"/>
  <c r="AC22" i="6"/>
  <c r="G23" i="6"/>
  <c r="Z26" i="6"/>
  <c r="AF26" i="6"/>
  <c r="G27" i="6"/>
  <c r="AP27" i="6" s="1"/>
  <c r="G28" i="6"/>
  <c r="N29" i="6"/>
  <c r="W30" i="6"/>
  <c r="K31" i="6"/>
  <c r="Z32" i="6"/>
  <c r="AC34" i="6"/>
  <c r="S55" i="6"/>
  <c r="AC35" i="6"/>
  <c r="T38" i="6"/>
  <c r="AI38" i="6"/>
  <c r="W42" i="6"/>
  <c r="Z43" i="6"/>
  <c r="W46" i="6"/>
  <c r="Z47" i="6"/>
  <c r="W50" i="6"/>
  <c r="Z51" i="6"/>
  <c r="T30" i="6"/>
  <c r="AF33" i="6"/>
  <c r="Q36" i="6"/>
  <c r="Q37" i="6"/>
  <c r="N39" i="6"/>
  <c r="AI40" i="6"/>
  <c r="Q41" i="6"/>
  <c r="AI42" i="6"/>
  <c r="Q43" i="6"/>
  <c r="AI44" i="6"/>
  <c r="Q45" i="6"/>
  <c r="AI46" i="6"/>
  <c r="Q47" i="6"/>
  <c r="AI48" i="6"/>
  <c r="Q49" i="6"/>
  <c r="AI50" i="6"/>
  <c r="Q51" i="6"/>
  <c r="Q16" i="6"/>
  <c r="AF16" i="6"/>
  <c r="AO17" i="6"/>
  <c r="T17" i="6"/>
  <c r="AC17" i="6"/>
  <c r="AC18" i="6"/>
  <c r="H19" i="6"/>
  <c r="Q19" i="6"/>
  <c r="AF19" i="6"/>
  <c r="G20" i="6"/>
  <c r="E20" i="6" s="1"/>
  <c r="AN20" i="6" s="1"/>
  <c r="H22" i="6"/>
  <c r="Q22" i="6"/>
  <c r="H24" i="6"/>
  <c r="T26" i="6"/>
  <c r="H29" i="6"/>
  <c r="Q30" i="6"/>
  <c r="T32" i="6"/>
  <c r="N33" i="6"/>
  <c r="AC33" i="6"/>
  <c r="AF34" i="6"/>
  <c r="N36" i="6"/>
  <c r="N37" i="6"/>
  <c r="AC38" i="6"/>
  <c r="AI39" i="6"/>
  <c r="AF40" i="6"/>
  <c r="N41" i="6"/>
  <c r="T41" i="6"/>
  <c r="AF42" i="6"/>
  <c r="N43" i="6"/>
  <c r="T43" i="6"/>
  <c r="AF44" i="6"/>
  <c r="N45" i="6"/>
  <c r="T45" i="6"/>
  <c r="AF46" i="6"/>
  <c r="N47" i="6"/>
  <c r="T47" i="6"/>
  <c r="AF48" i="6"/>
  <c r="N49" i="6"/>
  <c r="T49" i="6"/>
  <c r="AF50" i="6"/>
  <c r="N51" i="6"/>
  <c r="T51" i="6"/>
  <c r="AP8" i="6"/>
  <c r="AP9" i="6"/>
  <c r="AP10" i="6"/>
  <c r="AO16" i="6"/>
  <c r="AO20" i="6"/>
  <c r="AO28" i="6"/>
  <c r="H34" i="6"/>
  <c r="G34" i="6"/>
  <c r="AP34" i="6" s="1"/>
  <c r="AI55" i="6"/>
  <c r="F37" i="6"/>
  <c r="AO37" i="6" s="1"/>
  <c r="H37" i="6"/>
  <c r="K39" i="6"/>
  <c r="G39" i="6"/>
  <c r="AP39" i="6" s="1"/>
  <c r="G46" i="6"/>
  <c r="AP46" i="6" s="1"/>
  <c r="K46" i="6"/>
  <c r="AK56" i="6"/>
  <c r="AI52" i="6"/>
  <c r="Q31" i="6"/>
  <c r="F31" i="6"/>
  <c r="H43" i="6"/>
  <c r="F43" i="6"/>
  <c r="G45" i="6"/>
  <c r="AP45" i="6" s="1"/>
  <c r="K45" i="6"/>
  <c r="H46" i="6"/>
  <c r="F46" i="6"/>
  <c r="E46" i="6" s="1"/>
  <c r="H51" i="6"/>
  <c r="F51" i="6"/>
  <c r="W56" i="6"/>
  <c r="AG56" i="6"/>
  <c r="AF52" i="6"/>
  <c r="F7" i="6"/>
  <c r="AO7" i="6" s="1"/>
  <c r="F8" i="6"/>
  <c r="E8" i="6" s="1"/>
  <c r="AN8" i="6" s="1"/>
  <c r="F9" i="6"/>
  <c r="E9" i="6" s="1"/>
  <c r="F10" i="6"/>
  <c r="E10" i="6" s="1"/>
  <c r="AN10" i="6" s="1"/>
  <c r="F11" i="6"/>
  <c r="AO11" i="6" s="1"/>
  <c r="AP11" i="6"/>
  <c r="G13" i="6"/>
  <c r="E13" i="6" s="1"/>
  <c r="F14" i="6"/>
  <c r="AO14" i="6" s="1"/>
  <c r="AP15" i="6"/>
  <c r="G17" i="6"/>
  <c r="AP17" i="6" s="1"/>
  <c r="F18" i="6"/>
  <c r="G21" i="6"/>
  <c r="E21" i="6" s="1"/>
  <c r="F22" i="6"/>
  <c r="AP23" i="6"/>
  <c r="G25" i="6"/>
  <c r="F26" i="6"/>
  <c r="G29" i="6"/>
  <c r="AP29" i="6" s="1"/>
  <c r="AP31" i="6"/>
  <c r="H31" i="6"/>
  <c r="G31" i="6"/>
  <c r="G32" i="6"/>
  <c r="Q32" i="6"/>
  <c r="F32" i="6"/>
  <c r="M55" i="6"/>
  <c r="R55" i="6"/>
  <c r="Q35" i="6"/>
  <c r="Q56" i="6" s="1"/>
  <c r="F35" i="6"/>
  <c r="AB55" i="6"/>
  <c r="G42" i="6"/>
  <c r="AP42" i="6" s="1"/>
  <c r="K42" i="6"/>
  <c r="G50" i="6"/>
  <c r="AP50" i="6" s="1"/>
  <c r="K50" i="6"/>
  <c r="AH55" i="6"/>
  <c r="E17" i="6"/>
  <c r="F39" i="6"/>
  <c r="E39" i="6" s="1"/>
  <c r="H39" i="6"/>
  <c r="AB56" i="6"/>
  <c r="G7" i="6"/>
  <c r="AP7" i="6" s="1"/>
  <c r="AA56" i="6"/>
  <c r="AI7" i="6"/>
  <c r="G11" i="6"/>
  <c r="W11" i="6"/>
  <c r="AP12" i="6"/>
  <c r="H13" i="6"/>
  <c r="Q13" i="6"/>
  <c r="AF13" i="6"/>
  <c r="G14" i="6"/>
  <c r="AP14" i="6" s="1"/>
  <c r="F15" i="6"/>
  <c r="E15" i="6" s="1"/>
  <c r="T15" i="6"/>
  <c r="AC15" i="6"/>
  <c r="H17" i="6"/>
  <c r="Q17" i="6"/>
  <c r="AF17" i="6"/>
  <c r="G18" i="6"/>
  <c r="AP18" i="6" s="1"/>
  <c r="F19" i="6"/>
  <c r="T19" i="6"/>
  <c r="AC19" i="6"/>
  <c r="H21" i="6"/>
  <c r="Q21" i="6"/>
  <c r="AF21" i="6"/>
  <c r="G22" i="6"/>
  <c r="AP22" i="6" s="1"/>
  <c r="F23" i="6"/>
  <c r="E23" i="6" s="1"/>
  <c r="T23" i="6"/>
  <c r="AC23" i="6"/>
  <c r="AP24" i="6"/>
  <c r="H25" i="6"/>
  <c r="Q25" i="6"/>
  <c r="AF25" i="6"/>
  <c r="G26" i="6"/>
  <c r="AP26" i="6" s="1"/>
  <c r="F27" i="6"/>
  <c r="E27" i="6" s="1"/>
  <c r="T27" i="6"/>
  <c r="AC27" i="6"/>
  <c r="AP28" i="6"/>
  <c r="Z29" i="6"/>
  <c r="H30" i="6"/>
  <c r="G30" i="6"/>
  <c r="AP30" i="6" s="1"/>
  <c r="AO30" i="6"/>
  <c r="AO31" i="6"/>
  <c r="F33" i="6"/>
  <c r="J55" i="6"/>
  <c r="H35" i="6"/>
  <c r="G35" i="6"/>
  <c r="K37" i="6"/>
  <c r="G37" i="6"/>
  <c r="AP37" i="6" s="1"/>
  <c r="AP41" i="6"/>
  <c r="G41" i="6"/>
  <c r="K41" i="6"/>
  <c r="H42" i="6"/>
  <c r="F42" i="6"/>
  <c r="H47" i="6"/>
  <c r="F47" i="6"/>
  <c r="AO47" i="6" s="1"/>
  <c r="AP49" i="6"/>
  <c r="G49" i="6"/>
  <c r="K49" i="6"/>
  <c r="H50" i="6"/>
  <c r="F50" i="6"/>
  <c r="AC31" i="6"/>
  <c r="AP32" i="6"/>
  <c r="H32" i="6"/>
  <c r="N32" i="6"/>
  <c r="O55" i="6"/>
  <c r="U55" i="6"/>
  <c r="K36" i="6"/>
  <c r="G36" i="6"/>
  <c r="K38" i="6"/>
  <c r="G38" i="6"/>
  <c r="AP38" i="6" s="1"/>
  <c r="AP40" i="6"/>
  <c r="K40" i="6"/>
  <c r="G40" i="6"/>
  <c r="H41" i="6"/>
  <c r="F41" i="6"/>
  <c r="E41" i="6" s="1"/>
  <c r="G44" i="6"/>
  <c r="AP44" i="6" s="1"/>
  <c r="K44" i="6"/>
  <c r="H45" i="6"/>
  <c r="F45" i="6"/>
  <c r="AO45" i="6" s="1"/>
  <c r="AP48" i="6"/>
  <c r="G48" i="6"/>
  <c r="K48" i="6"/>
  <c r="H49" i="6"/>
  <c r="F49" i="6"/>
  <c r="E49" i="6" s="1"/>
  <c r="G52" i="6"/>
  <c r="K52" i="6"/>
  <c r="X56" i="6"/>
  <c r="Q29" i="6"/>
  <c r="AC30" i="6"/>
  <c r="AC32" i="6"/>
  <c r="AP33" i="6"/>
  <c r="H33" i="6"/>
  <c r="Q34" i="6"/>
  <c r="V55" i="6"/>
  <c r="T35" i="6"/>
  <c r="Z35" i="6"/>
  <c r="F36" i="6"/>
  <c r="E36" i="6" s="1"/>
  <c r="H36" i="6"/>
  <c r="AP36" i="6"/>
  <c r="Z37" i="6"/>
  <c r="F38" i="6"/>
  <c r="E38" i="6" s="1"/>
  <c r="H38" i="6"/>
  <c r="Z39" i="6"/>
  <c r="F40" i="6"/>
  <c r="E40" i="6" s="1"/>
  <c r="H40" i="6"/>
  <c r="G43" i="6"/>
  <c r="AP43" i="6" s="1"/>
  <c r="K43" i="6"/>
  <c r="H44" i="6"/>
  <c r="F44" i="6"/>
  <c r="G47" i="6"/>
  <c r="AP47" i="6" s="1"/>
  <c r="K47" i="6"/>
  <c r="H48" i="6"/>
  <c r="F48" i="6"/>
  <c r="E48" i="6" s="1"/>
  <c r="G51" i="6"/>
  <c r="AP51" i="6" s="1"/>
  <c r="K51" i="6"/>
  <c r="H52" i="6"/>
  <c r="F52" i="6"/>
  <c r="I56" i="6"/>
  <c r="N52" i="6"/>
  <c r="O56" i="6"/>
  <c r="Y56" i="6"/>
  <c r="AA55" i="6"/>
  <c r="M56" i="6"/>
  <c r="L55" i="6"/>
  <c r="P55" i="6"/>
  <c r="X55" i="6"/>
  <c r="AG55" i="6"/>
  <c r="AK55" i="6"/>
  <c r="P56" i="6"/>
  <c r="T56" i="6"/>
  <c r="L56" i="6"/>
  <c r="S6" i="7"/>
  <c r="E6" i="7"/>
  <c r="D6" i="7" s="1"/>
  <c r="AN7" i="7"/>
  <c r="G7" i="7"/>
  <c r="S10" i="7"/>
  <c r="E10" i="7"/>
  <c r="D10" i="7" s="1"/>
  <c r="M12" i="7"/>
  <c r="N11" i="7"/>
  <c r="M11" i="7" s="1"/>
  <c r="V12" i="7"/>
  <c r="X11" i="7"/>
  <c r="V11" i="7" s="1"/>
  <c r="AH13" i="7"/>
  <c r="AI11" i="7"/>
  <c r="N26" i="7"/>
  <c r="AG26" i="7"/>
  <c r="AG5" i="7"/>
  <c r="AG30" i="7" s="1"/>
  <c r="AG25" i="7"/>
  <c r="AN9" i="7"/>
  <c r="G9" i="7"/>
  <c r="S12" i="7"/>
  <c r="T11" i="7"/>
  <c r="AJ26" i="7"/>
  <c r="AJ5" i="7"/>
  <c r="AJ30" i="7" s="1"/>
  <c r="I26" i="7"/>
  <c r="G6" i="7"/>
  <c r="AO6" i="7"/>
  <c r="G8" i="7"/>
  <c r="AO9" i="7"/>
  <c r="G10" i="7"/>
  <c r="AO10" i="7"/>
  <c r="Z11" i="7"/>
  <c r="Y11" i="7" s="1"/>
  <c r="J12" i="7"/>
  <c r="K11" i="7"/>
  <c r="J11" i="7" s="1"/>
  <c r="AE11" i="7"/>
  <c r="P13" i="7"/>
  <c r="Q11" i="7"/>
  <c r="P11" i="7" s="1"/>
  <c r="P5" i="7" s="1"/>
  <c r="E13" i="7"/>
  <c r="R11" i="7"/>
  <c r="R5" i="7" s="1"/>
  <c r="R25" i="7" s="1"/>
  <c r="F12" i="7"/>
  <c r="E7" i="7"/>
  <c r="E8" i="7"/>
  <c r="D8" i="7" s="1"/>
  <c r="AO8" i="7"/>
  <c r="V16" i="7"/>
  <c r="W14" i="7"/>
  <c r="AN20" i="7"/>
  <c r="V23" i="7"/>
  <c r="AB23" i="7"/>
  <c r="AH6" i="7"/>
  <c r="F7" i="7"/>
  <c r="AO7" i="7" s="1"/>
  <c r="V7" i="7"/>
  <c r="J8" i="7"/>
  <c r="AH10" i="7"/>
  <c r="AH12" i="7"/>
  <c r="AH11" i="7" s="1"/>
  <c r="AD14" i="7"/>
  <c r="G15" i="7"/>
  <c r="H14" i="7"/>
  <c r="AE15" i="7"/>
  <c r="AE14" i="7" s="1"/>
  <c r="F16" i="7"/>
  <c r="F17" i="7"/>
  <c r="E18" i="7"/>
  <c r="D18" i="7" s="1"/>
  <c r="F19" i="7"/>
  <c r="F20" i="7"/>
  <c r="G20" i="7"/>
  <c r="F21" i="7"/>
  <c r="AO21" i="7" s="1"/>
  <c r="G21" i="7"/>
  <c r="F22" i="7"/>
  <c r="G22" i="7"/>
  <c r="F23" i="7"/>
  <c r="G23" i="7"/>
  <c r="I11" i="7"/>
  <c r="I5" i="7" s="1"/>
  <c r="F13" i="7"/>
  <c r="AB13" i="7"/>
  <c r="AB11" i="7" s="1"/>
  <c r="AC11" i="7"/>
  <c r="AC5" i="7" s="1"/>
  <c r="AF14" i="7"/>
  <c r="M14" i="7"/>
  <c r="M26" i="7" s="1"/>
  <c r="R30" i="7"/>
  <c r="V15" i="7"/>
  <c r="V14" i="7" s="1"/>
  <c r="V26" i="7" s="1"/>
  <c r="X14" i="7"/>
  <c r="J16" i="7"/>
  <c r="J14" i="7" s="1"/>
  <c r="K14" i="7"/>
  <c r="O14" i="7"/>
  <c r="AH16" i="7"/>
  <c r="AH14" i="7" s="1"/>
  <c r="AI14" i="7"/>
  <c r="E17" i="7"/>
  <c r="D17" i="7" s="1"/>
  <c r="E19" i="7"/>
  <c r="D19" i="7" s="1"/>
  <c r="G19" i="7"/>
  <c r="M5" i="7"/>
  <c r="M30" i="7" s="1"/>
  <c r="J6" i="7"/>
  <c r="AH8" i="7"/>
  <c r="F9" i="7"/>
  <c r="D9" i="7" s="1"/>
  <c r="V9" i="7"/>
  <c r="J10" i="7"/>
  <c r="E11" i="7"/>
  <c r="G11" i="7"/>
  <c r="U11" i="7"/>
  <c r="U5" i="7" s="1"/>
  <c r="S13" i="7"/>
  <c r="T26" i="7"/>
  <c r="T5" i="7"/>
  <c r="Z14" i="7"/>
  <c r="E15" i="7"/>
  <c r="D15" i="7" s="1"/>
  <c r="S15" i="7"/>
  <c r="S14" i="7" s="1"/>
  <c r="E16" i="7"/>
  <c r="D16" i="7" s="1"/>
  <c r="AA14" i="7"/>
  <c r="Y16" i="7"/>
  <c r="Y14" i="7" s="1"/>
  <c r="Y26" i="7" s="1"/>
  <c r="F18" i="7"/>
  <c r="G18" i="7"/>
  <c r="AO20" i="7"/>
  <c r="AO22" i="7"/>
  <c r="U30" i="7"/>
  <c r="Y23" i="7"/>
  <c r="AO23" i="7"/>
  <c r="R26" i="7"/>
  <c r="E12" i="7"/>
  <c r="Y12" i="7"/>
  <c r="E20" i="7"/>
  <c r="D20" i="7" s="1"/>
  <c r="E21" i="7"/>
  <c r="E22" i="7"/>
  <c r="D22" i="7" s="1"/>
  <c r="E23" i="7"/>
  <c r="T25" i="7"/>
  <c r="U25" i="7"/>
  <c r="L25" i="7"/>
  <c r="L30" i="7"/>
  <c r="T30" i="7"/>
  <c r="C119" i="5"/>
  <c r="D42" i="5"/>
  <c r="Y119" i="5"/>
  <c r="E23" i="5"/>
  <c r="M8" i="5"/>
  <c r="P55" i="5"/>
  <c r="L42" i="5"/>
  <c r="L41" i="5" s="1"/>
  <c r="L118" i="5"/>
  <c r="U118" i="5"/>
  <c r="U42" i="5"/>
  <c r="U41" i="5" s="1"/>
  <c r="C144" i="5"/>
  <c r="Z144" i="5" s="1"/>
  <c r="D67" i="5"/>
  <c r="J141" i="5"/>
  <c r="J68" i="5"/>
  <c r="J64" i="5" s="1"/>
  <c r="Y170" i="5"/>
  <c r="O208" i="5"/>
  <c r="O163" i="5" s="1"/>
  <c r="O57" i="5"/>
  <c r="O53" i="5" s="1"/>
  <c r="S208" i="5"/>
  <c r="S57" i="5"/>
  <c r="S53" i="5" s="1"/>
  <c r="Y231" i="5"/>
  <c r="Z12" i="5"/>
  <c r="AE12" i="5"/>
  <c r="Y12" i="5"/>
  <c r="R38" i="5"/>
  <c r="R37" i="5" s="1"/>
  <c r="W38" i="5"/>
  <c r="W37" i="5" s="1"/>
  <c r="G64" i="5"/>
  <c r="M64" i="5"/>
  <c r="C103" i="5"/>
  <c r="W27" i="5"/>
  <c r="Z109" i="5"/>
  <c r="D166" i="5"/>
  <c r="C166" i="5" s="1"/>
  <c r="E11" i="5"/>
  <c r="D11" i="5" s="1"/>
  <c r="C178" i="5"/>
  <c r="Z178" i="5" s="1"/>
  <c r="Y178" i="5"/>
  <c r="C196" i="5"/>
  <c r="Z196" i="5" s="1"/>
  <c r="Y196" i="5"/>
  <c r="Y197" i="5"/>
  <c r="W41" i="5"/>
  <c r="W18" i="5"/>
  <c r="C97" i="5"/>
  <c r="D20" i="5"/>
  <c r="Y97" i="5"/>
  <c r="C100" i="5"/>
  <c r="Y100" i="5"/>
  <c r="D23" i="5"/>
  <c r="C112" i="5"/>
  <c r="D35" i="5"/>
  <c r="D115" i="5"/>
  <c r="F114" i="5"/>
  <c r="F38" i="5"/>
  <c r="F37" i="5" s="1"/>
  <c r="J38" i="5"/>
  <c r="J37" i="5" s="1"/>
  <c r="J114" i="5"/>
  <c r="N114" i="5"/>
  <c r="N38" i="5"/>
  <c r="N37" i="5" s="1"/>
  <c r="C132" i="5"/>
  <c r="C55" i="5" s="1"/>
  <c r="D55" i="5"/>
  <c r="H130" i="5"/>
  <c r="H55" i="5"/>
  <c r="AB60" i="5"/>
  <c r="AB59" i="5" s="1"/>
  <c r="AB136" i="5"/>
  <c r="Y149" i="5"/>
  <c r="C150" i="5"/>
  <c r="G35" i="5"/>
  <c r="I8" i="5"/>
  <c r="H118" i="5"/>
  <c r="D118" i="5" s="1"/>
  <c r="H42" i="5"/>
  <c r="H41" i="5" s="1"/>
  <c r="P42" i="5"/>
  <c r="P41" i="5" s="1"/>
  <c r="P118" i="5"/>
  <c r="AA141" i="5"/>
  <c r="F68" i="5"/>
  <c r="F141" i="5"/>
  <c r="N141" i="5"/>
  <c r="N68" i="5"/>
  <c r="N64" i="5" s="1"/>
  <c r="K64" i="5"/>
  <c r="D153" i="5"/>
  <c r="E76" i="5"/>
  <c r="V76" i="5"/>
  <c r="V141" i="5"/>
  <c r="G208" i="5"/>
  <c r="G163" i="5" s="1"/>
  <c r="G57" i="5"/>
  <c r="G53" i="5" s="1"/>
  <c r="X208" i="5"/>
  <c r="X57" i="5"/>
  <c r="C106" i="5"/>
  <c r="D29" i="5"/>
  <c r="Y106" i="5"/>
  <c r="I85" i="5"/>
  <c r="G136" i="5"/>
  <c r="G61" i="5"/>
  <c r="G59" i="5" s="1"/>
  <c r="O136" i="5"/>
  <c r="O61" i="5"/>
  <c r="O59" i="5" s="1"/>
  <c r="X136" i="5"/>
  <c r="X61" i="5"/>
  <c r="X59" i="5" s="1"/>
  <c r="Y179" i="5"/>
  <c r="K59" i="5"/>
  <c r="U64" i="5"/>
  <c r="X124" i="5"/>
  <c r="X48" i="5"/>
  <c r="X47" i="5" s="1"/>
  <c r="F136" i="5"/>
  <c r="D137" i="5"/>
  <c r="F60" i="5"/>
  <c r="F59" i="5" s="1"/>
  <c r="N136" i="5"/>
  <c r="N60" i="5"/>
  <c r="N59" i="5" s="1"/>
  <c r="W136" i="5"/>
  <c r="C184" i="5"/>
  <c r="Z184" i="5" s="1"/>
  <c r="U219" i="5"/>
  <c r="AA37" i="5"/>
  <c r="G48" i="5"/>
  <c r="G47" i="5" s="1"/>
  <c r="G8" i="5" s="1"/>
  <c r="K48" i="5"/>
  <c r="K47" i="5" s="1"/>
  <c r="K8" i="5" s="1"/>
  <c r="O48" i="5"/>
  <c r="O47" i="5" s="1"/>
  <c r="S48" i="5"/>
  <c r="S47" i="5" s="1"/>
  <c r="H53" i="5"/>
  <c r="L53" i="5"/>
  <c r="P53" i="5"/>
  <c r="AA53" i="5"/>
  <c r="X64" i="5"/>
  <c r="Z89" i="5"/>
  <c r="Y89" i="5"/>
  <c r="AE89" i="5"/>
  <c r="D101" i="5"/>
  <c r="E24" i="5"/>
  <c r="C107" i="5"/>
  <c r="W33" i="5"/>
  <c r="C111" i="5"/>
  <c r="D34" i="5"/>
  <c r="J130" i="5"/>
  <c r="U130" i="5"/>
  <c r="AA130" i="5"/>
  <c r="D133" i="5"/>
  <c r="E141" i="5"/>
  <c r="D146" i="5"/>
  <c r="D152" i="5"/>
  <c r="E75" i="5"/>
  <c r="C179" i="5"/>
  <c r="Z179" i="5" s="1"/>
  <c r="C217" i="5"/>
  <c r="Z217" i="5" s="1"/>
  <c r="E219" i="5"/>
  <c r="D220" i="5"/>
  <c r="C220" i="5" s="1"/>
  <c r="E65" i="5"/>
  <c r="I219" i="5"/>
  <c r="M219" i="5"/>
  <c r="V219" i="5"/>
  <c r="X53" i="5"/>
  <c r="U59" i="5"/>
  <c r="Y93" i="5"/>
  <c r="J136" i="5"/>
  <c r="J60" i="5"/>
  <c r="J59" i="5" s="1"/>
  <c r="R136" i="5"/>
  <c r="R60" i="5"/>
  <c r="R59" i="5" s="1"/>
  <c r="C149" i="5"/>
  <c r="D72" i="5"/>
  <c r="W214" i="5"/>
  <c r="H219" i="5"/>
  <c r="H163" i="5" s="1"/>
  <c r="H68" i="5"/>
  <c r="G16" i="5"/>
  <c r="O37" i="5"/>
  <c r="Q53" i="5"/>
  <c r="Q8" i="5" s="1"/>
  <c r="W60" i="5"/>
  <c r="AA59" i="5"/>
  <c r="O64" i="5"/>
  <c r="T64" i="5"/>
  <c r="T8" i="5" s="1"/>
  <c r="Y92" i="5"/>
  <c r="D95" i="5"/>
  <c r="D104" i="5"/>
  <c r="Y109" i="5"/>
  <c r="D32" i="5"/>
  <c r="Q85" i="5"/>
  <c r="K85" i="5"/>
  <c r="E127" i="5"/>
  <c r="D127" i="5" s="1"/>
  <c r="C127" i="5" s="1"/>
  <c r="D128" i="5"/>
  <c r="D131" i="5"/>
  <c r="E130" i="5"/>
  <c r="V54" i="5"/>
  <c r="V53" i="5" s="1"/>
  <c r="V130" i="5"/>
  <c r="V85" i="5" s="1"/>
  <c r="AB130" i="5"/>
  <c r="AB85" i="5" s="1"/>
  <c r="AB54" i="5"/>
  <c r="AB53" i="5" s="1"/>
  <c r="AB8" i="5" s="1"/>
  <c r="N56" i="5"/>
  <c r="N53" i="5" s="1"/>
  <c r="N130" i="5"/>
  <c r="C139" i="5"/>
  <c r="D62" i="5"/>
  <c r="Y139" i="5"/>
  <c r="W141" i="5"/>
  <c r="I141" i="5"/>
  <c r="Q141" i="5"/>
  <c r="D145" i="5"/>
  <c r="O141" i="5"/>
  <c r="C169" i="5"/>
  <c r="Z169" i="5" s="1"/>
  <c r="D171" i="5"/>
  <c r="Y175" i="5"/>
  <c r="D176" i="5"/>
  <c r="F21" i="5"/>
  <c r="L163" i="5"/>
  <c r="U192" i="5"/>
  <c r="U38" i="5"/>
  <c r="U37" i="5" s="1"/>
  <c r="AA163" i="5"/>
  <c r="D199" i="5"/>
  <c r="C199" i="5" s="1"/>
  <c r="L219" i="5"/>
  <c r="V59" i="5"/>
  <c r="P64" i="5"/>
  <c r="D94" i="5"/>
  <c r="H20" i="5"/>
  <c r="L20" i="5"/>
  <c r="P20" i="5"/>
  <c r="C98" i="5"/>
  <c r="Y98" i="5" s="1"/>
  <c r="D105" i="5"/>
  <c r="E114" i="5"/>
  <c r="G114" i="5"/>
  <c r="X114" i="5"/>
  <c r="X38" i="5"/>
  <c r="X37" i="5" s="1"/>
  <c r="D122" i="5"/>
  <c r="D125" i="5"/>
  <c r="E124" i="5"/>
  <c r="D124" i="5" s="1"/>
  <c r="C124" i="5" s="1"/>
  <c r="D134" i="5"/>
  <c r="S136" i="5"/>
  <c r="S85" i="5" s="1"/>
  <c r="D142" i="5"/>
  <c r="M141" i="5"/>
  <c r="M85" i="5" s="1"/>
  <c r="V65" i="5"/>
  <c r="AB65" i="5"/>
  <c r="AB64" i="5" s="1"/>
  <c r="G141" i="5"/>
  <c r="X141" i="5"/>
  <c r="D148" i="5"/>
  <c r="Y167" i="5"/>
  <c r="D194" i="5"/>
  <c r="C194" i="5" s="1"/>
  <c r="C39" i="5" s="1"/>
  <c r="E192" i="5"/>
  <c r="D206" i="5"/>
  <c r="C206" i="5" s="1"/>
  <c r="F205" i="5"/>
  <c r="F163" i="5" s="1"/>
  <c r="U208" i="5"/>
  <c r="F219" i="5"/>
  <c r="D230" i="5"/>
  <c r="D91" i="5"/>
  <c r="D99" i="5"/>
  <c r="H24" i="5"/>
  <c r="L24" i="5"/>
  <c r="P24" i="5"/>
  <c r="D110" i="5"/>
  <c r="H114" i="5"/>
  <c r="H38" i="5"/>
  <c r="H37" i="5" s="1"/>
  <c r="L114" i="5"/>
  <c r="L38" i="5"/>
  <c r="L37" i="5" s="1"/>
  <c r="P114" i="5"/>
  <c r="P85" i="5" s="1"/>
  <c r="P38" i="5"/>
  <c r="P37" i="5" s="1"/>
  <c r="P8" i="5" s="1"/>
  <c r="D121" i="5"/>
  <c r="C121" i="5" s="1"/>
  <c r="L130" i="5"/>
  <c r="F130" i="5"/>
  <c r="F55" i="5"/>
  <c r="F53" i="5" s="1"/>
  <c r="W130" i="5"/>
  <c r="AA136" i="5"/>
  <c r="AA85" i="5" s="1"/>
  <c r="R141" i="5"/>
  <c r="R85" i="5" s="1"/>
  <c r="R65" i="5"/>
  <c r="R64" i="5" s="1"/>
  <c r="D151" i="5"/>
  <c r="H76" i="5"/>
  <c r="H64" i="5" s="1"/>
  <c r="L76" i="5"/>
  <c r="L64" i="5" s="1"/>
  <c r="P76" i="5"/>
  <c r="C173" i="5"/>
  <c r="Z173" i="5" s="1"/>
  <c r="Y173" i="5"/>
  <c r="Y183" i="5"/>
  <c r="C188" i="5"/>
  <c r="Z188" i="5" s="1"/>
  <c r="D190" i="5"/>
  <c r="F35" i="5"/>
  <c r="C211" i="5"/>
  <c r="Y211" i="5"/>
  <c r="Z211" i="5"/>
  <c r="AB214" i="5"/>
  <c r="W219" i="5"/>
  <c r="C226" i="5"/>
  <c r="Z226" i="5" s="1"/>
  <c r="D228" i="5"/>
  <c r="C228" i="5" s="1"/>
  <c r="F73" i="5"/>
  <c r="X45" i="5"/>
  <c r="X44" i="5" s="1"/>
  <c r="Z93" i="5"/>
  <c r="Z107" i="5"/>
  <c r="D138" i="5"/>
  <c r="Z139" i="5"/>
  <c r="H141" i="5"/>
  <c r="L141" i="5"/>
  <c r="P141" i="5"/>
  <c r="U141" i="5"/>
  <c r="W167" i="5"/>
  <c r="Z167" i="5" s="1"/>
  <c r="C170" i="5"/>
  <c r="D181" i="5"/>
  <c r="C189" i="5"/>
  <c r="Z189" i="5" s="1"/>
  <c r="K208" i="5"/>
  <c r="K163" i="5" s="1"/>
  <c r="E208" i="5"/>
  <c r="V208" i="5"/>
  <c r="V163" i="5" s="1"/>
  <c r="AB208" i="5"/>
  <c r="AB163" i="5" s="1"/>
  <c r="G219" i="5"/>
  <c r="K219" i="5"/>
  <c r="O219" i="5"/>
  <c r="S219" i="5"/>
  <c r="S163" i="5" s="1"/>
  <c r="X219" i="5"/>
  <c r="X163" i="5" s="1"/>
  <c r="J219" i="5"/>
  <c r="C227" i="5"/>
  <c r="Z227" i="5" s="1"/>
  <c r="D185" i="5"/>
  <c r="D203" i="5"/>
  <c r="C203" i="5" s="1"/>
  <c r="E202" i="5"/>
  <c r="D202" i="5" s="1"/>
  <c r="C202" i="5" s="1"/>
  <c r="P208" i="5"/>
  <c r="P163" i="5" s="1"/>
  <c r="AA208" i="5"/>
  <c r="D212" i="5"/>
  <c r="P219" i="5"/>
  <c r="AA219" i="5"/>
  <c r="D222" i="5"/>
  <c r="D172" i="5"/>
  <c r="D177" i="5"/>
  <c r="D182" i="5"/>
  <c r="D187" i="5"/>
  <c r="F208" i="5"/>
  <c r="J208" i="5"/>
  <c r="J163" i="5" s="1"/>
  <c r="N208" i="5"/>
  <c r="N163" i="5" s="1"/>
  <c r="R208" i="5"/>
  <c r="R163" i="5" s="1"/>
  <c r="W208" i="5"/>
  <c r="W163" i="5" s="1"/>
  <c r="D215" i="5"/>
  <c r="E214" i="5"/>
  <c r="D214" i="5" s="1"/>
  <c r="I214" i="5"/>
  <c r="I163" i="5" s="1"/>
  <c r="M214" i="5"/>
  <c r="M163" i="5" s="1"/>
  <c r="Q214" i="5"/>
  <c r="Q163" i="5" s="1"/>
  <c r="V214" i="5"/>
  <c r="D224" i="5"/>
  <c r="Q105" i="4"/>
  <c r="Q13" i="4"/>
  <c r="P106" i="4"/>
  <c r="AR23" i="4"/>
  <c r="AN23" i="4"/>
  <c r="U114" i="4"/>
  <c r="AV114" i="4" s="1"/>
  <c r="AV23" i="4"/>
  <c r="AY23" i="4"/>
  <c r="AK114" i="4"/>
  <c r="AZ114" i="4" s="1"/>
  <c r="AZ23" i="4"/>
  <c r="AX23" i="4"/>
  <c r="K116" i="4"/>
  <c r="AP116" i="4" s="1"/>
  <c r="AP25" i="4"/>
  <c r="AT25" i="4"/>
  <c r="AX25" i="4"/>
  <c r="F28" i="4"/>
  <c r="G119" i="4"/>
  <c r="AO28" i="4"/>
  <c r="I126" i="4"/>
  <c r="AR35" i="4"/>
  <c r="AN35" i="4"/>
  <c r="U126" i="4"/>
  <c r="AV126" i="4" s="1"/>
  <c r="AV35" i="4"/>
  <c r="AG126" i="4"/>
  <c r="AY126" i="4" s="1"/>
  <c r="AY35" i="4"/>
  <c r="AK126" i="4"/>
  <c r="AZ35" i="4"/>
  <c r="AX35" i="4"/>
  <c r="K128" i="4"/>
  <c r="AP128" i="4" s="1"/>
  <c r="AP37" i="4"/>
  <c r="I37" i="4"/>
  <c r="O128" i="4"/>
  <c r="AT128" i="4" s="1"/>
  <c r="AT37" i="4"/>
  <c r="AA128" i="4"/>
  <c r="AX128" i="4" s="1"/>
  <c r="AX37" i="4"/>
  <c r="J135" i="4"/>
  <c r="AO135" i="4" s="1"/>
  <c r="I44" i="4"/>
  <c r="AO44" i="4"/>
  <c r="V135" i="4"/>
  <c r="AV44" i="4"/>
  <c r="AL135" i="4"/>
  <c r="AZ44" i="4"/>
  <c r="AQ53" i="4"/>
  <c r="H146" i="4"/>
  <c r="AP146" i="4" s="1"/>
  <c r="F55" i="4"/>
  <c r="P146" i="4"/>
  <c r="AT55" i="4"/>
  <c r="AB146" i="4"/>
  <c r="AX55" i="4"/>
  <c r="AZ55" i="4"/>
  <c r="AS55" i="4"/>
  <c r="AQ59" i="4"/>
  <c r="F61" i="4"/>
  <c r="H152" i="4"/>
  <c r="AP152" i="4" s="1"/>
  <c r="P152" i="4"/>
  <c r="AT61" i="4"/>
  <c r="AB152" i="4"/>
  <c r="AX152" i="4" s="1"/>
  <c r="AX61" i="4"/>
  <c r="AJ152" i="4"/>
  <c r="AZ152" i="4" s="1"/>
  <c r="AZ61" i="4"/>
  <c r="AS61" i="4"/>
  <c r="K154" i="4"/>
  <c r="AP154" i="4" s="1"/>
  <c r="AP63" i="4"/>
  <c r="I63" i="4"/>
  <c r="O154" i="4"/>
  <c r="AT154" i="4" s="1"/>
  <c r="AT63" i="4"/>
  <c r="AA154" i="4"/>
  <c r="AX154" i="4" s="1"/>
  <c r="AX63" i="4"/>
  <c r="N160" i="4"/>
  <c r="L69" i="4"/>
  <c r="N68" i="4"/>
  <c r="N159" i="4" s="1"/>
  <c r="R160" i="4"/>
  <c r="AU160" i="4" s="1"/>
  <c r="AL160" i="4"/>
  <c r="AJ69" i="4"/>
  <c r="AL68" i="4"/>
  <c r="AL159" i="4" s="1"/>
  <c r="P161" i="4"/>
  <c r="O70" i="4"/>
  <c r="AO70" i="4"/>
  <c r="H164" i="4"/>
  <c r="F73" i="4"/>
  <c r="AF164" i="4"/>
  <c r="AP164" i="4" s="1"/>
  <c r="AD73" i="4"/>
  <c r="AD164" i="4" s="1"/>
  <c r="AJ164" i="4"/>
  <c r="AZ164" i="4" s="1"/>
  <c r="AZ73" i="4"/>
  <c r="AS73" i="4"/>
  <c r="N165" i="4"/>
  <c r="L74" i="4"/>
  <c r="AL165" i="4"/>
  <c r="AJ74" i="4"/>
  <c r="V168" i="4"/>
  <c r="U77" i="4"/>
  <c r="V76" i="4"/>
  <c r="V167" i="4" s="1"/>
  <c r="AK169" i="4"/>
  <c r="AJ78" i="4"/>
  <c r="AK76" i="4"/>
  <c r="AK167" i="4" s="1"/>
  <c r="AP114" i="4"/>
  <c r="AI260" i="4"/>
  <c r="AI267" i="4"/>
  <c r="AI268" i="4"/>
  <c r="AI191" i="4"/>
  <c r="AI261" i="4" s="1"/>
  <c r="R13" i="4"/>
  <c r="Z13" i="4"/>
  <c r="AH13" i="4"/>
  <c r="K106" i="4"/>
  <c r="S106" i="4"/>
  <c r="AX15" i="4"/>
  <c r="AR20" i="4"/>
  <c r="AN20" i="4"/>
  <c r="M111" i="4"/>
  <c r="AS111" i="4" s="1"/>
  <c r="M15" i="4"/>
  <c r="Q111" i="4"/>
  <c r="Q15" i="4"/>
  <c r="Q106" i="4" s="1"/>
  <c r="U111" i="4"/>
  <c r="AV20" i="4"/>
  <c r="U15" i="4"/>
  <c r="Y111" i="4"/>
  <c r="Y15" i="4"/>
  <c r="Y106" i="4" s="1"/>
  <c r="AC15" i="4"/>
  <c r="AC106" i="4" s="1"/>
  <c r="AC111" i="4"/>
  <c r="AX111" i="4" s="1"/>
  <c r="AG15" i="4"/>
  <c r="AG13" i="4" s="1"/>
  <c r="AY20" i="4"/>
  <c r="AK111" i="4"/>
  <c r="AZ111" i="4" s="1"/>
  <c r="AZ20" i="4"/>
  <c r="AK15" i="4"/>
  <c r="AX20" i="4"/>
  <c r="K113" i="4"/>
  <c r="AP22" i="4"/>
  <c r="I22" i="4"/>
  <c r="K14" i="4"/>
  <c r="AT22" i="4"/>
  <c r="O14" i="4"/>
  <c r="O113" i="4"/>
  <c r="S113" i="4"/>
  <c r="S14" i="4"/>
  <c r="W113" i="4"/>
  <c r="W14" i="4"/>
  <c r="AV14" i="4" s="1"/>
  <c r="AX22" i="4"/>
  <c r="AA14" i="4"/>
  <c r="AE14" i="4"/>
  <c r="AE113" i="4"/>
  <c r="AI113" i="4"/>
  <c r="AY113" i="4" s="1"/>
  <c r="AI14" i="4"/>
  <c r="AO23" i="4"/>
  <c r="G25" i="4"/>
  <c r="G116" i="4" s="1"/>
  <c r="AO116" i="4" s="1"/>
  <c r="I123" i="4"/>
  <c r="AR32" i="4"/>
  <c r="AN32" i="4"/>
  <c r="AV32" i="4"/>
  <c r="AY32" i="4"/>
  <c r="AK123" i="4"/>
  <c r="AZ32" i="4"/>
  <c r="AX32" i="4"/>
  <c r="K125" i="4"/>
  <c r="AP125" i="4" s="1"/>
  <c r="AP34" i="4"/>
  <c r="I34" i="4"/>
  <c r="AT34" i="4"/>
  <c r="O125" i="4"/>
  <c r="AT125" i="4" s="1"/>
  <c r="AX34" i="4"/>
  <c r="AO35" i="4"/>
  <c r="R126" i="4"/>
  <c r="AU126" i="4" s="1"/>
  <c r="G128" i="4"/>
  <c r="AO128" i="4" s="1"/>
  <c r="F37" i="4"/>
  <c r="AO37" i="4"/>
  <c r="AP135" i="4"/>
  <c r="AQ44" i="4"/>
  <c r="H137" i="4"/>
  <c r="F46" i="4"/>
  <c r="P137" i="4"/>
  <c r="AT46" i="4"/>
  <c r="AB137" i="4"/>
  <c r="AX46" i="4"/>
  <c r="AJ137" i="4"/>
  <c r="AZ137" i="4" s="1"/>
  <c r="AZ46" i="4"/>
  <c r="AS46" i="4"/>
  <c r="AR146" i="4"/>
  <c r="AW55" i="4"/>
  <c r="I57" i="4"/>
  <c r="AO57" i="4"/>
  <c r="V148" i="4"/>
  <c r="AO148" i="4" s="1"/>
  <c r="AV57" i="4"/>
  <c r="AL148" i="4"/>
  <c r="AZ148" i="4" s="1"/>
  <c r="AZ57" i="4"/>
  <c r="AW61" i="4"/>
  <c r="F63" i="4"/>
  <c r="G154" i="4"/>
  <c r="P68" i="4"/>
  <c r="P159" i="4" s="1"/>
  <c r="J160" i="4"/>
  <c r="I69" i="4"/>
  <c r="AO69" i="4"/>
  <c r="J68" i="4"/>
  <c r="AH160" i="4"/>
  <c r="AG69" i="4"/>
  <c r="AH68" i="4"/>
  <c r="AH159" i="4" s="1"/>
  <c r="H161" i="4"/>
  <c r="F70" i="4"/>
  <c r="L161" i="4"/>
  <c r="AS161" i="4" s="1"/>
  <c r="AF161" i="4"/>
  <c r="AD70" i="4"/>
  <c r="AD161" i="4" s="1"/>
  <c r="AJ161" i="4"/>
  <c r="AZ161" i="4" s="1"/>
  <c r="AZ70" i="4"/>
  <c r="AS70" i="4"/>
  <c r="N72" i="4"/>
  <c r="AB164" i="4"/>
  <c r="AA73" i="4"/>
  <c r="J165" i="4"/>
  <c r="AO165" i="4" s="1"/>
  <c r="I74" i="4"/>
  <c r="AO74" i="4"/>
  <c r="AH165" i="4"/>
  <c r="AG74" i="4"/>
  <c r="N168" i="4"/>
  <c r="L77" i="4"/>
  <c r="N76" i="4"/>
  <c r="N167" i="4" s="1"/>
  <c r="R168" i="4"/>
  <c r="AU77" i="4"/>
  <c r="R76" i="4"/>
  <c r="AL168" i="4"/>
  <c r="AJ77" i="4"/>
  <c r="AL76" i="4"/>
  <c r="AL167" i="4" s="1"/>
  <c r="W169" i="4"/>
  <c r="AP169" i="4" s="1"/>
  <c r="U78" i="4"/>
  <c r="AP108" i="4"/>
  <c r="AC105" i="4"/>
  <c r="AS15" i="4"/>
  <c r="I108" i="4"/>
  <c r="AR17" i="4"/>
  <c r="AN17" i="4"/>
  <c r="AV17" i="4"/>
  <c r="AY17" i="4"/>
  <c r="AK108" i="4"/>
  <c r="AZ17" i="4"/>
  <c r="AX17" i="4"/>
  <c r="K109" i="4"/>
  <c r="AP109" i="4" s="1"/>
  <c r="AP18" i="4"/>
  <c r="I18" i="4"/>
  <c r="AT18" i="4"/>
  <c r="AX18" i="4"/>
  <c r="AO20" i="4"/>
  <c r="AU15" i="4"/>
  <c r="F22" i="4"/>
  <c r="G113" i="4"/>
  <c r="G14" i="4"/>
  <c r="L105" i="4"/>
  <c r="AS14" i="4"/>
  <c r="L13" i="4"/>
  <c r="P13" i="4"/>
  <c r="T105" i="4"/>
  <c r="T13" i="4"/>
  <c r="AW14" i="4"/>
  <c r="X13" i="4"/>
  <c r="AB105" i="4"/>
  <c r="AB13" i="4"/>
  <c r="AF105" i="4"/>
  <c r="AF13" i="4"/>
  <c r="AZ14" i="4"/>
  <c r="AJ13" i="4"/>
  <c r="AT114" i="4"/>
  <c r="AP23" i="4"/>
  <c r="AV25" i="4"/>
  <c r="AO119" i="4"/>
  <c r="AR29" i="4"/>
  <c r="AN29" i="4"/>
  <c r="U120" i="4"/>
  <c r="AV120" i="4" s="1"/>
  <c r="AV29" i="4"/>
  <c r="AY29" i="4"/>
  <c r="AK120" i="4"/>
  <c r="AZ120" i="4" s="1"/>
  <c r="AZ29" i="4"/>
  <c r="AX29" i="4"/>
  <c r="K122" i="4"/>
  <c r="AP122" i="4" s="1"/>
  <c r="AP31" i="4"/>
  <c r="I31" i="4"/>
  <c r="O122" i="4"/>
  <c r="AT122" i="4" s="1"/>
  <c r="AT31" i="4"/>
  <c r="AX31" i="4"/>
  <c r="AO32" i="4"/>
  <c r="F34" i="4"/>
  <c r="G125" i="4"/>
  <c r="AO34" i="4"/>
  <c r="AT126" i="4"/>
  <c r="AP35" i="4"/>
  <c r="AV128" i="4"/>
  <c r="AV37" i="4"/>
  <c r="J132" i="4"/>
  <c r="I41" i="4"/>
  <c r="AO41" i="4"/>
  <c r="V132" i="4"/>
  <c r="AV132" i="4" s="1"/>
  <c r="AV41" i="4"/>
  <c r="AL132" i="4"/>
  <c r="AZ132" i="4" s="1"/>
  <c r="AZ41" i="4"/>
  <c r="AU44" i="4"/>
  <c r="AP137" i="4"/>
  <c r="AW46" i="4"/>
  <c r="J138" i="4"/>
  <c r="I47" i="4"/>
  <c r="AO47" i="4"/>
  <c r="V138" i="4"/>
  <c r="AV138" i="4" s="1"/>
  <c r="AV47" i="4"/>
  <c r="AL138" i="4"/>
  <c r="AZ138" i="4" s="1"/>
  <c r="AZ47" i="4"/>
  <c r="H143" i="4"/>
  <c r="F52" i="4"/>
  <c r="H51" i="4"/>
  <c r="L143" i="4"/>
  <c r="AS143" i="4" s="1"/>
  <c r="L51" i="4"/>
  <c r="P143" i="4"/>
  <c r="AO143" i="4" s="1"/>
  <c r="AT52" i="4"/>
  <c r="P51" i="4"/>
  <c r="P142" i="4" s="1"/>
  <c r="X51" i="4"/>
  <c r="AB51" i="4"/>
  <c r="AB142" i="4" s="1"/>
  <c r="AB143" i="4"/>
  <c r="AX52" i="4"/>
  <c r="AF143" i="4"/>
  <c r="AF51" i="4"/>
  <c r="AF142" i="4" s="1"/>
  <c r="AJ143" i="4"/>
  <c r="AZ143" i="4" s="1"/>
  <c r="AZ52" i="4"/>
  <c r="AJ51" i="4"/>
  <c r="AS52" i="4"/>
  <c r="AV144" i="4"/>
  <c r="AQ57" i="4"/>
  <c r="H149" i="4"/>
  <c r="F58" i="4"/>
  <c r="P149" i="4"/>
  <c r="AT58" i="4"/>
  <c r="AZ58" i="4"/>
  <c r="AS58" i="4"/>
  <c r="AO152" i="4"/>
  <c r="AY154" i="4"/>
  <c r="AV63" i="4"/>
  <c r="J156" i="4"/>
  <c r="I65" i="4"/>
  <c r="AO65" i="4"/>
  <c r="V156" i="4"/>
  <c r="AV156" i="4" s="1"/>
  <c r="AV65" i="4"/>
  <c r="AL156" i="4"/>
  <c r="AZ65" i="4"/>
  <c r="H68" i="4"/>
  <c r="H159" i="4" s="1"/>
  <c r="F68" i="4"/>
  <c r="Z160" i="4"/>
  <c r="X69" i="4"/>
  <c r="Z68" i="4"/>
  <c r="AD160" i="4"/>
  <c r="AU69" i="4"/>
  <c r="AB161" i="4"/>
  <c r="AA70" i="4"/>
  <c r="AH72" i="4"/>
  <c r="T164" i="4"/>
  <c r="R73" i="4"/>
  <c r="AW164" i="4"/>
  <c r="Z165" i="4"/>
  <c r="X74" i="4"/>
  <c r="AU74" i="4"/>
  <c r="J168" i="4"/>
  <c r="I77" i="4"/>
  <c r="AO77" i="4"/>
  <c r="J76" i="4"/>
  <c r="AH168" i="4"/>
  <c r="AG77" i="4"/>
  <c r="AH76" i="4"/>
  <c r="AH167" i="4" s="1"/>
  <c r="S169" i="4"/>
  <c r="R78" i="4"/>
  <c r="AQ78" i="4"/>
  <c r="AO123" i="4"/>
  <c r="AP126" i="4"/>
  <c r="T143" i="4"/>
  <c r="AZ156" i="4"/>
  <c r="N13" i="4"/>
  <c r="V13" i="4"/>
  <c r="AD13" i="4"/>
  <c r="AL13" i="4"/>
  <c r="O15" i="4"/>
  <c r="W15" i="4"/>
  <c r="AE15" i="4"/>
  <c r="AO17" i="4"/>
  <c r="G109" i="4"/>
  <c r="AO109" i="4" s="1"/>
  <c r="F18" i="4"/>
  <c r="AO18" i="4"/>
  <c r="AP20" i="4"/>
  <c r="H105" i="4"/>
  <c r="H13" i="4"/>
  <c r="AV22" i="4"/>
  <c r="AT23" i="4"/>
  <c r="I26" i="4"/>
  <c r="M26" i="4"/>
  <c r="M117" i="4" s="1"/>
  <c r="AS117" i="4" s="1"/>
  <c r="Q26" i="4"/>
  <c r="U26" i="4"/>
  <c r="U13" i="4" s="1"/>
  <c r="Y26" i="4"/>
  <c r="Y117" i="4" s="1"/>
  <c r="AC26" i="4"/>
  <c r="AG26" i="4"/>
  <c r="AK26" i="4"/>
  <c r="AK13" i="4" s="1"/>
  <c r="K119" i="4"/>
  <c r="AP119" i="4" s="1"/>
  <c r="AP28" i="4"/>
  <c r="I28" i="4"/>
  <c r="AT28" i="4"/>
  <c r="AA119" i="4"/>
  <c r="AX119" i="4" s="1"/>
  <c r="AX28" i="4"/>
  <c r="AO29" i="4"/>
  <c r="G122" i="4"/>
  <c r="AO122" i="4" s="1"/>
  <c r="F31" i="4"/>
  <c r="AO31" i="4"/>
  <c r="AP123" i="4"/>
  <c r="AX123" i="4"/>
  <c r="AP32" i="4"/>
  <c r="AV34" i="4"/>
  <c r="AT35" i="4"/>
  <c r="AR38" i="4"/>
  <c r="AN38" i="4"/>
  <c r="U129" i="4"/>
  <c r="AV129" i="4" s="1"/>
  <c r="AV38" i="4"/>
  <c r="AG129" i="4"/>
  <c r="AY129" i="4" s="1"/>
  <c r="AY38" i="4"/>
  <c r="AK129" i="4"/>
  <c r="AO129" i="4" s="1"/>
  <c r="AZ38" i="4"/>
  <c r="AX38" i="4"/>
  <c r="AP41" i="4"/>
  <c r="AQ41" i="4"/>
  <c r="H134" i="4"/>
  <c r="F43" i="4"/>
  <c r="P134" i="4"/>
  <c r="AT134" i="4" s="1"/>
  <c r="AT43" i="4"/>
  <c r="AB134" i="4"/>
  <c r="AX43" i="4"/>
  <c r="AZ43" i="4"/>
  <c r="AJ134" i="4"/>
  <c r="AZ134" i="4" s="1"/>
  <c r="AS43" i="4"/>
  <c r="AV135" i="4"/>
  <c r="AY44" i="4"/>
  <c r="AA138" i="4"/>
  <c r="AX138" i="4" s="1"/>
  <c r="AQ47" i="4"/>
  <c r="H140" i="4"/>
  <c r="F49" i="4"/>
  <c r="AS140" i="4"/>
  <c r="AT49" i="4"/>
  <c r="P140" i="4"/>
  <c r="AO140" i="4" s="1"/>
  <c r="AB140" i="4"/>
  <c r="AX140" i="4" s="1"/>
  <c r="AX49" i="4"/>
  <c r="AJ140" i="4"/>
  <c r="AZ140" i="4" s="1"/>
  <c r="AZ49" i="4"/>
  <c r="AS49" i="4"/>
  <c r="I51" i="4"/>
  <c r="AU51" i="4"/>
  <c r="AW52" i="4"/>
  <c r="J144" i="4"/>
  <c r="AO144" i="4" s="1"/>
  <c r="I53" i="4"/>
  <c r="AO53" i="4"/>
  <c r="V144" i="4"/>
  <c r="AV53" i="4"/>
  <c r="AT146" i="4"/>
  <c r="AO55" i="4"/>
  <c r="AU57" i="4"/>
  <c r="AP58" i="4"/>
  <c r="AW58" i="4"/>
  <c r="J150" i="4"/>
  <c r="I59" i="4"/>
  <c r="AO59" i="4"/>
  <c r="V150" i="4"/>
  <c r="AV59" i="4"/>
  <c r="AL150" i="4"/>
  <c r="AZ59" i="4"/>
  <c r="AO61" i="4"/>
  <c r="AU63" i="4"/>
  <c r="AQ65" i="4"/>
  <c r="V160" i="4"/>
  <c r="U69" i="4"/>
  <c r="V68" i="4"/>
  <c r="V159" i="4" s="1"/>
  <c r="AO161" i="4"/>
  <c r="T161" i="4"/>
  <c r="R70" i="4"/>
  <c r="AN70" i="4" s="1"/>
  <c r="AW161" i="4"/>
  <c r="V72" i="4"/>
  <c r="AL72" i="4"/>
  <c r="P164" i="4"/>
  <c r="AO164" i="4" s="1"/>
  <c r="O73" i="4"/>
  <c r="AO73" i="4"/>
  <c r="V165" i="4"/>
  <c r="U74" i="4"/>
  <c r="F168" i="4"/>
  <c r="AQ168" i="4" s="1"/>
  <c r="F76" i="4"/>
  <c r="Z168" i="4"/>
  <c r="X77" i="4"/>
  <c r="Z76" i="4"/>
  <c r="Z167" i="4" s="1"/>
  <c r="AD168" i="4"/>
  <c r="AD76" i="4"/>
  <c r="AD167" i="4" s="1"/>
  <c r="AO78" i="4"/>
  <c r="I78" i="4"/>
  <c r="J169" i="4"/>
  <c r="O169" i="4"/>
  <c r="AT169" i="4" s="1"/>
  <c r="AT78" i="4"/>
  <c r="AP120" i="4"/>
  <c r="AB149" i="4"/>
  <c r="AU17" i="4"/>
  <c r="AS18" i="4"/>
  <c r="AQ20" i="4"/>
  <c r="AS22" i="4"/>
  <c r="AU23" i="4"/>
  <c r="AS25" i="4"/>
  <c r="AW28" i="4"/>
  <c r="AU29" i="4"/>
  <c r="AS31" i="4"/>
  <c r="AQ32" i="4"/>
  <c r="AU35" i="4"/>
  <c r="AS37" i="4"/>
  <c r="AP46" i="4"/>
  <c r="I140" i="4"/>
  <c r="AP49" i="4"/>
  <c r="AX142" i="4"/>
  <c r="AP52" i="4"/>
  <c r="AP144" i="4"/>
  <c r="O150" i="4"/>
  <c r="AT150" i="4" s="1"/>
  <c r="AP61" i="4"/>
  <c r="AO63" i="4"/>
  <c r="AS63" i="4"/>
  <c r="AW63" i="4"/>
  <c r="AP160" i="4"/>
  <c r="AP70" i="4"/>
  <c r="S72" i="4"/>
  <c r="AP73" i="4"/>
  <c r="AX168" i="4"/>
  <c r="O138" i="4"/>
  <c r="AT138" i="4" s="1"/>
  <c r="K150" i="4"/>
  <c r="AP150" i="4" s="1"/>
  <c r="S193" i="4"/>
  <c r="AY109" i="4"/>
  <c r="AY116" i="4"/>
  <c r="AY119" i="4"/>
  <c r="AY122" i="4"/>
  <c r="AY125" i="4"/>
  <c r="AY128" i="4"/>
  <c r="AP129" i="4"/>
  <c r="AT129" i="4"/>
  <c r="AW132" i="4"/>
  <c r="AS41" i="4"/>
  <c r="AW41" i="4"/>
  <c r="AO134" i="4"/>
  <c r="AU134" i="4"/>
  <c r="AU43" i="4"/>
  <c r="AS135" i="4"/>
  <c r="AW135" i="4"/>
  <c r="AZ135" i="4"/>
  <c r="AS44" i="4"/>
  <c r="AW44" i="4"/>
  <c r="AO137" i="4"/>
  <c r="AU137" i="4"/>
  <c r="AU46" i="4"/>
  <c r="AW138" i="4"/>
  <c r="AS47" i="4"/>
  <c r="AW47" i="4"/>
  <c r="AU140" i="4"/>
  <c r="AU49" i="4"/>
  <c r="AY49" i="4"/>
  <c r="AU143" i="4"/>
  <c r="AU52" i="4"/>
  <c r="AW144" i="4"/>
  <c r="AZ144" i="4"/>
  <c r="AS53" i="4"/>
  <c r="AW53" i="4"/>
  <c r="AO146" i="4"/>
  <c r="AU146" i="4"/>
  <c r="AU55" i="4"/>
  <c r="AS148" i="4"/>
  <c r="AW148" i="4"/>
  <c r="AS57" i="4"/>
  <c r="AW57" i="4"/>
  <c r="AO149" i="4"/>
  <c r="AU149" i="4"/>
  <c r="AU58" i="4"/>
  <c r="AY58" i="4"/>
  <c r="AS150" i="4"/>
  <c r="AW150" i="4"/>
  <c r="AZ150" i="4"/>
  <c r="AS59" i="4"/>
  <c r="AW59" i="4"/>
  <c r="AU152" i="4"/>
  <c r="AU61" i="4"/>
  <c r="AW156" i="4"/>
  <c r="AS65" i="4"/>
  <c r="AW65" i="4"/>
  <c r="AY70" i="4"/>
  <c r="T72" i="4"/>
  <c r="AB72" i="4"/>
  <c r="AF72" i="4"/>
  <c r="AY73" i="4"/>
  <c r="AX77" i="4"/>
  <c r="M169" i="4"/>
  <c r="L78" i="4"/>
  <c r="AY78" i="4"/>
  <c r="V105" i="4"/>
  <c r="AL105" i="4"/>
  <c r="J108" i="4"/>
  <c r="AO108" i="4" s="1"/>
  <c r="N111" i="4"/>
  <c r="V111" i="4"/>
  <c r="AL111" i="4"/>
  <c r="AP111" i="4" s="1"/>
  <c r="H113" i="4"/>
  <c r="P113" i="4"/>
  <c r="AO113" i="4" s="1"/>
  <c r="AF113" i="4"/>
  <c r="J114" i="4"/>
  <c r="P119" i="4"/>
  <c r="J120" i="4"/>
  <c r="AO120" i="4" s="1"/>
  <c r="P125" i="4"/>
  <c r="AO125" i="4" s="1"/>
  <c r="J126" i="4"/>
  <c r="AO126" i="4" s="1"/>
  <c r="AA132" i="4"/>
  <c r="AX132" i="4" s="1"/>
  <c r="I134" i="4"/>
  <c r="U137" i="4"/>
  <c r="AV137" i="4" s="1"/>
  <c r="K142" i="4"/>
  <c r="AC143" i="4"/>
  <c r="AP143" i="4" s="1"/>
  <c r="AA144" i="4"/>
  <c r="AX144" i="4" s="1"/>
  <c r="Q149" i="4"/>
  <c r="AP149" i="4" s="1"/>
  <c r="O160" i="4"/>
  <c r="AT160" i="4" s="1"/>
  <c r="L198" i="4"/>
  <c r="M195" i="4"/>
  <c r="AU198" i="4"/>
  <c r="AY198" i="4"/>
  <c r="L202" i="4"/>
  <c r="M194" i="4"/>
  <c r="M193" i="4" s="1"/>
  <c r="AC268" i="4"/>
  <c r="AC193" i="4"/>
  <c r="AL193" i="4"/>
  <c r="AS208" i="4"/>
  <c r="L205" i="4"/>
  <c r="AS205" i="4" s="1"/>
  <c r="H267" i="4"/>
  <c r="H260" i="4"/>
  <c r="H191" i="4"/>
  <c r="H268" i="4" s="1"/>
  <c r="AU14" i="4"/>
  <c r="AU20" i="4"/>
  <c r="AO22" i="4"/>
  <c r="AW22" i="4"/>
  <c r="AP55" i="4"/>
  <c r="AR149" i="4"/>
  <c r="AP156" i="4"/>
  <c r="AV161" i="4"/>
  <c r="G72" i="4"/>
  <c r="AR164" i="4"/>
  <c r="AP165" i="4"/>
  <c r="AP168" i="4"/>
  <c r="Y169" i="4"/>
  <c r="X78" i="4"/>
  <c r="K132" i="4"/>
  <c r="AP132" i="4" s="1"/>
  <c r="U146" i="4"/>
  <c r="AV146" i="4" s="1"/>
  <c r="G160" i="4"/>
  <c r="O165" i="4"/>
  <c r="AT165" i="4" s="1"/>
  <c r="S168" i="4"/>
  <c r="J15" i="4"/>
  <c r="AS108" i="4"/>
  <c r="AW108" i="4"/>
  <c r="AZ108" i="4"/>
  <c r="AS17" i="4"/>
  <c r="AW17" i="4"/>
  <c r="AU109" i="4"/>
  <c r="AU18" i="4"/>
  <c r="AY18" i="4"/>
  <c r="AW111" i="4"/>
  <c r="AS20" i="4"/>
  <c r="AW20" i="4"/>
  <c r="AU113" i="4"/>
  <c r="AU22" i="4"/>
  <c r="AY22" i="4"/>
  <c r="AS114" i="4"/>
  <c r="AW114" i="4"/>
  <c r="AS23" i="4"/>
  <c r="AW23" i="4"/>
  <c r="AU116" i="4"/>
  <c r="AU25" i="4"/>
  <c r="AY25" i="4"/>
  <c r="AW117" i="4"/>
  <c r="AS26" i="4"/>
  <c r="AW26" i="4"/>
  <c r="AU119" i="4"/>
  <c r="AU28" i="4"/>
  <c r="AY28" i="4"/>
  <c r="AS120" i="4"/>
  <c r="AW120" i="4"/>
  <c r="AS29" i="4"/>
  <c r="AW29" i="4"/>
  <c r="AU122" i="4"/>
  <c r="AU31" i="4"/>
  <c r="AY31" i="4"/>
  <c r="AS123" i="4"/>
  <c r="AW123" i="4"/>
  <c r="AZ123" i="4"/>
  <c r="AS32" i="4"/>
  <c r="AW32" i="4"/>
  <c r="AU125" i="4"/>
  <c r="AU34" i="4"/>
  <c r="AY34" i="4"/>
  <c r="AS126" i="4"/>
  <c r="AW126" i="4"/>
  <c r="AZ126" i="4"/>
  <c r="AS35" i="4"/>
  <c r="AW35" i="4"/>
  <c r="AU128" i="4"/>
  <c r="AU37" i="4"/>
  <c r="AY37" i="4"/>
  <c r="AW129" i="4"/>
  <c r="AZ129" i="4"/>
  <c r="AS38" i="4"/>
  <c r="AW38" i="4"/>
  <c r="AT41" i="4"/>
  <c r="AP134" i="4"/>
  <c r="AX134" i="4"/>
  <c r="AN43" i="4"/>
  <c r="AV43" i="4"/>
  <c r="AY135" i="4"/>
  <c r="AP44" i="4"/>
  <c r="AX44" i="4"/>
  <c r="AT137" i="4"/>
  <c r="AX137" i="4"/>
  <c r="AR46" i="4"/>
  <c r="AY138" i="4"/>
  <c r="AP47" i="4"/>
  <c r="AX47" i="4"/>
  <c r="AP140" i="4"/>
  <c r="AN49" i="4"/>
  <c r="AR49" i="4"/>
  <c r="AV49" i="4"/>
  <c r="M51" i="4"/>
  <c r="Q51" i="4"/>
  <c r="Q142" i="4" s="1"/>
  <c r="AT142" i="4" s="1"/>
  <c r="U51" i="4"/>
  <c r="Y51" i="4"/>
  <c r="Y142" i="4" s="1"/>
  <c r="AG51" i="4"/>
  <c r="AK51" i="4"/>
  <c r="AK142" i="4" s="1"/>
  <c r="AX51" i="4"/>
  <c r="AN52" i="4"/>
  <c r="AV52" i="4"/>
  <c r="AY144" i="4"/>
  <c r="AP53" i="4"/>
  <c r="AA146" i="4"/>
  <c r="AX146" i="4" s="1"/>
  <c r="AN55" i="4"/>
  <c r="AR55" i="4"/>
  <c r="AP57" i="4"/>
  <c r="AT57" i="4"/>
  <c r="AX57" i="4"/>
  <c r="AA149" i="4"/>
  <c r="AX149" i="4" s="1"/>
  <c r="AN58" i="4"/>
  <c r="AR58" i="4"/>
  <c r="AV58" i="4"/>
  <c r="AV150" i="4"/>
  <c r="AY150" i="4"/>
  <c r="AT59" i="4"/>
  <c r="AX59" i="4"/>
  <c r="AT152" i="4"/>
  <c r="AN61" i="4"/>
  <c r="AO154" i="4"/>
  <c r="AY63" i="4"/>
  <c r="AP65" i="4"/>
  <c r="AT65" i="4"/>
  <c r="AX65" i="4"/>
  <c r="K68" i="4"/>
  <c r="K72" i="4" s="1"/>
  <c r="O68" i="4"/>
  <c r="O72" i="4" s="1"/>
  <c r="S68" i="4"/>
  <c r="S159" i="4" s="1"/>
  <c r="W68" i="4"/>
  <c r="W159" i="4" s="1"/>
  <c r="AE68" i="4"/>
  <c r="AE159" i="4" s="1"/>
  <c r="AI68" i="4"/>
  <c r="AI159" i="4" s="1"/>
  <c r="AP69" i="4"/>
  <c r="AX69" i="4"/>
  <c r="AP161" i="4"/>
  <c r="AR70" i="4"/>
  <c r="AV70" i="4"/>
  <c r="M72" i="4"/>
  <c r="Q72" i="4"/>
  <c r="Y72" i="4"/>
  <c r="AC72" i="4"/>
  <c r="AK72" i="4"/>
  <c r="AN73" i="4"/>
  <c r="AR73" i="4"/>
  <c r="AV73" i="4"/>
  <c r="AP74" i="4"/>
  <c r="AX74" i="4"/>
  <c r="G76" i="4"/>
  <c r="G167" i="4" s="1"/>
  <c r="K76" i="4"/>
  <c r="O76" i="4"/>
  <c r="W76" i="4"/>
  <c r="W167" i="4" s="1"/>
  <c r="AE76" i="4"/>
  <c r="AE167" i="4" s="1"/>
  <c r="AI76" i="4"/>
  <c r="AI167" i="4" s="1"/>
  <c r="AP77" i="4"/>
  <c r="AT77" i="4"/>
  <c r="AA78" i="4"/>
  <c r="AP78" i="4"/>
  <c r="AH267" i="4"/>
  <c r="Z193" i="4"/>
  <c r="AO197" i="4"/>
  <c r="AR198" i="4"/>
  <c r="AP198" i="4"/>
  <c r="AO200" i="4"/>
  <c r="AR202" i="4"/>
  <c r="N194" i="4"/>
  <c r="N193" i="4" s="1"/>
  <c r="AP202" i="4"/>
  <c r="AR205" i="4"/>
  <c r="AP205" i="4"/>
  <c r="AO206" i="4"/>
  <c r="AR208" i="4"/>
  <c r="AP208" i="4"/>
  <c r="AR211" i="4"/>
  <c r="AP211" i="4"/>
  <c r="AR214" i="4"/>
  <c r="AP214" i="4"/>
  <c r="Q267" i="4"/>
  <c r="Q260" i="4"/>
  <c r="Q191" i="4"/>
  <c r="Q268" i="4" s="1"/>
  <c r="F197" i="4"/>
  <c r="G194" i="4"/>
  <c r="AS197" i="4"/>
  <c r="L194" i="4"/>
  <c r="AX197" i="4"/>
  <c r="AA194" i="4"/>
  <c r="AF191" i="4"/>
  <c r="AF260" i="4" s="1"/>
  <c r="F200" i="4"/>
  <c r="G195" i="4"/>
  <c r="G106" i="4" s="1"/>
  <c r="U200" i="4"/>
  <c r="W195" i="4"/>
  <c r="W193" i="4" s="1"/>
  <c r="AQ209" i="4"/>
  <c r="F206" i="4"/>
  <c r="AQ206" i="4" s="1"/>
  <c r="F215" i="4"/>
  <c r="AO215" i="4"/>
  <c r="AO233" i="4"/>
  <c r="L233" i="4"/>
  <c r="AS233" i="4" s="1"/>
  <c r="M231" i="4"/>
  <c r="L231" i="4" s="1"/>
  <c r="AS231" i="4" s="1"/>
  <c r="T260" i="4"/>
  <c r="T267" i="4"/>
  <c r="T268" i="4"/>
  <c r="T191" i="4"/>
  <c r="T261" i="4" s="1"/>
  <c r="F218" i="4"/>
  <c r="AQ218" i="4" s="1"/>
  <c r="AO218" i="4"/>
  <c r="AN233" i="4"/>
  <c r="AR217" i="4"/>
  <c r="AP217" i="4"/>
  <c r="L220" i="4"/>
  <c r="L131" i="4" s="1"/>
  <c r="M131" i="4"/>
  <c r="AA220" i="4"/>
  <c r="AA131" i="4" s="1"/>
  <c r="AC131" i="4"/>
  <c r="AP223" i="4"/>
  <c r="AO243" i="4"/>
  <c r="AO256" i="4"/>
  <c r="L256" i="4"/>
  <c r="AS256" i="4" s="1"/>
  <c r="AN257" i="4"/>
  <c r="AB193" i="4"/>
  <c r="AP194" i="4"/>
  <c r="V195" i="4"/>
  <c r="V106" i="4" s="1"/>
  <c r="AO203" i="4"/>
  <c r="AO209" i="4"/>
  <c r="AO212" i="4"/>
  <c r="L221" i="4"/>
  <c r="AS221" i="4" s="1"/>
  <c r="AO221" i="4"/>
  <c r="AP232" i="4"/>
  <c r="K231" i="4"/>
  <c r="AP231" i="4" s="1"/>
  <c r="AO248" i="4"/>
  <c r="AP248" i="4"/>
  <c r="O197" i="4"/>
  <c r="O108" i="4" s="1"/>
  <c r="AT108" i="4" s="1"/>
  <c r="P194" i="4"/>
  <c r="U197" i="4"/>
  <c r="AD197" i="4"/>
  <c r="AE194" i="4"/>
  <c r="AA198" i="4"/>
  <c r="AJ198" i="4"/>
  <c r="P195" i="4"/>
  <c r="O200" i="4"/>
  <c r="AT200" i="4" s="1"/>
  <c r="AD200" i="4"/>
  <c r="AE195" i="4"/>
  <c r="V194" i="4"/>
  <c r="U202" i="4"/>
  <c r="AV202" i="4" s="1"/>
  <c r="AA202" i="4"/>
  <c r="AX202" i="4" s="1"/>
  <c r="AJ202" i="4"/>
  <c r="AK194" i="4"/>
  <c r="AK193" i="4" s="1"/>
  <c r="AD203" i="4"/>
  <c r="AD114" i="4" s="1"/>
  <c r="AV208" i="4"/>
  <c r="U205" i="4"/>
  <c r="AV205" i="4" s="1"/>
  <c r="AA208" i="4"/>
  <c r="AJ208" i="4"/>
  <c r="AT209" i="4"/>
  <c r="O206" i="4"/>
  <c r="AT206" i="4" s="1"/>
  <c r="U209" i="4"/>
  <c r="AD209" i="4"/>
  <c r="AA211" i="4"/>
  <c r="AX211" i="4" s="1"/>
  <c r="AJ211" i="4"/>
  <c r="AZ211" i="4" s="1"/>
  <c r="U212" i="4"/>
  <c r="AV212" i="4" s="1"/>
  <c r="AD212" i="4"/>
  <c r="AD123" i="4" s="1"/>
  <c r="AA214" i="4"/>
  <c r="AX214" i="4" s="1"/>
  <c r="AJ214" i="4"/>
  <c r="AD215" i="4"/>
  <c r="AD126" i="4" s="1"/>
  <c r="AJ217" i="4"/>
  <c r="AZ217" i="4" s="1"/>
  <c r="AD218" i="4"/>
  <c r="AD129" i="4" s="1"/>
  <c r="AJ220" i="4"/>
  <c r="AJ131" i="4" s="1"/>
  <c r="AR221" i="4"/>
  <c r="AR227" i="4"/>
  <c r="U232" i="4"/>
  <c r="AV232" i="4" s="1"/>
  <c r="V231" i="4"/>
  <c r="U231" i="4" s="1"/>
  <c r="AV231" i="4" s="1"/>
  <c r="I197" i="4"/>
  <c r="R197" i="4"/>
  <c r="AG197" i="4"/>
  <c r="AG108" i="4" s="1"/>
  <c r="AY108" i="4" s="1"/>
  <c r="AO198" i="4"/>
  <c r="O198" i="4"/>
  <c r="X198" i="4"/>
  <c r="I200" i="4"/>
  <c r="I111" i="4" s="1"/>
  <c r="R200" i="4"/>
  <c r="R195" i="4" s="1"/>
  <c r="S195" i="4"/>
  <c r="AG200" i="4"/>
  <c r="AY200" i="4" s="1"/>
  <c r="AO202" i="4"/>
  <c r="J194" i="4"/>
  <c r="O202" i="4"/>
  <c r="AT202" i="4" s="1"/>
  <c r="X202" i="4"/>
  <c r="Y194" i="4"/>
  <c r="Y193" i="4" s="1"/>
  <c r="I203" i="4"/>
  <c r="R203" i="4"/>
  <c r="AU203" i="4" s="1"/>
  <c r="AG203" i="4"/>
  <c r="AY203" i="4" s="1"/>
  <c r="AO205" i="4"/>
  <c r="AO208" i="4"/>
  <c r="O208" i="4"/>
  <c r="X208" i="4"/>
  <c r="I209" i="4"/>
  <c r="R209" i="4"/>
  <c r="R120" i="4" s="1"/>
  <c r="AU120" i="4" s="1"/>
  <c r="AG209" i="4"/>
  <c r="AO211" i="4"/>
  <c r="O211" i="4"/>
  <c r="AT211" i="4" s="1"/>
  <c r="X211" i="4"/>
  <c r="I212" i="4"/>
  <c r="R212" i="4"/>
  <c r="AG212" i="4"/>
  <c r="AY212" i="4" s="1"/>
  <c r="AO214" i="4"/>
  <c r="O214" i="4"/>
  <c r="AT214" i="4" s="1"/>
  <c r="X214" i="4"/>
  <c r="AW214" i="4" s="1"/>
  <c r="R215" i="4"/>
  <c r="AU215" i="4" s="1"/>
  <c r="AO217" i="4"/>
  <c r="X217" i="4"/>
  <c r="R218" i="4"/>
  <c r="X220" i="4"/>
  <c r="X131" i="4" s="1"/>
  <c r="O221" i="4"/>
  <c r="AT221" i="4" s="1"/>
  <c r="AP227" i="4"/>
  <c r="AP235" i="4"/>
  <c r="O239" i="4"/>
  <c r="AT239" i="4" s="1"/>
  <c r="AO239" i="4"/>
  <c r="H261" i="4"/>
  <c r="AG252" i="4"/>
  <c r="AP252" i="4"/>
  <c r="AO195" i="4"/>
  <c r="AP197" i="4"/>
  <c r="AP200" i="4"/>
  <c r="K195" i="4"/>
  <c r="K193" i="4" s="1"/>
  <c r="AP203" i="4"/>
  <c r="AP206" i="4"/>
  <c r="AP209" i="4"/>
  <c r="AP212" i="4"/>
  <c r="AP215" i="4"/>
  <c r="I215" i="4"/>
  <c r="AP218" i="4"/>
  <c r="I218" i="4"/>
  <c r="AO223" i="4"/>
  <c r="I223" i="4"/>
  <c r="AG223" i="4"/>
  <c r="AY223" i="4" s="1"/>
  <c r="AN224" i="4"/>
  <c r="L227" i="4"/>
  <c r="AS227" i="4" s="1"/>
  <c r="AO227" i="4"/>
  <c r="R227" i="4"/>
  <c r="AU227" i="4" s="1"/>
  <c r="AA227" i="4"/>
  <c r="AX227" i="4" s="1"/>
  <c r="AP250" i="4"/>
  <c r="L250" i="4"/>
  <c r="AS250" i="4" s="1"/>
  <c r="AD252" i="4"/>
  <c r="AZ252" i="4"/>
  <c r="AR235" i="4"/>
  <c r="AO245" i="4"/>
  <c r="I250" i="4"/>
  <c r="AO250" i="4"/>
  <c r="I226" i="4"/>
  <c r="AO226" i="4"/>
  <c r="X226" i="4"/>
  <c r="AW226" i="4" s="1"/>
  <c r="AG226" i="4"/>
  <c r="I229" i="4"/>
  <c r="AO229" i="4"/>
  <c r="X229" i="4"/>
  <c r="AW229" i="4" s="1"/>
  <c r="AG229" i="4"/>
  <c r="AY229" i="4" s="1"/>
  <c r="I232" i="4"/>
  <c r="AO232" i="4"/>
  <c r="J231" i="4"/>
  <c r="J142" i="4" s="1"/>
  <c r="R231" i="4"/>
  <c r="AU231" i="4" s="1"/>
  <c r="X232" i="4"/>
  <c r="AW232" i="4" s="1"/>
  <c r="AG232" i="4"/>
  <c r="AY232" i="4" s="1"/>
  <c r="AH231" i="4"/>
  <c r="AG231" i="4" s="1"/>
  <c r="AY231" i="4" s="1"/>
  <c r="AO235" i="4"/>
  <c r="AR237" i="4"/>
  <c r="AR245" i="4"/>
  <c r="AN245" i="4"/>
  <c r="AP237" i="4"/>
  <c r="O237" i="4"/>
  <c r="AT237" i="4" s="1"/>
  <c r="I241" i="4"/>
  <c r="I152" i="4" s="1"/>
  <c r="AO241" i="4"/>
  <c r="X241" i="4"/>
  <c r="AW241" i="4" s="1"/>
  <c r="AG241" i="4"/>
  <c r="AY241" i="4" s="1"/>
  <c r="F249" i="4"/>
  <c r="AQ249" i="4" s="1"/>
  <c r="I252" i="4"/>
  <c r="Q261" i="4"/>
  <c r="O252" i="4"/>
  <c r="AF261" i="4"/>
  <c r="AP233" i="4"/>
  <c r="L235" i="4"/>
  <c r="AS235" i="4" s="1"/>
  <c r="AA235" i="4"/>
  <c r="AX235" i="4" s="1"/>
  <c r="AJ235" i="4"/>
  <c r="AZ235" i="4" s="1"/>
  <c r="F237" i="4"/>
  <c r="AQ237" i="4" s="1"/>
  <c r="U237" i="4"/>
  <c r="AV237" i="4" s="1"/>
  <c r="AD237" i="4"/>
  <c r="AD148" i="4" s="1"/>
  <c r="L238" i="4"/>
  <c r="L149" i="4" s="1"/>
  <c r="AA238" i="4"/>
  <c r="AJ238" i="4"/>
  <c r="AJ149" i="4" s="1"/>
  <c r="AZ149" i="4" s="1"/>
  <c r="AR239" i="4"/>
  <c r="R239" i="4"/>
  <c r="AU239" i="4" s="1"/>
  <c r="AA239" i="4"/>
  <c r="AX239" i="4" s="1"/>
  <c r="AP241" i="4"/>
  <c r="AR243" i="4"/>
  <c r="R243" i="4"/>
  <c r="AA243" i="4"/>
  <c r="AX243" i="4" s="1"/>
  <c r="AQ252" i="4"/>
  <c r="AP253" i="4"/>
  <c r="AN256" i="4"/>
  <c r="O245" i="4"/>
  <c r="AT245" i="4" s="1"/>
  <c r="I248" i="4"/>
  <c r="AR249" i="4"/>
  <c r="AN249" i="4"/>
  <c r="R252" i="4"/>
  <c r="AP243" i="4"/>
  <c r="AA248" i="4"/>
  <c r="AX248" i="4" s="1"/>
  <c r="AP249" i="4"/>
  <c r="AO249" i="4"/>
  <c r="AW252" i="4"/>
  <c r="AO253" i="4"/>
  <c r="L253" i="4"/>
  <c r="AO252" i="4"/>
  <c r="E44" i="6" l="1"/>
  <c r="AO38" i="6"/>
  <c r="AN36" i="6"/>
  <c r="AP20" i="6"/>
  <c r="AO39" i="6"/>
  <c r="AO29" i="6"/>
  <c r="E25" i="6"/>
  <c r="E43" i="6"/>
  <c r="AN24" i="6"/>
  <c r="AN16" i="6"/>
  <c r="AN23" i="6"/>
  <c r="E34" i="6"/>
  <c r="AO12" i="6"/>
  <c r="K55" i="6"/>
  <c r="AN15" i="6"/>
  <c r="AN46" i="6"/>
  <c r="Z55" i="6"/>
  <c r="AN29" i="6"/>
  <c r="AN27" i="6"/>
  <c r="AN19" i="6"/>
  <c r="E18" i="6"/>
  <c r="AN18" i="6" s="1"/>
  <c r="AF56" i="6"/>
  <c r="AP25" i="6"/>
  <c r="E28" i="6"/>
  <c r="AN28" i="6" s="1"/>
  <c r="E26" i="6"/>
  <c r="AN26" i="6" s="1"/>
  <c r="AF55" i="6"/>
  <c r="E51" i="6"/>
  <c r="AN51" i="6" s="1"/>
  <c r="N56" i="6"/>
  <c r="T55" i="6"/>
  <c r="N55" i="6"/>
  <c r="E50" i="6"/>
  <c r="AN50" i="6" s="1"/>
  <c r="E42" i="6"/>
  <c r="AN42" i="6" s="1"/>
  <c r="G55" i="6"/>
  <c r="AN25" i="6"/>
  <c r="E19" i="6"/>
  <c r="AN17" i="6"/>
  <c r="E32" i="6"/>
  <c r="AN32" i="6" s="1"/>
  <c r="AN9" i="6"/>
  <c r="AO46" i="6"/>
  <c r="F56" i="6"/>
  <c r="E52" i="6"/>
  <c r="G56" i="6"/>
  <c r="AN21" i="6"/>
  <c r="AN13" i="6"/>
  <c r="AI56" i="6"/>
  <c r="AP21" i="6"/>
  <c r="AO23" i="6"/>
  <c r="AO8" i="6"/>
  <c r="AO15" i="6"/>
  <c r="Z56" i="6"/>
  <c r="H56" i="6"/>
  <c r="AO36" i="6"/>
  <c r="AP52" i="6"/>
  <c r="AN41" i="6"/>
  <c r="AO48" i="6"/>
  <c r="AO42" i="6"/>
  <c r="H55" i="6"/>
  <c r="AN39" i="6"/>
  <c r="W55" i="6"/>
  <c r="E14" i="6"/>
  <c r="AN14" i="6" s="1"/>
  <c r="E11" i="6"/>
  <c r="AN11" i="6" s="1"/>
  <c r="E7" i="6"/>
  <c r="AN7" i="6" s="1"/>
  <c r="AO51" i="6"/>
  <c r="AN43" i="6"/>
  <c r="E30" i="6"/>
  <c r="AN30" i="6" s="1"/>
  <c r="AO32" i="6"/>
  <c r="AP13" i="6"/>
  <c r="AO9" i="6"/>
  <c r="AO19" i="6"/>
  <c r="AP35" i="6"/>
  <c r="AO18" i="6"/>
  <c r="AO26" i="6"/>
  <c r="AN48" i="6"/>
  <c r="F55" i="6"/>
  <c r="E35" i="6"/>
  <c r="AN35" i="6" s="1"/>
  <c r="AO35" i="6"/>
  <c r="AO44" i="6"/>
  <c r="AO10" i="6"/>
  <c r="AN44" i="6"/>
  <c r="AN40" i="6"/>
  <c r="AN38" i="6"/>
  <c r="K56" i="6"/>
  <c r="AN49" i="6"/>
  <c r="E45" i="6"/>
  <c r="AN45" i="6" s="1"/>
  <c r="AO50" i="6"/>
  <c r="E47" i="6"/>
  <c r="AN47" i="6" s="1"/>
  <c r="AO40" i="6"/>
  <c r="E33" i="6"/>
  <c r="AN33" i="6" s="1"/>
  <c r="AO33" i="6"/>
  <c r="AO52" i="6"/>
  <c r="AO49" i="6"/>
  <c r="AO41" i="6"/>
  <c r="Q55" i="6"/>
  <c r="E22" i="6"/>
  <c r="AN22" i="6" s="1"/>
  <c r="AO43" i="6"/>
  <c r="E31" i="6"/>
  <c r="AN31" i="6" s="1"/>
  <c r="E37" i="6"/>
  <c r="AN37" i="6" s="1"/>
  <c r="AN34" i="6"/>
  <c r="AO22" i="6"/>
  <c r="AO27" i="6"/>
  <c r="AC30" i="7"/>
  <c r="AC25" i="7"/>
  <c r="P25" i="7"/>
  <c r="P30" i="7"/>
  <c r="AH26" i="7"/>
  <c r="AH5" i="7"/>
  <c r="AH25" i="7" s="1"/>
  <c r="AH30" i="7"/>
  <c r="I25" i="7"/>
  <c r="I30" i="7"/>
  <c r="D23" i="7"/>
  <c r="E5" i="7"/>
  <c r="AA26" i="7"/>
  <c r="AA5" i="7"/>
  <c r="AA30" i="7" s="1"/>
  <c r="O26" i="7"/>
  <c r="O5" i="7"/>
  <c r="O25" i="7" s="1"/>
  <c r="AM21" i="7"/>
  <c r="AE26" i="7"/>
  <c r="AE5" i="7"/>
  <c r="AE30" i="7" s="1"/>
  <c r="AN23" i="7"/>
  <c r="D12" i="7"/>
  <c r="K26" i="7"/>
  <c r="K5" i="7"/>
  <c r="K30" i="7" s="1"/>
  <c r="G14" i="7"/>
  <c r="G30" i="7" s="1"/>
  <c r="E14" i="7"/>
  <c r="AN14" i="7"/>
  <c r="H26" i="7"/>
  <c r="H5" i="7"/>
  <c r="H30" i="7" s="1"/>
  <c r="AM9" i="7"/>
  <c r="AJ25" i="7"/>
  <c r="D21" i="7"/>
  <c r="AI26" i="7"/>
  <c r="AI25" i="7"/>
  <c r="AI5" i="7"/>
  <c r="AI30" i="7" s="1"/>
  <c r="J26" i="7"/>
  <c r="J5" i="7"/>
  <c r="AM22" i="7"/>
  <c r="AM20" i="7"/>
  <c r="AN10" i="7"/>
  <c r="AN22" i="7"/>
  <c r="D7" i="7"/>
  <c r="F14" i="7"/>
  <c r="F26" i="7" s="1"/>
  <c r="G25" i="7"/>
  <c r="AM23" i="7"/>
  <c r="G5" i="7"/>
  <c r="AA25" i="7"/>
  <c r="Z30" i="7"/>
  <c r="Z26" i="7"/>
  <c r="Z5" i="7"/>
  <c r="AN8" i="7"/>
  <c r="V30" i="7"/>
  <c r="V25" i="7"/>
  <c r="V5" i="7"/>
  <c r="W26" i="7"/>
  <c r="W5" i="7"/>
  <c r="AM8" i="7"/>
  <c r="Z25" i="7"/>
  <c r="Y5" i="7"/>
  <c r="Y30" i="7" s="1"/>
  <c r="Y25" i="7"/>
  <c r="S26" i="7"/>
  <c r="S5" i="7"/>
  <c r="S30" i="7" s="1"/>
  <c r="Q5" i="7"/>
  <c r="X5" i="7"/>
  <c r="X26" i="7"/>
  <c r="AF5" i="7"/>
  <c r="AF30" i="7" s="1"/>
  <c r="AF26" i="7"/>
  <c r="F11" i="7"/>
  <c r="AO11" i="7" s="1"/>
  <c r="AO5" i="7" s="1"/>
  <c r="AD30" i="7"/>
  <c r="AD26" i="7"/>
  <c r="AD5" i="7"/>
  <c r="AD25" i="7" s="1"/>
  <c r="AN6" i="7"/>
  <c r="AB25" i="7"/>
  <c r="AB30" i="7"/>
  <c r="AB5" i="7"/>
  <c r="M25" i="7"/>
  <c r="AN21" i="7"/>
  <c r="D13" i="7"/>
  <c r="AM10" i="7"/>
  <c r="AM6" i="7"/>
  <c r="AO14" i="7"/>
  <c r="S11" i="7"/>
  <c r="N5" i="7"/>
  <c r="AN11" i="7"/>
  <c r="AM7" i="7"/>
  <c r="C118" i="5"/>
  <c r="Z118" i="5" s="1"/>
  <c r="Y118" i="5"/>
  <c r="Y215" i="5"/>
  <c r="C215" i="5"/>
  <c r="Z215" i="5" s="1"/>
  <c r="C177" i="5"/>
  <c r="Z177" i="5" s="1"/>
  <c r="Y185" i="5"/>
  <c r="D30" i="5"/>
  <c r="C185" i="5"/>
  <c r="Z185" i="5" s="1"/>
  <c r="G85" i="5"/>
  <c r="D141" i="5"/>
  <c r="C30" i="5"/>
  <c r="Z30" i="5" s="1"/>
  <c r="J8" i="5"/>
  <c r="Y23" i="5"/>
  <c r="Y189" i="5"/>
  <c r="C26" i="5"/>
  <c r="Z26" i="5" s="1"/>
  <c r="C172" i="5"/>
  <c r="Z172" i="5" s="1"/>
  <c r="C151" i="5"/>
  <c r="C74" i="5" s="1"/>
  <c r="D74" i="5"/>
  <c r="H85" i="5"/>
  <c r="C122" i="5"/>
  <c r="C45" i="5" s="1"/>
  <c r="C44" i="5" s="1"/>
  <c r="D45" i="5"/>
  <c r="D44" i="5" s="1"/>
  <c r="U8" i="5"/>
  <c r="C145" i="5"/>
  <c r="C68" i="5" s="1"/>
  <c r="D68" i="5"/>
  <c r="D51" i="5"/>
  <c r="D50" i="5" s="1"/>
  <c r="C128" i="5"/>
  <c r="C51" i="5" s="1"/>
  <c r="C50" i="5" s="1"/>
  <c r="O8" i="5"/>
  <c r="Y217" i="5"/>
  <c r="C133" i="5"/>
  <c r="D56" i="5"/>
  <c r="D39" i="5"/>
  <c r="O85" i="5"/>
  <c r="N8" i="5"/>
  <c r="C224" i="5"/>
  <c r="Z224" i="5" s="1"/>
  <c r="Y187" i="5"/>
  <c r="C187" i="5"/>
  <c r="C222" i="5"/>
  <c r="Z222" i="5" s="1"/>
  <c r="D208" i="5"/>
  <c r="Y181" i="5"/>
  <c r="C181" i="5"/>
  <c r="Z181" i="5" s="1"/>
  <c r="C138" i="5"/>
  <c r="C61" i="5" s="1"/>
  <c r="D61" i="5"/>
  <c r="Z98" i="5"/>
  <c r="C190" i="5"/>
  <c r="Z190" i="5" s="1"/>
  <c r="L8" i="5"/>
  <c r="C110" i="5"/>
  <c r="Y110" i="5"/>
  <c r="D33" i="5"/>
  <c r="D22" i="5"/>
  <c r="C99" i="5"/>
  <c r="Y148" i="5"/>
  <c r="C148" i="5"/>
  <c r="D71" i="5"/>
  <c r="V64" i="5"/>
  <c r="V8" i="5" s="1"/>
  <c r="C134" i="5"/>
  <c r="D57" i="5"/>
  <c r="X8" i="5"/>
  <c r="C105" i="5"/>
  <c r="D28" i="5"/>
  <c r="U163" i="5"/>
  <c r="Y176" i="5"/>
  <c r="C176" i="5"/>
  <c r="Z176" i="5" s="1"/>
  <c r="D21" i="5"/>
  <c r="Y169" i="5"/>
  <c r="Y62" i="5"/>
  <c r="W59" i="5"/>
  <c r="D205" i="5"/>
  <c r="C205" i="5" s="1"/>
  <c r="C101" i="5"/>
  <c r="D24" i="5"/>
  <c r="Y101" i="5"/>
  <c r="S8" i="5"/>
  <c r="AA8" i="5"/>
  <c r="Y184" i="5"/>
  <c r="Y29" i="5"/>
  <c r="F64" i="5"/>
  <c r="D73" i="5"/>
  <c r="N85" i="5"/>
  <c r="F85" i="5"/>
  <c r="Y112" i="5"/>
  <c r="Z100" i="5"/>
  <c r="C23" i="5"/>
  <c r="Z23" i="5" s="1"/>
  <c r="Z97" i="5"/>
  <c r="C20" i="5"/>
  <c r="Z20" i="5" s="1"/>
  <c r="Y103" i="5"/>
  <c r="R8" i="5"/>
  <c r="Z119" i="5"/>
  <c r="C42" i="5"/>
  <c r="H8" i="5"/>
  <c r="C230" i="5"/>
  <c r="Z230" i="5" s="1"/>
  <c r="Y230" i="5"/>
  <c r="C142" i="5"/>
  <c r="C65" i="5" s="1"/>
  <c r="D65" i="5"/>
  <c r="C125" i="5"/>
  <c r="C48" i="5" s="1"/>
  <c r="C47" i="5" s="1"/>
  <c r="D48" i="5"/>
  <c r="D47" i="5" s="1"/>
  <c r="C131" i="5"/>
  <c r="C54" i="5" s="1"/>
  <c r="D54" i="5"/>
  <c r="D53" i="5" s="1"/>
  <c r="C95" i="5"/>
  <c r="D18" i="5"/>
  <c r="Y34" i="5"/>
  <c r="D60" i="5"/>
  <c r="C137" i="5"/>
  <c r="AE166" i="5"/>
  <c r="Y166" i="5"/>
  <c r="Z166" i="5"/>
  <c r="C11" i="5"/>
  <c r="C212" i="5"/>
  <c r="Z212" i="5" s="1"/>
  <c r="Z103" i="5"/>
  <c r="D114" i="5"/>
  <c r="E85" i="5"/>
  <c r="Y171" i="5"/>
  <c r="C171" i="5"/>
  <c r="D16" i="5"/>
  <c r="C72" i="5"/>
  <c r="Z72" i="5" s="1"/>
  <c r="Z149" i="5"/>
  <c r="E64" i="5"/>
  <c r="E8" i="5" s="1"/>
  <c r="C152" i="5"/>
  <c r="D75" i="5"/>
  <c r="Z111" i="5"/>
  <c r="C34" i="5"/>
  <c r="Z34" i="5" s="1"/>
  <c r="D136" i="5"/>
  <c r="C153" i="5"/>
  <c r="D76" i="5"/>
  <c r="Y153" i="5"/>
  <c r="F8" i="5"/>
  <c r="W8" i="5"/>
  <c r="C67" i="5"/>
  <c r="Z67" i="5" s="1"/>
  <c r="D41" i="5"/>
  <c r="Y42" i="5"/>
  <c r="C214" i="5"/>
  <c r="Z214" i="5" s="1"/>
  <c r="Y182" i="5"/>
  <c r="C182" i="5"/>
  <c r="Z182" i="5" s="1"/>
  <c r="Z170" i="5"/>
  <c r="C15" i="5"/>
  <c r="Z112" i="5"/>
  <c r="Y226" i="5"/>
  <c r="Y188" i="5"/>
  <c r="L85" i="5"/>
  <c r="C91" i="5"/>
  <c r="D14" i="5"/>
  <c r="D192" i="5"/>
  <c r="E163" i="5"/>
  <c r="X85" i="5"/>
  <c r="Y94" i="5"/>
  <c r="D17" i="5"/>
  <c r="C94" i="5"/>
  <c r="C62" i="5"/>
  <c r="Z62" i="5" s="1"/>
  <c r="D130" i="5"/>
  <c r="Y104" i="5"/>
  <c r="D27" i="5"/>
  <c r="C104" i="5"/>
  <c r="D219" i="5"/>
  <c r="D69" i="5"/>
  <c r="Y146" i="5"/>
  <c r="C146" i="5"/>
  <c r="Y111" i="5"/>
  <c r="Y227" i="5"/>
  <c r="C29" i="5"/>
  <c r="Z29" i="5" s="1"/>
  <c r="Z106" i="5"/>
  <c r="Y144" i="5"/>
  <c r="C73" i="5"/>
  <c r="W85" i="5"/>
  <c r="J85" i="5"/>
  <c r="D38" i="5"/>
  <c r="D37" i="5" s="1"/>
  <c r="C115" i="5"/>
  <c r="C38" i="5" s="1"/>
  <c r="C37" i="5" s="1"/>
  <c r="Y107" i="5"/>
  <c r="D26" i="5"/>
  <c r="Y26" i="5" s="1"/>
  <c r="U85" i="5"/>
  <c r="K163" i="4"/>
  <c r="AK104" i="4"/>
  <c r="AK88" i="4"/>
  <c r="AK80" i="4"/>
  <c r="AK11" i="4"/>
  <c r="AK102" i="4" s="1"/>
  <c r="U88" i="4"/>
  <c r="U11" i="4"/>
  <c r="U80" i="4" s="1"/>
  <c r="AS149" i="4"/>
  <c r="AN149" i="4"/>
  <c r="AR152" i="4"/>
  <c r="AU195" i="4"/>
  <c r="R106" i="4"/>
  <c r="AU106" i="4" s="1"/>
  <c r="W268" i="4"/>
  <c r="W267" i="4"/>
  <c r="W191" i="4"/>
  <c r="AG11" i="4"/>
  <c r="AG88" i="4"/>
  <c r="AG80" i="4"/>
  <c r="K267" i="4"/>
  <c r="K191" i="4"/>
  <c r="K268" i="4" s="1"/>
  <c r="AP193" i="4"/>
  <c r="AR111" i="4"/>
  <c r="O163" i="4"/>
  <c r="AS253" i="4"/>
  <c r="AN253" i="4"/>
  <c r="AU252" i="4"/>
  <c r="AR248" i="4"/>
  <c r="AN248" i="4"/>
  <c r="AU243" i="4"/>
  <c r="R154" i="4"/>
  <c r="AU154" i="4" s="1"/>
  <c r="AR250" i="4"/>
  <c r="AN250" i="4"/>
  <c r="AY252" i="4"/>
  <c r="AU218" i="4"/>
  <c r="R129" i="4"/>
  <c r="AU129" i="4" s="1"/>
  <c r="AU212" i="4"/>
  <c r="R123" i="4"/>
  <c r="AU123" i="4" s="1"/>
  <c r="AW208" i="4"/>
  <c r="X205" i="4"/>
  <c r="AW202" i="4"/>
  <c r="X194" i="4"/>
  <c r="AW198" i="4"/>
  <c r="X195" i="4"/>
  <c r="X109" i="4"/>
  <c r="AW109" i="4" s="1"/>
  <c r="AU197" i="4"/>
  <c r="R194" i="4"/>
  <c r="AN227" i="4"/>
  <c r="AZ214" i="4"/>
  <c r="AJ125" i="4"/>
  <c r="AZ125" i="4" s="1"/>
  <c r="AZ202" i="4"/>
  <c r="AJ194" i="4"/>
  <c r="AJ113" i="4"/>
  <c r="AZ113" i="4" s="1"/>
  <c r="AJ195" i="4"/>
  <c r="AZ198" i="4"/>
  <c r="U194" i="4"/>
  <c r="AV197" i="4"/>
  <c r="AX194" i="4"/>
  <c r="AN214" i="4"/>
  <c r="AA169" i="4"/>
  <c r="AX169" i="4" s="1"/>
  <c r="AX78" i="4"/>
  <c r="K167" i="4"/>
  <c r="AP167" i="4" s="1"/>
  <c r="AP76" i="4"/>
  <c r="AK163" i="4"/>
  <c r="AK172" i="4" s="1"/>
  <c r="J106" i="4"/>
  <c r="AO15" i="4"/>
  <c r="O148" i="4"/>
  <c r="AT148" i="4" s="1"/>
  <c r="M267" i="4"/>
  <c r="M268" i="4"/>
  <c r="M191" i="4"/>
  <c r="AR134" i="4"/>
  <c r="X125" i="4"/>
  <c r="AW125" i="4" s="1"/>
  <c r="F117" i="4"/>
  <c r="AQ117" i="4" s="1"/>
  <c r="AB81" i="4"/>
  <c r="AB163" i="4"/>
  <c r="L144" i="4"/>
  <c r="AS144" i="4" s="1"/>
  <c r="U116" i="4"/>
  <c r="AV116" i="4" s="1"/>
  <c r="S163" i="4"/>
  <c r="AR140" i="4"/>
  <c r="AO169" i="4"/>
  <c r="F167" i="4"/>
  <c r="AQ167" i="4" s="1"/>
  <c r="AQ76" i="4"/>
  <c r="V163" i="4"/>
  <c r="R142" i="4"/>
  <c r="AU142" i="4" s="1"/>
  <c r="AC117" i="4"/>
  <c r="AX117" i="4" s="1"/>
  <c r="AX26" i="4"/>
  <c r="H88" i="4"/>
  <c r="H11" i="4"/>
  <c r="H102" i="4" s="1"/>
  <c r="H80" i="4"/>
  <c r="H104" i="4"/>
  <c r="F109" i="4"/>
  <c r="AQ109" i="4" s="1"/>
  <c r="AQ18" i="4"/>
  <c r="F15" i="4"/>
  <c r="AE106" i="4"/>
  <c r="AL104" i="4"/>
  <c r="AL88" i="4"/>
  <c r="AL89" i="4"/>
  <c r="AL11" i="4"/>
  <c r="AL80" i="4" s="1"/>
  <c r="AY77" i="4"/>
  <c r="AG168" i="4"/>
  <c r="AY168" i="4" s="1"/>
  <c r="AG76" i="4"/>
  <c r="I168" i="4"/>
  <c r="AN77" i="4"/>
  <c r="I76" i="4"/>
  <c r="AR77" i="4"/>
  <c r="AH163" i="4"/>
  <c r="AW69" i="4"/>
  <c r="X160" i="4"/>
  <c r="AW160" i="4" s="1"/>
  <c r="X68" i="4"/>
  <c r="AE72" i="4"/>
  <c r="AJ142" i="4"/>
  <c r="AZ142" i="4" s="1"/>
  <c r="AZ51" i="4"/>
  <c r="X142" i="4"/>
  <c r="AW142" i="4" s="1"/>
  <c r="AW51" i="4"/>
  <c r="F143" i="4"/>
  <c r="AQ143" i="4" s="1"/>
  <c r="AQ52" i="4"/>
  <c r="I132" i="4"/>
  <c r="AR41" i="4"/>
  <c r="AN41" i="4"/>
  <c r="F125" i="4"/>
  <c r="AQ125" i="4" s="1"/>
  <c r="AQ34" i="4"/>
  <c r="AJ89" i="4"/>
  <c r="AJ11" i="4"/>
  <c r="AJ88" i="4"/>
  <c r="AJ80" i="4"/>
  <c r="AZ13" i="4"/>
  <c r="P80" i="4"/>
  <c r="P11" i="4"/>
  <c r="P89" i="4" s="1"/>
  <c r="P88" i="4"/>
  <c r="M13" i="4"/>
  <c r="R167" i="4"/>
  <c r="AU167" i="4" s="1"/>
  <c r="AU76" i="4"/>
  <c r="L168" i="4"/>
  <c r="AS168" i="4" s="1"/>
  <c r="AS77" i="4"/>
  <c r="L76" i="4"/>
  <c r="AG160" i="4"/>
  <c r="AY160" i="4" s="1"/>
  <c r="AG68" i="4"/>
  <c r="AY69" i="4"/>
  <c r="I160" i="4"/>
  <c r="AN69" i="4"/>
  <c r="AR69" i="4"/>
  <c r="I68" i="4"/>
  <c r="F154" i="4"/>
  <c r="AQ154" i="4" s="1"/>
  <c r="AQ63" i="4"/>
  <c r="F137" i="4"/>
  <c r="AQ137" i="4" s="1"/>
  <c r="AQ46" i="4"/>
  <c r="AJ128" i="4"/>
  <c r="AZ128" i="4" s="1"/>
  <c r="S105" i="4"/>
  <c r="S13" i="4"/>
  <c r="AU13" i="4" s="1"/>
  <c r="AP113" i="4"/>
  <c r="AV15" i="4"/>
  <c r="Z104" i="4"/>
  <c r="Z80" i="4"/>
  <c r="Z88" i="4"/>
  <c r="Z11" i="4"/>
  <c r="Z102" i="4" s="1"/>
  <c r="AJ169" i="4"/>
  <c r="AZ169" i="4" s="1"/>
  <c r="AZ78" i="4"/>
  <c r="U168" i="4"/>
  <c r="AV168" i="4" s="1"/>
  <c r="U76" i="4"/>
  <c r="AV77" i="4"/>
  <c r="AS74" i="4"/>
  <c r="L165" i="4"/>
  <c r="AS165" i="4" s="1"/>
  <c r="F164" i="4"/>
  <c r="AQ164" i="4" s="1"/>
  <c r="AQ73" i="4"/>
  <c r="R68" i="4"/>
  <c r="I128" i="4"/>
  <c r="AR37" i="4"/>
  <c r="AN37" i="4"/>
  <c r="AR126" i="4"/>
  <c r="Q104" i="4"/>
  <c r="Q89" i="4"/>
  <c r="Q88" i="4"/>
  <c r="Q11" i="4"/>
  <c r="Q102" i="4" s="1"/>
  <c r="AN252" i="4"/>
  <c r="AR252" i="4"/>
  <c r="AN237" i="4"/>
  <c r="AN232" i="4"/>
  <c r="AR232" i="4"/>
  <c r="AN229" i="4"/>
  <c r="AR229" i="4"/>
  <c r="AN226" i="4"/>
  <c r="AR226" i="4"/>
  <c r="AR223" i="4"/>
  <c r="AN223" i="4"/>
  <c r="AN215" i="4"/>
  <c r="AR215" i="4"/>
  <c r="AW217" i="4"/>
  <c r="X128" i="4"/>
  <c r="AW128" i="4" s="1"/>
  <c r="AN212" i="4"/>
  <c r="AR212" i="4"/>
  <c r="AY209" i="4"/>
  <c r="AG206" i="4"/>
  <c r="AY206" i="4" s="1"/>
  <c r="O205" i="4"/>
  <c r="AT208" i="4"/>
  <c r="O195" i="4"/>
  <c r="AT195" i="4" s="1"/>
  <c r="AT198" i="4"/>
  <c r="I194" i="4"/>
  <c r="AN197" i="4"/>
  <c r="AR197" i="4"/>
  <c r="AD195" i="4"/>
  <c r="AD106" i="4" s="1"/>
  <c r="AA195" i="4"/>
  <c r="AA268" i="4" s="1"/>
  <c r="AX198" i="4"/>
  <c r="P193" i="4"/>
  <c r="AQ200" i="4"/>
  <c r="F195" i="4"/>
  <c r="AQ195" i="4" s="1"/>
  <c r="G193" i="4"/>
  <c r="N267" i="4"/>
  <c r="N191" i="4"/>
  <c r="N268" i="4" s="1"/>
  <c r="AA76" i="4"/>
  <c r="Q163" i="4"/>
  <c r="Q172" i="4" s="1"/>
  <c r="AT51" i="4"/>
  <c r="U142" i="4"/>
  <c r="AV51" i="4"/>
  <c r="AN46" i="4"/>
  <c r="J13" i="4"/>
  <c r="AI72" i="4"/>
  <c r="G163" i="4"/>
  <c r="F72" i="4"/>
  <c r="AG152" i="4"/>
  <c r="AY152" i="4" s="1"/>
  <c r="AP138" i="4"/>
  <c r="AL267" i="4"/>
  <c r="AL191" i="4"/>
  <c r="AL261" i="4" s="1"/>
  <c r="AS202" i="4"/>
  <c r="L113" i="4"/>
  <c r="AS113" i="4" s="1"/>
  <c r="I143" i="4"/>
  <c r="AO114" i="4"/>
  <c r="L169" i="4"/>
  <c r="AS169" i="4" s="1"/>
  <c r="AS78" i="4"/>
  <c r="H72" i="4"/>
  <c r="AA150" i="4"/>
  <c r="AX150" i="4" s="1"/>
  <c r="I169" i="4"/>
  <c r="AR78" i="4"/>
  <c r="AN78" i="4"/>
  <c r="O164" i="4"/>
  <c r="AT164" i="4" s="1"/>
  <c r="AT73" i="4"/>
  <c r="I150" i="4"/>
  <c r="AN59" i="4"/>
  <c r="AR59" i="4"/>
  <c r="X140" i="4"/>
  <c r="AW140" i="4" s="1"/>
  <c r="F140" i="4"/>
  <c r="AQ140" i="4" s="1"/>
  <c r="AQ49" i="4"/>
  <c r="AJ122" i="4"/>
  <c r="AZ122" i="4" s="1"/>
  <c r="O119" i="4"/>
  <c r="AT119" i="4" s="1"/>
  <c r="AR26" i="4"/>
  <c r="AN26" i="4"/>
  <c r="AJ109" i="4"/>
  <c r="AZ109" i="4" s="1"/>
  <c r="W106" i="4"/>
  <c r="AD11" i="4"/>
  <c r="R169" i="4"/>
  <c r="AU169" i="4" s="1"/>
  <c r="AU78" i="4"/>
  <c r="AO168" i="4"/>
  <c r="AD68" i="4"/>
  <c r="F149" i="4"/>
  <c r="AQ149" i="4" s="1"/>
  <c r="AQ58" i="4"/>
  <c r="F148" i="4"/>
  <c r="AQ148" i="4" s="1"/>
  <c r="X143" i="4"/>
  <c r="AW143" i="4" s="1"/>
  <c r="L142" i="4"/>
  <c r="AS51" i="4"/>
  <c r="I138" i="4"/>
  <c r="AR47" i="4"/>
  <c r="AN47" i="4"/>
  <c r="I137" i="4"/>
  <c r="AO132" i="4"/>
  <c r="AG120" i="4"/>
  <c r="AY120" i="4" s="1"/>
  <c r="AB11" i="4"/>
  <c r="AB104" i="4"/>
  <c r="AB88" i="4"/>
  <c r="AB89" i="4"/>
  <c r="AB80" i="4"/>
  <c r="P105" i="4"/>
  <c r="G105" i="4"/>
  <c r="G13" i="4"/>
  <c r="F111" i="4"/>
  <c r="AQ111" i="4" s="1"/>
  <c r="O109" i="4"/>
  <c r="AT109" i="4" s="1"/>
  <c r="AK105" i="4"/>
  <c r="I165" i="4"/>
  <c r="AR74" i="4"/>
  <c r="AN74" i="4"/>
  <c r="F161" i="4"/>
  <c r="AQ161" i="4" s="1"/>
  <c r="AQ70" i="4"/>
  <c r="AO160" i="4"/>
  <c r="I148" i="4"/>
  <c r="AR57" i="4"/>
  <c r="AN57" i="4"/>
  <c r="X137" i="4"/>
  <c r="AW137" i="4" s="1"/>
  <c r="AG123" i="4"/>
  <c r="AY123" i="4" s="1"/>
  <c r="R114" i="4"/>
  <c r="AU114" i="4" s="1"/>
  <c r="AA113" i="4"/>
  <c r="AX113" i="4" s="1"/>
  <c r="K105" i="4"/>
  <c r="K13" i="4"/>
  <c r="AP14" i="4"/>
  <c r="M106" i="4"/>
  <c r="AP15" i="4"/>
  <c r="R88" i="4"/>
  <c r="R89" i="4"/>
  <c r="R11" i="4"/>
  <c r="I154" i="4"/>
  <c r="AR63" i="4"/>
  <c r="AN63" i="4"/>
  <c r="X152" i="4"/>
  <c r="AW152" i="4" s="1"/>
  <c r="F152" i="4"/>
  <c r="AQ152" i="4" s="1"/>
  <c r="AQ61" i="4"/>
  <c r="AJ146" i="4"/>
  <c r="AZ146" i="4" s="1"/>
  <c r="I135" i="4"/>
  <c r="AN44" i="4"/>
  <c r="AR44" i="4"/>
  <c r="F119" i="4"/>
  <c r="AQ119" i="4" s="1"/>
  <c r="AQ28" i="4"/>
  <c r="F25" i="4"/>
  <c r="AW15" i="4"/>
  <c r="AN243" i="4"/>
  <c r="AN239" i="4"/>
  <c r="AY226" i="4"/>
  <c r="AG137" i="4"/>
  <c r="AY137" i="4" s="1"/>
  <c r="AN235" i="4"/>
  <c r="AW211" i="4"/>
  <c r="X122" i="4"/>
  <c r="AW122" i="4" s="1"/>
  <c r="AU209" i="4"/>
  <c r="R206" i="4"/>
  <c r="AN203" i="4"/>
  <c r="AR203" i="4"/>
  <c r="AO194" i="4"/>
  <c r="J193" i="4"/>
  <c r="J105" i="4"/>
  <c r="AU200" i="4"/>
  <c r="R111" i="4"/>
  <c r="AU111" i="4" s="1"/>
  <c r="AN221" i="4"/>
  <c r="AD206" i="4"/>
  <c r="AD117" i="4" s="1"/>
  <c r="AD120" i="4"/>
  <c r="AJ205" i="4"/>
  <c r="AZ208" i="4"/>
  <c r="AJ119" i="4"/>
  <c r="AZ119" i="4" s="1"/>
  <c r="AE193" i="4"/>
  <c r="AT197" i="4"/>
  <c r="O194" i="4"/>
  <c r="AN217" i="4"/>
  <c r="AQ197" i="4"/>
  <c r="F194" i="4"/>
  <c r="F108" i="4"/>
  <c r="AQ108" i="4" s="1"/>
  <c r="AN208" i="4"/>
  <c r="AN202" i="4"/>
  <c r="I195" i="4"/>
  <c r="Z268" i="4"/>
  <c r="Z260" i="4"/>
  <c r="Z267" i="4"/>
  <c r="Z191" i="4"/>
  <c r="Z261" i="4" s="1"/>
  <c r="AC163" i="4"/>
  <c r="M163" i="4"/>
  <c r="O159" i="4"/>
  <c r="AT159" i="4" s="1"/>
  <c r="AT68" i="4"/>
  <c r="AG143" i="4"/>
  <c r="AY143" i="4" s="1"/>
  <c r="AG134" i="4"/>
  <c r="AY134" i="4" s="1"/>
  <c r="AC267" i="4"/>
  <c r="AC191" i="4"/>
  <c r="AC261" i="4" s="1"/>
  <c r="AG195" i="4"/>
  <c r="AY195" i="4" s="1"/>
  <c r="F129" i="4"/>
  <c r="AQ129" i="4" s="1"/>
  <c r="T81" i="4"/>
  <c r="T163" i="4"/>
  <c r="O117" i="4"/>
  <c r="AT117" i="4" s="1"/>
  <c r="U113" i="4"/>
  <c r="AV113" i="4" s="1"/>
  <c r="S268" i="4"/>
  <c r="S267" i="4"/>
  <c r="S260" i="4"/>
  <c r="S191" i="4"/>
  <c r="S261" i="4" s="1"/>
  <c r="O132" i="4"/>
  <c r="AT132" i="4" s="1"/>
  <c r="X168" i="4"/>
  <c r="AW168" i="4" s="1"/>
  <c r="AW77" i="4"/>
  <c r="X76" i="4"/>
  <c r="U165" i="4"/>
  <c r="AV165" i="4" s="1"/>
  <c r="AV74" i="4"/>
  <c r="R161" i="4"/>
  <c r="AU161" i="4" s="1"/>
  <c r="AU70" i="4"/>
  <c r="U160" i="4"/>
  <c r="AV160" i="4" s="1"/>
  <c r="AV69" i="4"/>
  <c r="U68" i="4"/>
  <c r="AO150" i="4"/>
  <c r="AO51" i="4"/>
  <c r="F134" i="4"/>
  <c r="AQ134" i="4" s="1"/>
  <c r="AQ43" i="4"/>
  <c r="AK117" i="4"/>
  <c r="AZ117" i="4" s="1"/>
  <c r="AZ26" i="4"/>
  <c r="AV26" i="4"/>
  <c r="U117" i="4"/>
  <c r="AV117" i="4" s="1"/>
  <c r="R108" i="4"/>
  <c r="AU108" i="4" s="1"/>
  <c r="AT15" i="4"/>
  <c r="V104" i="4"/>
  <c r="V11" i="4"/>
  <c r="V81" i="4" s="1"/>
  <c r="V88" i="4"/>
  <c r="J167" i="4"/>
  <c r="AO167" i="4" s="1"/>
  <c r="AO76" i="4"/>
  <c r="R164" i="4"/>
  <c r="AU164" i="4" s="1"/>
  <c r="AU73" i="4"/>
  <c r="AA161" i="4"/>
  <c r="AX161" i="4" s="1"/>
  <c r="AX70" i="4"/>
  <c r="AQ68" i="4"/>
  <c r="F159" i="4"/>
  <c r="AQ159" i="4" s="1"/>
  <c r="I156" i="4"/>
  <c r="AN65" i="4"/>
  <c r="AR65" i="4"/>
  <c r="AX143" i="4"/>
  <c r="AT140" i="4"/>
  <c r="AO138" i="4"/>
  <c r="T11" i="4"/>
  <c r="T102" i="4" s="1"/>
  <c r="T104" i="4"/>
  <c r="T80" i="4"/>
  <c r="T88" i="4"/>
  <c r="L11" i="4"/>
  <c r="L88" i="4"/>
  <c r="AS13" i="4"/>
  <c r="I109" i="4"/>
  <c r="I15" i="4"/>
  <c r="AR18" i="4"/>
  <c r="AN18" i="4"/>
  <c r="AR108" i="4"/>
  <c r="AJ168" i="4"/>
  <c r="AZ168" i="4" s="1"/>
  <c r="AZ77" i="4"/>
  <c r="AJ76" i="4"/>
  <c r="AU168" i="4"/>
  <c r="AG165" i="4"/>
  <c r="AY165" i="4" s="1"/>
  <c r="AY74" i="4"/>
  <c r="N163" i="4"/>
  <c r="J159" i="4"/>
  <c r="AO159" i="4" s="1"/>
  <c r="AO68" i="4"/>
  <c r="J72" i="4"/>
  <c r="AT149" i="4"/>
  <c r="V142" i="4"/>
  <c r="AO142" i="4" s="1"/>
  <c r="F128" i="4"/>
  <c r="AQ128" i="4" s="1"/>
  <c r="AQ37" i="4"/>
  <c r="I125" i="4"/>
  <c r="AR34" i="4"/>
  <c r="AN34" i="4"/>
  <c r="AR123" i="4"/>
  <c r="AO25" i="4"/>
  <c r="AE105" i="4"/>
  <c r="AE13" i="4"/>
  <c r="W105" i="4"/>
  <c r="W13" i="4"/>
  <c r="AT113" i="4"/>
  <c r="I113" i="4"/>
  <c r="AR22" i="4"/>
  <c r="AN22" i="4"/>
  <c r="I14" i="4"/>
  <c r="AK106" i="4"/>
  <c r="AZ15" i="4"/>
  <c r="AG106" i="4"/>
  <c r="AY106" i="4" s="1"/>
  <c r="AY15" i="4"/>
  <c r="AV111" i="4"/>
  <c r="AP106" i="4"/>
  <c r="AO14" i="4"/>
  <c r="AO111" i="4"/>
  <c r="AJ165" i="4"/>
  <c r="AZ165" i="4" s="1"/>
  <c r="AZ74" i="4"/>
  <c r="AJ160" i="4"/>
  <c r="AZ160" i="4" s="1"/>
  <c r="AZ69" i="4"/>
  <c r="AJ68" i="4"/>
  <c r="L146" i="4"/>
  <c r="AP51" i="4"/>
  <c r="X119" i="4"/>
  <c r="AW119" i="4" s="1"/>
  <c r="AG114" i="4"/>
  <c r="AY114" i="4" s="1"/>
  <c r="Y13" i="4"/>
  <c r="AT252" i="4"/>
  <c r="AN241" i="4"/>
  <c r="AR241" i="4"/>
  <c r="I231" i="4"/>
  <c r="AO231" i="4"/>
  <c r="AN218" i="4"/>
  <c r="AR218" i="4"/>
  <c r="AP195" i="4"/>
  <c r="I206" i="4"/>
  <c r="I117" i="4" s="1"/>
  <c r="AN209" i="4"/>
  <c r="AR209" i="4"/>
  <c r="Y267" i="4"/>
  <c r="Y260" i="4"/>
  <c r="Y191" i="4"/>
  <c r="Y261" i="4" s="1"/>
  <c r="AN200" i="4"/>
  <c r="AR200" i="4"/>
  <c r="AY197" i="4"/>
  <c r="AG194" i="4"/>
  <c r="U206" i="4"/>
  <c r="AV206" i="4" s="1"/>
  <c r="AV209" i="4"/>
  <c r="AA205" i="4"/>
  <c r="AX208" i="4"/>
  <c r="AK260" i="4"/>
  <c r="AK268" i="4"/>
  <c r="AK191" i="4"/>
  <c r="AK261" i="4" s="1"/>
  <c r="AK267" i="4"/>
  <c r="V193" i="4"/>
  <c r="AD194" i="4"/>
  <c r="AD108" i="4"/>
  <c r="AB267" i="4"/>
  <c r="AB191" i="4"/>
  <c r="AB261" i="4" s="1"/>
  <c r="AQ215" i="4"/>
  <c r="F126" i="4"/>
  <c r="AQ126" i="4" s="1"/>
  <c r="AV200" i="4"/>
  <c r="U195" i="4"/>
  <c r="AV195" i="4" s="1"/>
  <c r="AS194" i="4"/>
  <c r="AN211" i="4"/>
  <c r="AN198" i="4"/>
  <c r="AH191" i="4"/>
  <c r="O167" i="4"/>
  <c r="AT167" i="4" s="1"/>
  <c r="AT76" i="4"/>
  <c r="Y163" i="4"/>
  <c r="AA68" i="4"/>
  <c r="K159" i="4"/>
  <c r="AP68" i="4"/>
  <c r="U148" i="4"/>
  <c r="AV148" i="4" s="1"/>
  <c r="AT143" i="4"/>
  <c r="AG142" i="4"/>
  <c r="AY51" i="4"/>
  <c r="M142" i="4"/>
  <c r="X169" i="4"/>
  <c r="AW169" i="4" s="1"/>
  <c r="AW78" i="4"/>
  <c r="W72" i="4"/>
  <c r="O156" i="4"/>
  <c r="AT156" i="4" s="1"/>
  <c r="U143" i="4"/>
  <c r="AV143" i="4" s="1"/>
  <c r="AS198" i="4"/>
  <c r="L195" i="4"/>
  <c r="L193" i="4" s="1"/>
  <c r="X113" i="4"/>
  <c r="AW113" i="4" s="1"/>
  <c r="AD111" i="4"/>
  <c r="N105" i="4"/>
  <c r="AF163" i="4"/>
  <c r="AF172" i="4" s="1"/>
  <c r="P72" i="4"/>
  <c r="L138" i="4"/>
  <c r="AS138" i="4" s="1"/>
  <c r="L132" i="4"/>
  <c r="AS132" i="4" s="1"/>
  <c r="O111" i="4"/>
  <c r="AT111" i="4" s="1"/>
  <c r="I161" i="4"/>
  <c r="AP148" i="4"/>
  <c r="AL163" i="4"/>
  <c r="AL81" i="4"/>
  <c r="R150" i="4"/>
  <c r="AU150" i="4" s="1"/>
  <c r="I144" i="4"/>
  <c r="AR53" i="4"/>
  <c r="AN53" i="4"/>
  <c r="AH142" i="4"/>
  <c r="AR51" i="4"/>
  <c r="I129" i="4"/>
  <c r="F122" i="4"/>
  <c r="AQ122" i="4" s="1"/>
  <c r="AQ31" i="4"/>
  <c r="I119" i="4"/>
  <c r="I25" i="4"/>
  <c r="AN28" i="4"/>
  <c r="AR28" i="4"/>
  <c r="AG117" i="4"/>
  <c r="AY117" i="4" s="1"/>
  <c r="AY26" i="4"/>
  <c r="Q117" i="4"/>
  <c r="AT26" i="4"/>
  <c r="AP26" i="4"/>
  <c r="L109" i="4"/>
  <c r="AS109" i="4" s="1"/>
  <c r="N104" i="4"/>
  <c r="N80" i="4"/>
  <c r="N11" i="4"/>
  <c r="N89" i="4"/>
  <c r="N88" i="4"/>
  <c r="X165" i="4"/>
  <c r="AW165" i="4" s="1"/>
  <c r="AW74" i="4"/>
  <c r="Z159" i="4"/>
  <c r="Z72" i="4"/>
  <c r="F160" i="4"/>
  <c r="AQ160" i="4" s="1"/>
  <c r="AO156" i="4"/>
  <c r="H142" i="4"/>
  <c r="AP142" i="4" s="1"/>
  <c r="F51" i="4"/>
  <c r="AN51" i="4" s="1"/>
  <c r="R138" i="4"/>
  <c r="AU138" i="4" s="1"/>
  <c r="AA122" i="4"/>
  <c r="AX122" i="4" s="1"/>
  <c r="I122" i="4"/>
  <c r="AR31" i="4"/>
  <c r="AN31" i="4"/>
  <c r="I120" i="4"/>
  <c r="AF80" i="4"/>
  <c r="AF11" i="4"/>
  <c r="AF102" i="4" s="1"/>
  <c r="AF104" i="4"/>
  <c r="AF171" i="4" s="1"/>
  <c r="X88" i="4"/>
  <c r="X11" i="4"/>
  <c r="AW13" i="4"/>
  <c r="X89" i="4"/>
  <c r="F113" i="4"/>
  <c r="AQ113" i="4" s="1"/>
  <c r="AQ22" i="4"/>
  <c r="F14" i="4"/>
  <c r="AA109" i="4"/>
  <c r="AX109" i="4" s="1"/>
  <c r="U108" i="4"/>
  <c r="AV108" i="4" s="1"/>
  <c r="AC13" i="4"/>
  <c r="M105" i="4"/>
  <c r="AS105" i="4" s="1"/>
  <c r="U169" i="4"/>
  <c r="AV169" i="4" s="1"/>
  <c r="AV78" i="4"/>
  <c r="AA164" i="4"/>
  <c r="AX164" i="4" s="1"/>
  <c r="AX73" i="4"/>
  <c r="AA125" i="4"/>
  <c r="AX125" i="4" s="1"/>
  <c r="U123" i="4"/>
  <c r="AV123" i="4" s="1"/>
  <c r="L116" i="4"/>
  <c r="AS116" i="4" s="1"/>
  <c r="AI105" i="4"/>
  <c r="AI13" i="4"/>
  <c r="AA105" i="4"/>
  <c r="AX105" i="4" s="1"/>
  <c r="AX14" i="4"/>
  <c r="AA13" i="4"/>
  <c r="O105" i="4"/>
  <c r="AT105" i="4" s="1"/>
  <c r="O13" i="4"/>
  <c r="AT14" i="4"/>
  <c r="AG111" i="4"/>
  <c r="AY111" i="4" s="1"/>
  <c r="AH104" i="4"/>
  <c r="AH88" i="4"/>
  <c r="AH80" i="4"/>
  <c r="AH11" i="4"/>
  <c r="AH102" i="4" s="1"/>
  <c r="L164" i="4"/>
  <c r="O161" i="4"/>
  <c r="AT161" i="4" s="1"/>
  <c r="AT70" i="4"/>
  <c r="L160" i="4"/>
  <c r="AS160" i="4" s="1"/>
  <c r="AS69" i="4"/>
  <c r="L68" i="4"/>
  <c r="F146" i="4"/>
  <c r="AQ146" i="4" s="1"/>
  <c r="AQ55" i="4"/>
  <c r="AG140" i="4"/>
  <c r="AY140" i="4" s="1"/>
  <c r="AO26" i="4"/>
  <c r="I114" i="4"/>
  <c r="AY14" i="4"/>
  <c r="Y105" i="4"/>
  <c r="E56" i="6" l="1"/>
  <c r="AN52" i="6"/>
  <c r="E55" i="6"/>
  <c r="AM5" i="7"/>
  <c r="AN5" i="7"/>
  <c r="W30" i="7"/>
  <c r="W25" i="7"/>
  <c r="J30" i="7"/>
  <c r="J25" i="7"/>
  <c r="K25" i="7"/>
  <c r="D11" i="7"/>
  <c r="AM11" i="7" s="1"/>
  <c r="E25" i="7"/>
  <c r="N25" i="7"/>
  <c r="N30" i="7"/>
  <c r="X30" i="7"/>
  <c r="X25" i="7"/>
  <c r="S25" i="7"/>
  <c r="F5" i="7"/>
  <c r="AE25" i="7"/>
  <c r="H25" i="7"/>
  <c r="E26" i="7"/>
  <c r="D14" i="7"/>
  <c r="D26" i="7" s="1"/>
  <c r="O30" i="7"/>
  <c r="E30" i="7"/>
  <c r="AF25" i="7"/>
  <c r="Q30" i="7"/>
  <c r="Q25" i="7"/>
  <c r="G26" i="7"/>
  <c r="Y41" i="5"/>
  <c r="Z152" i="5"/>
  <c r="C75" i="5"/>
  <c r="Z75" i="5" s="1"/>
  <c r="C28" i="5"/>
  <c r="Z28" i="5" s="1"/>
  <c r="Z105" i="5"/>
  <c r="Y33" i="5"/>
  <c r="C208" i="5"/>
  <c r="Z208" i="5" s="1"/>
  <c r="Y208" i="5"/>
  <c r="C56" i="5"/>
  <c r="Z56" i="5" s="1"/>
  <c r="Z133" i="5"/>
  <c r="C141" i="5"/>
  <c r="Z141" i="5" s="1"/>
  <c r="C219" i="5"/>
  <c r="Z219" i="5" s="1"/>
  <c r="Y219" i="5"/>
  <c r="C130" i="5"/>
  <c r="Z130" i="5" s="1"/>
  <c r="Y130" i="5"/>
  <c r="C192" i="5"/>
  <c r="C163" i="5" s="1"/>
  <c r="D163" i="5"/>
  <c r="Y163" i="5" s="1"/>
  <c r="Y15" i="5"/>
  <c r="Z15" i="5"/>
  <c r="Y152" i="5"/>
  <c r="Y212" i="5"/>
  <c r="C60" i="5"/>
  <c r="Z137" i="5"/>
  <c r="Y72" i="5"/>
  <c r="C22" i="5"/>
  <c r="Z22" i="5" s="1"/>
  <c r="Z99" i="5"/>
  <c r="Y133" i="5"/>
  <c r="Y172" i="5"/>
  <c r="C69" i="5"/>
  <c r="Z69" i="5" s="1"/>
  <c r="Z146" i="5"/>
  <c r="C27" i="5"/>
  <c r="Z27" i="5" s="1"/>
  <c r="Z104" i="5"/>
  <c r="C21" i="5"/>
  <c r="Z21" i="5" s="1"/>
  <c r="Y214" i="5"/>
  <c r="Y76" i="5"/>
  <c r="Y16" i="5"/>
  <c r="C114" i="5"/>
  <c r="C85" i="5" s="1"/>
  <c r="AE85" i="5" s="1"/>
  <c r="D85" i="5"/>
  <c r="D59" i="5"/>
  <c r="Y60" i="5"/>
  <c r="Y18" i="5"/>
  <c r="D64" i="5"/>
  <c r="Y28" i="5"/>
  <c r="Y57" i="5"/>
  <c r="Y71" i="5"/>
  <c r="Y22" i="5"/>
  <c r="C33" i="5"/>
  <c r="Z33" i="5" s="1"/>
  <c r="Z110" i="5"/>
  <c r="Y190" i="5"/>
  <c r="Y222" i="5"/>
  <c r="Y224" i="5"/>
  <c r="Y67" i="5"/>
  <c r="Y177" i="5"/>
  <c r="Y69" i="5"/>
  <c r="Y17" i="5"/>
  <c r="C14" i="5"/>
  <c r="Z14" i="5" s="1"/>
  <c r="Z91" i="5"/>
  <c r="Y136" i="5"/>
  <c r="C136" i="5"/>
  <c r="Z136" i="5" s="1"/>
  <c r="AE11" i="5"/>
  <c r="Y11" i="5"/>
  <c r="Z11" i="5"/>
  <c r="C18" i="5"/>
  <c r="Z18" i="5" s="1"/>
  <c r="Z95" i="5"/>
  <c r="C57" i="5"/>
  <c r="Z57" i="5" s="1"/>
  <c r="Z134" i="5"/>
  <c r="Y27" i="5"/>
  <c r="C17" i="5"/>
  <c r="Z17" i="5" s="1"/>
  <c r="Z94" i="5"/>
  <c r="Y91" i="5"/>
  <c r="Y20" i="5"/>
  <c r="C76" i="5"/>
  <c r="Z76" i="5" s="1"/>
  <c r="Z153" i="5"/>
  <c r="Y75" i="5"/>
  <c r="Z171" i="5"/>
  <c r="C16" i="5"/>
  <c r="Z16" i="5" s="1"/>
  <c r="Y137" i="5"/>
  <c r="Y95" i="5"/>
  <c r="C64" i="5"/>
  <c r="Z64" i="5" s="1"/>
  <c r="C41" i="5"/>
  <c r="Z41" i="5" s="1"/>
  <c r="Z42" i="5"/>
  <c r="Z101" i="5"/>
  <c r="C24" i="5"/>
  <c r="Z24" i="5" s="1"/>
  <c r="Y105" i="5"/>
  <c r="Y134" i="5"/>
  <c r="C71" i="5"/>
  <c r="Z71" i="5" s="1"/>
  <c r="Z148" i="5"/>
  <c r="Y99" i="5"/>
  <c r="C32" i="5"/>
  <c r="Z187" i="5"/>
  <c r="C35" i="5"/>
  <c r="Y30" i="5"/>
  <c r="L267" i="4"/>
  <c r="L268" i="4"/>
  <c r="AS193" i="4"/>
  <c r="L191" i="4"/>
  <c r="AS191" i="4" s="1"/>
  <c r="L104" i="4"/>
  <c r="AR117" i="4"/>
  <c r="AH178" i="4"/>
  <c r="AH171" i="4"/>
  <c r="AH177" i="4"/>
  <c r="AI104" i="4"/>
  <c r="AI88" i="4"/>
  <c r="AI11" i="4"/>
  <c r="AI102" i="4" s="1"/>
  <c r="AN122" i="4"/>
  <c r="AR122" i="4"/>
  <c r="I116" i="4"/>
  <c r="AR25" i="4"/>
  <c r="AN25" i="4"/>
  <c r="AR129" i="4"/>
  <c r="AN129" i="4"/>
  <c r="AR161" i="4"/>
  <c r="AN161" i="4"/>
  <c r="P163" i="4"/>
  <c r="P81" i="4"/>
  <c r="AA159" i="4"/>
  <c r="AX159" i="4" s="1"/>
  <c r="AX68" i="4"/>
  <c r="AA72" i="4"/>
  <c r="AB260" i="4"/>
  <c r="AY194" i="4"/>
  <c r="AG193" i="4"/>
  <c r="AG105" i="4"/>
  <c r="AY105" i="4" s="1"/>
  <c r="AR231" i="4"/>
  <c r="AN231" i="4"/>
  <c r="W88" i="4"/>
  <c r="W104" i="4"/>
  <c r="W89" i="4"/>
  <c r="W11" i="4"/>
  <c r="W102" i="4" s="1"/>
  <c r="W80" i="4"/>
  <c r="AS11" i="4"/>
  <c r="V89" i="4"/>
  <c r="V177" i="4"/>
  <c r="U159" i="4"/>
  <c r="AV159" i="4" s="1"/>
  <c r="AV68" i="4"/>
  <c r="U72" i="4"/>
  <c r="AT194" i="4"/>
  <c r="O193" i="4"/>
  <c r="J267" i="4"/>
  <c r="J260" i="4"/>
  <c r="AO193" i="4"/>
  <c r="J191" i="4"/>
  <c r="AU206" i="4"/>
  <c r="R117" i="4"/>
  <c r="AU117" i="4" s="1"/>
  <c r="K88" i="4"/>
  <c r="AP13" i="4"/>
  <c r="K11" i="4"/>
  <c r="K80" i="4" s="1"/>
  <c r="K104" i="4"/>
  <c r="AR148" i="4"/>
  <c r="AN148" i="4"/>
  <c r="AB177" i="4"/>
  <c r="AB171" i="4"/>
  <c r="AR137" i="4"/>
  <c r="AN137" i="4"/>
  <c r="P260" i="4"/>
  <c r="P267" i="4"/>
  <c r="P268" i="4"/>
  <c r="P191" i="4"/>
  <c r="P261" i="4" s="1"/>
  <c r="AN126" i="4"/>
  <c r="AN128" i="4"/>
  <c r="AR128" i="4"/>
  <c r="P104" i="4"/>
  <c r="AY76" i="4"/>
  <c r="AG167" i="4"/>
  <c r="AY167" i="4" s="1"/>
  <c r="H177" i="4"/>
  <c r="H178" i="4"/>
  <c r="H171" i="4"/>
  <c r="AZ195" i="4"/>
  <c r="AJ106" i="4"/>
  <c r="AZ106" i="4" s="1"/>
  <c r="AW194" i="4"/>
  <c r="X193" i="4"/>
  <c r="X105" i="4"/>
  <c r="AW105" i="4" s="1"/>
  <c r="AT72" i="4"/>
  <c r="K260" i="4"/>
  <c r="AK178" i="4"/>
  <c r="AK177" i="4"/>
  <c r="AK171" i="4"/>
  <c r="AR114" i="4"/>
  <c r="AN114" i="4"/>
  <c r="AH89" i="4"/>
  <c r="AA88" i="4"/>
  <c r="AA80" i="4"/>
  <c r="AX13" i="4"/>
  <c r="AA11" i="4"/>
  <c r="AA89" i="4"/>
  <c r="F13" i="4"/>
  <c r="F105" i="4"/>
  <c r="AQ105" i="4" s="1"/>
  <c r="AQ14" i="4"/>
  <c r="X80" i="4"/>
  <c r="AR120" i="4"/>
  <c r="AN120" i="4"/>
  <c r="N102" i="4"/>
  <c r="N178" i="4" s="1"/>
  <c r="AR119" i="4"/>
  <c r="AN119" i="4"/>
  <c r="AF81" i="4"/>
  <c r="AH268" i="4"/>
  <c r="AH261" i="4"/>
  <c r="AH260" i="4"/>
  <c r="AX205" i="4"/>
  <c r="AA116" i="4"/>
  <c r="AX116" i="4" s="1"/>
  <c r="Y268" i="4"/>
  <c r="Y104" i="4"/>
  <c r="Y88" i="4"/>
  <c r="Y11" i="4"/>
  <c r="Y89" i="4" s="1"/>
  <c r="AS146" i="4"/>
  <c r="AN146" i="4"/>
  <c r="AN123" i="4"/>
  <c r="AR125" i="4"/>
  <c r="AN125" i="4"/>
  <c r="N81" i="4"/>
  <c r="AN108" i="4"/>
  <c r="I106" i="4"/>
  <c r="AN15" i="4"/>
  <c r="AR15" i="4"/>
  <c r="T89" i="4"/>
  <c r="O106" i="4"/>
  <c r="AT106" i="4" s="1"/>
  <c r="T172" i="4"/>
  <c r="AR195" i="4"/>
  <c r="AN195" i="4"/>
  <c r="AQ194" i="4"/>
  <c r="F193" i="4"/>
  <c r="AZ205" i="4"/>
  <c r="AJ116" i="4"/>
  <c r="AZ116" i="4" s="1"/>
  <c r="AP105" i="4"/>
  <c r="AB102" i="4"/>
  <c r="AB178" i="4" s="1"/>
  <c r="AS142" i="4"/>
  <c r="AN150" i="4"/>
  <c r="AR150" i="4"/>
  <c r="H163" i="4"/>
  <c r="H172" i="4" s="1"/>
  <c r="H81" i="4"/>
  <c r="AR143" i="4"/>
  <c r="AN143" i="4"/>
  <c r="AL260" i="4"/>
  <c r="AI163" i="4"/>
  <c r="AI172" i="4" s="1"/>
  <c r="AV142" i="4"/>
  <c r="AA167" i="4"/>
  <c r="AX167" i="4" s="1"/>
  <c r="AX76" i="4"/>
  <c r="G260" i="4"/>
  <c r="G267" i="4"/>
  <c r="G191" i="4"/>
  <c r="G261" i="4" s="1"/>
  <c r="R159" i="4"/>
  <c r="AU159" i="4" s="1"/>
  <c r="AU68" i="4"/>
  <c r="R72" i="4"/>
  <c r="Z89" i="4"/>
  <c r="U106" i="4"/>
  <c r="AV106" i="4" s="1"/>
  <c r="AR160" i="4"/>
  <c r="AN160" i="4"/>
  <c r="L167" i="4"/>
  <c r="AS167" i="4" s="1"/>
  <c r="AS76" i="4"/>
  <c r="AZ11" i="4"/>
  <c r="AR76" i="4"/>
  <c r="AN76" i="4"/>
  <c r="I167" i="4"/>
  <c r="F106" i="4"/>
  <c r="AQ106" i="4" s="1"/>
  <c r="AQ15" i="4"/>
  <c r="H89" i="4"/>
  <c r="AN140" i="4"/>
  <c r="AG89" i="4"/>
  <c r="AK89" i="4"/>
  <c r="L159" i="4"/>
  <c r="AS159" i="4" s="1"/>
  <c r="AS68" i="4"/>
  <c r="L72" i="4"/>
  <c r="AC104" i="4"/>
  <c r="AC89" i="4"/>
  <c r="AC88" i="4"/>
  <c r="AC80" i="4"/>
  <c r="AC11" i="4"/>
  <c r="AS195" i="4"/>
  <c r="L106" i="4"/>
  <c r="AS106" i="4" s="1"/>
  <c r="W163" i="4"/>
  <c r="W172" i="4" s="1"/>
  <c r="W81" i="4"/>
  <c r="AD193" i="4"/>
  <c r="AD105" i="4"/>
  <c r="AN206" i="4"/>
  <c r="AR206" i="4"/>
  <c r="AJ159" i="4"/>
  <c r="AZ159" i="4" s="1"/>
  <c r="AZ68" i="4"/>
  <c r="AJ72" i="4"/>
  <c r="AR113" i="4"/>
  <c r="AN113" i="4"/>
  <c r="AE104" i="4"/>
  <c r="AE80" i="4"/>
  <c r="AE11" i="4"/>
  <c r="J163" i="4"/>
  <c r="I72" i="4"/>
  <c r="AO72" i="4"/>
  <c r="N172" i="4"/>
  <c r="AJ167" i="4"/>
  <c r="AZ167" i="4" s="1"/>
  <c r="AZ76" i="4"/>
  <c r="AN109" i="4"/>
  <c r="AR109" i="4"/>
  <c r="AE191" i="4"/>
  <c r="AE261" i="4" s="1"/>
  <c r="F116" i="4"/>
  <c r="AQ116" i="4" s="1"/>
  <c r="AQ25" i="4"/>
  <c r="AR154" i="4"/>
  <c r="AN154" i="4"/>
  <c r="AR165" i="4"/>
  <c r="AN165" i="4"/>
  <c r="G88" i="4"/>
  <c r="G104" i="4"/>
  <c r="G11" i="4"/>
  <c r="G80" i="4" s="1"/>
  <c r="G89" i="4"/>
  <c r="AD159" i="4"/>
  <c r="AD72" i="4"/>
  <c r="AN169" i="4"/>
  <c r="AR169" i="4"/>
  <c r="F163" i="4"/>
  <c r="AQ72" i="4"/>
  <c r="J104" i="4"/>
  <c r="J89" i="4"/>
  <c r="J88" i="4"/>
  <c r="AO13" i="4"/>
  <c r="J11" i="4"/>
  <c r="AX195" i="4"/>
  <c r="AA106" i="4"/>
  <c r="AX106" i="4" s="1"/>
  <c r="AN194" i="4"/>
  <c r="AR194" i="4"/>
  <c r="I193" i="4"/>
  <c r="AT205" i="4"/>
  <c r="O116" i="4"/>
  <c r="AT116" i="4" s="1"/>
  <c r="AN205" i="4"/>
  <c r="I159" i="4"/>
  <c r="AR68" i="4"/>
  <c r="AN68" i="4"/>
  <c r="M104" i="4"/>
  <c r="M89" i="4"/>
  <c r="M88" i="4"/>
  <c r="M80" i="4"/>
  <c r="M11" i="4"/>
  <c r="AE163" i="4"/>
  <c r="AE81" i="4"/>
  <c r="AH81" i="4"/>
  <c r="AO106" i="4"/>
  <c r="AA193" i="4"/>
  <c r="AA104" i="4" s="1"/>
  <c r="AV194" i="4"/>
  <c r="U193" i="4"/>
  <c r="U105" i="4"/>
  <c r="AV105" i="4" s="1"/>
  <c r="AJ193" i="4"/>
  <c r="AZ194" i="4"/>
  <c r="AJ105" i="4"/>
  <c r="AZ105" i="4" s="1"/>
  <c r="AW195" i="4"/>
  <c r="X106" i="4"/>
  <c r="AW106" i="4" s="1"/>
  <c r="AW205" i="4"/>
  <c r="X116" i="4"/>
  <c r="AW116" i="4" s="1"/>
  <c r="AT163" i="4"/>
  <c r="AP191" i="4"/>
  <c r="K261" i="4"/>
  <c r="AY13" i="4"/>
  <c r="AN152" i="4"/>
  <c r="AV11" i="4"/>
  <c r="U89" i="4"/>
  <c r="AP72" i="4"/>
  <c r="AS164" i="4"/>
  <c r="AN164" i="4"/>
  <c r="O88" i="4"/>
  <c r="O104" i="4"/>
  <c r="AT13" i="4"/>
  <c r="O11" i="4"/>
  <c r="O89" i="4" s="1"/>
  <c r="F142" i="4"/>
  <c r="AQ142" i="4" s="1"/>
  <c r="AQ51" i="4"/>
  <c r="Z163" i="4"/>
  <c r="Z172" i="4" s="1"/>
  <c r="Z81" i="4"/>
  <c r="N171" i="4"/>
  <c r="N177" i="4"/>
  <c r="AP117" i="4"/>
  <c r="I142" i="4"/>
  <c r="AR144" i="4"/>
  <c r="AN144" i="4"/>
  <c r="AY142" i="4"/>
  <c r="AP159" i="4"/>
  <c r="V267" i="4"/>
  <c r="V191" i="4"/>
  <c r="V102" i="4" s="1"/>
  <c r="I105" i="4"/>
  <c r="AR14" i="4"/>
  <c r="AN14" i="4"/>
  <c r="I13" i="4"/>
  <c r="L80" i="4"/>
  <c r="L89" i="4"/>
  <c r="T177" i="4"/>
  <c r="T171" i="4"/>
  <c r="T178" i="4"/>
  <c r="AR156" i="4"/>
  <c r="AN156" i="4"/>
  <c r="V80" i="4"/>
  <c r="X167" i="4"/>
  <c r="AW167" i="4" s="1"/>
  <c r="AW76" i="4"/>
  <c r="AC260" i="4"/>
  <c r="AO105" i="4"/>
  <c r="AN135" i="4"/>
  <c r="AR135" i="4"/>
  <c r="AU11" i="4"/>
  <c r="R80" i="4"/>
  <c r="AR138" i="4"/>
  <c r="AN138" i="4"/>
  <c r="AD80" i="4"/>
  <c r="AO117" i="4"/>
  <c r="AL268" i="4"/>
  <c r="Q81" i="4"/>
  <c r="Q80" i="4"/>
  <c r="Q177" i="4"/>
  <c r="Q178" i="4"/>
  <c r="Q171" i="4"/>
  <c r="U167" i="4"/>
  <c r="AV167" i="4" s="1"/>
  <c r="AV76" i="4"/>
  <c r="Z178" i="4"/>
  <c r="Z171" i="4"/>
  <c r="Z177" i="4"/>
  <c r="S88" i="4"/>
  <c r="S104" i="4"/>
  <c r="S80" i="4"/>
  <c r="S89" i="4"/>
  <c r="S11" i="4"/>
  <c r="AG159" i="4"/>
  <c r="AY159" i="4" s="1"/>
  <c r="AY68" i="4"/>
  <c r="AG72" i="4"/>
  <c r="P102" i="4"/>
  <c r="AR132" i="4"/>
  <c r="AN132" i="4"/>
  <c r="X159" i="4"/>
  <c r="AW159" i="4" s="1"/>
  <c r="AW68" i="4"/>
  <c r="X72" i="4"/>
  <c r="AH172" i="4"/>
  <c r="AR168" i="4"/>
  <c r="AN168" i="4"/>
  <c r="AL102" i="4"/>
  <c r="AL178" i="4" s="1"/>
  <c r="AL171" i="4"/>
  <c r="AL177" i="4"/>
  <c r="AB172" i="4"/>
  <c r="AN134" i="4"/>
  <c r="AK81" i="4"/>
  <c r="AU194" i="4"/>
  <c r="R193" i="4"/>
  <c r="R105" i="4"/>
  <c r="AU105" i="4" s="1"/>
  <c r="AN111" i="4"/>
  <c r="AV13" i="4"/>
  <c r="F25" i="7" l="1"/>
  <c r="F30" i="7"/>
  <c r="AM14" i="7"/>
  <c r="D5" i="7"/>
  <c r="D25" i="7" s="1"/>
  <c r="Z35" i="5"/>
  <c r="Y35" i="5"/>
  <c r="Z32" i="5"/>
  <c r="Y32" i="5"/>
  <c r="Y64" i="5"/>
  <c r="Y59" i="5"/>
  <c r="Y56" i="5"/>
  <c r="D8" i="5"/>
  <c r="Y21" i="5"/>
  <c r="C53" i="5"/>
  <c r="Y85" i="5"/>
  <c r="Z85" i="5"/>
  <c r="C59" i="5"/>
  <c r="Z59" i="5" s="1"/>
  <c r="Z60" i="5"/>
  <c r="Y141" i="5"/>
  <c r="Y24" i="5"/>
  <c r="Y14" i="5"/>
  <c r="AE163" i="5"/>
  <c r="Z163" i="5"/>
  <c r="V178" i="4"/>
  <c r="V172" i="4"/>
  <c r="V171" i="4"/>
  <c r="AX104" i="4"/>
  <c r="AA177" i="4"/>
  <c r="X163" i="4"/>
  <c r="X81" i="4"/>
  <c r="AW72" i="4"/>
  <c r="S177" i="4"/>
  <c r="O80" i="4"/>
  <c r="U267" i="4"/>
  <c r="U268" i="4"/>
  <c r="AV193" i="4"/>
  <c r="U191" i="4"/>
  <c r="U104" i="4"/>
  <c r="J178" i="4"/>
  <c r="J177" i="4"/>
  <c r="AO104" i="4"/>
  <c r="G178" i="4"/>
  <c r="G177" i="4"/>
  <c r="J172" i="4"/>
  <c r="AO163" i="4"/>
  <c r="AD260" i="4"/>
  <c r="AD191" i="4"/>
  <c r="AD104" i="4"/>
  <c r="L163" i="4"/>
  <c r="L81" i="4"/>
  <c r="AS72" i="4"/>
  <c r="Y80" i="4"/>
  <c r="AW193" i="4"/>
  <c r="X191" i="4"/>
  <c r="X260" i="4" s="1"/>
  <c r="X104" i="4"/>
  <c r="AN116" i="4"/>
  <c r="AR116" i="4"/>
  <c r="S102" i="4"/>
  <c r="S172" i="4" s="1"/>
  <c r="S81" i="4"/>
  <c r="AR105" i="4"/>
  <c r="AN105" i="4"/>
  <c r="AN142" i="4"/>
  <c r="AR142" i="4"/>
  <c r="AE260" i="4"/>
  <c r="AE102" i="4"/>
  <c r="AE171" i="4" s="1"/>
  <c r="R163" i="4"/>
  <c r="R81" i="4"/>
  <c r="AU72" i="4"/>
  <c r="F267" i="4"/>
  <c r="AQ193" i="4"/>
  <c r="F191" i="4"/>
  <c r="AA102" i="4"/>
  <c r="AX102" i="4" s="1"/>
  <c r="AX11" i="4"/>
  <c r="P177" i="4"/>
  <c r="P178" i="4"/>
  <c r="P171" i="4"/>
  <c r="K89" i="4"/>
  <c r="AO191" i="4"/>
  <c r="J261" i="4"/>
  <c r="J268" i="4"/>
  <c r="U163" i="4"/>
  <c r="U81" i="4"/>
  <c r="AV72" i="4"/>
  <c r="L102" i="4"/>
  <c r="AS102" i="4" s="1"/>
  <c r="W178" i="4"/>
  <c r="W177" i="4"/>
  <c r="W171" i="4"/>
  <c r="AA163" i="4"/>
  <c r="AX72" i="4"/>
  <c r="AA81" i="4"/>
  <c r="P172" i="4"/>
  <c r="AI89" i="4"/>
  <c r="AI177" i="4"/>
  <c r="AI178" i="4"/>
  <c r="AI171" i="4"/>
  <c r="AN117" i="4"/>
  <c r="AG163" i="4"/>
  <c r="AG81" i="4"/>
  <c r="AY72" i="4"/>
  <c r="I104" i="4"/>
  <c r="I88" i="4"/>
  <c r="AR13" i="4"/>
  <c r="I11" i="4"/>
  <c r="I80" i="4" s="1"/>
  <c r="AN13" i="4"/>
  <c r="AT11" i="4"/>
  <c r="O81" i="4"/>
  <c r="O177" i="4"/>
  <c r="AT104" i="4"/>
  <c r="AJ267" i="4"/>
  <c r="AJ268" i="4"/>
  <c r="AJ260" i="4"/>
  <c r="AZ193" i="4"/>
  <c r="AJ191" i="4"/>
  <c r="AJ104" i="4"/>
  <c r="AA267" i="4"/>
  <c r="AA191" i="4"/>
  <c r="AX193" i="4"/>
  <c r="AE172" i="4"/>
  <c r="AR159" i="4"/>
  <c r="AN159" i="4"/>
  <c r="I267" i="4"/>
  <c r="AR193" i="4"/>
  <c r="AN193" i="4"/>
  <c r="I191" i="4"/>
  <c r="I163" i="4"/>
  <c r="I81" i="4"/>
  <c r="AR72" i="4"/>
  <c r="AN72" i="4"/>
  <c r="AJ163" i="4"/>
  <c r="AJ81" i="4"/>
  <c r="AZ72" i="4"/>
  <c r="AL172" i="4"/>
  <c r="AN167" i="4"/>
  <c r="AR167" i="4"/>
  <c r="AR106" i="4"/>
  <c r="AN106" i="4"/>
  <c r="Y102" i="4"/>
  <c r="Y172" i="4" s="1"/>
  <c r="Y81" i="4"/>
  <c r="Y177" i="4"/>
  <c r="Y178" i="4"/>
  <c r="Y171" i="4"/>
  <c r="F104" i="4"/>
  <c r="F80" i="4"/>
  <c r="AQ13" i="4"/>
  <c r="F11" i="4"/>
  <c r="F88" i="4"/>
  <c r="F89" i="4"/>
  <c r="K178" i="4"/>
  <c r="K177" i="4"/>
  <c r="AP104" i="4"/>
  <c r="O267" i="4"/>
  <c r="AT193" i="4"/>
  <c r="O191" i="4"/>
  <c r="O260" i="4" s="1"/>
  <c r="AG267" i="4"/>
  <c r="AG191" i="4"/>
  <c r="AY193" i="4"/>
  <c r="AG104" i="4"/>
  <c r="AP163" i="4"/>
  <c r="R267" i="4"/>
  <c r="AU193" i="4"/>
  <c r="R191" i="4"/>
  <c r="R104" i="4"/>
  <c r="V268" i="4"/>
  <c r="M102" i="4"/>
  <c r="M172" i="4" s="1"/>
  <c r="M81" i="4"/>
  <c r="M177" i="4"/>
  <c r="M178" i="4"/>
  <c r="AO11" i="4"/>
  <c r="J102" i="4"/>
  <c r="J80" i="4"/>
  <c r="AQ163" i="4"/>
  <c r="AD163" i="4"/>
  <c r="AD81" i="4"/>
  <c r="G102" i="4"/>
  <c r="G172" i="4" s="1"/>
  <c r="G81" i="4"/>
  <c r="J81" i="4"/>
  <c r="AC102" i="4"/>
  <c r="AC172" i="4" s="1"/>
  <c r="AC81" i="4"/>
  <c r="AC177" i="4"/>
  <c r="AC178" i="4"/>
  <c r="G268" i="4"/>
  <c r="AI81" i="4"/>
  <c r="AY11" i="4"/>
  <c r="K102" i="4"/>
  <c r="AP11" i="4"/>
  <c r="K81" i="4"/>
  <c r="AW11" i="4"/>
  <c r="AI80" i="4"/>
  <c r="L177" i="4"/>
  <c r="AS104" i="4"/>
  <c r="X267" i="4"/>
  <c r="D30" i="7" l="1"/>
  <c r="Z53" i="5"/>
  <c r="C8" i="5"/>
  <c r="Y53" i="5"/>
  <c r="AY191" i="4"/>
  <c r="AG261" i="4"/>
  <c r="AG102" i="4"/>
  <c r="AY102" i="4" s="1"/>
  <c r="AR191" i="4"/>
  <c r="AN191" i="4"/>
  <c r="I261" i="4"/>
  <c r="AX163" i="4"/>
  <c r="AA172" i="4"/>
  <c r="AU163" i="4"/>
  <c r="X172" i="4"/>
  <c r="AW163" i="4"/>
  <c r="AP102" i="4"/>
  <c r="K172" i="4"/>
  <c r="AG268" i="4"/>
  <c r="AJ177" i="4"/>
  <c r="AZ104" i="4"/>
  <c r="O102" i="4"/>
  <c r="AQ191" i="4"/>
  <c r="F261" i="4"/>
  <c r="F260" i="4"/>
  <c r="U177" i="4"/>
  <c r="AV104" i="4"/>
  <c r="U178" i="4"/>
  <c r="S178" i="4"/>
  <c r="L171" i="4"/>
  <c r="AC171" i="4"/>
  <c r="M171" i="4"/>
  <c r="AG178" i="4"/>
  <c r="AG177" i="4"/>
  <c r="AY104" i="4"/>
  <c r="F178" i="4"/>
  <c r="F177" i="4"/>
  <c r="AQ104" i="4"/>
  <c r="AX191" i="4"/>
  <c r="AA261" i="4"/>
  <c r="AZ191" i="4"/>
  <c r="AJ261" i="4"/>
  <c r="AJ102" i="4"/>
  <c r="AZ102" i="4" s="1"/>
  <c r="AD261" i="4"/>
  <c r="AD102" i="4"/>
  <c r="G171" i="4"/>
  <c r="AV191" i="4"/>
  <c r="U102" i="4"/>
  <c r="AV102" i="4" s="1"/>
  <c r="AU191" i="4"/>
  <c r="R261" i="4"/>
  <c r="R102" i="4"/>
  <c r="AU102" i="4" s="1"/>
  <c r="R260" i="4"/>
  <c r="AT191" i="4"/>
  <c r="O261" i="4"/>
  <c r="O268" i="4"/>
  <c r="I268" i="4"/>
  <c r="I177" i="4"/>
  <c r="I178" i="4"/>
  <c r="I171" i="4"/>
  <c r="AN104" i="4"/>
  <c r="AR104" i="4"/>
  <c r="AW191" i="4"/>
  <c r="X261" i="4"/>
  <c r="X102" i="4"/>
  <c r="AW102" i="4" s="1"/>
  <c r="L172" i="4"/>
  <c r="AS163" i="4"/>
  <c r="S171" i="4"/>
  <c r="AA178" i="4"/>
  <c r="AD171" i="4"/>
  <c r="AA171" i="4"/>
  <c r="L178" i="4"/>
  <c r="AD172" i="4"/>
  <c r="AO102" i="4"/>
  <c r="R171" i="4"/>
  <c r="R177" i="4"/>
  <c r="AU104" i="4"/>
  <c r="R268" i="4"/>
  <c r="AG260" i="4"/>
  <c r="K171" i="4"/>
  <c r="F102" i="4"/>
  <c r="AQ11" i="4"/>
  <c r="F81" i="4"/>
  <c r="AZ163" i="4"/>
  <c r="I172" i="4"/>
  <c r="AN163" i="4"/>
  <c r="AR163" i="4"/>
  <c r="I260" i="4"/>
  <c r="AA260" i="4"/>
  <c r="AR11" i="4"/>
  <c r="AN11" i="4"/>
  <c r="I102" i="4"/>
  <c r="I89" i="4"/>
  <c r="AG172" i="4"/>
  <c r="AY163" i="4"/>
  <c r="U172" i="4"/>
  <c r="AV163" i="4"/>
  <c r="F268" i="4"/>
  <c r="X177" i="4"/>
  <c r="X171" i="4"/>
  <c r="AW104" i="4"/>
  <c r="X268" i="4"/>
  <c r="J171" i="4"/>
  <c r="AE8" i="5" l="1"/>
  <c r="Z8" i="5"/>
  <c r="Y8" i="5"/>
  <c r="AT102" i="4"/>
  <c r="O172" i="4"/>
  <c r="O178" i="4"/>
  <c r="O171" i="4"/>
  <c r="R178" i="4"/>
  <c r="X178" i="4"/>
  <c r="AR102" i="4"/>
  <c r="AN102" i="4"/>
  <c r="AJ172" i="4"/>
  <c r="AQ102" i="4"/>
  <c r="F172" i="4"/>
  <c r="AG171" i="4"/>
  <c r="AJ171" i="4"/>
  <c r="R172" i="4"/>
  <c r="F171" i="4"/>
  <c r="U171" i="4"/>
  <c r="AJ178" i="4"/>
</calcChain>
</file>

<file path=xl/sharedStrings.xml><?xml version="1.0" encoding="utf-8"?>
<sst xmlns="http://schemas.openxmlformats.org/spreadsheetml/2006/main" count="1585" uniqueCount="606">
  <si>
    <t>産業分類別・就職先都道府県別就職者数</t>
  </si>
  <si>
    <t>　１　合　計</t>
  </si>
  <si>
    <t>　１　計（続き）</t>
    <rPh sb="3" eb="4">
      <t>ケイ</t>
    </rPh>
    <phoneticPr fontId="5"/>
  </si>
  <si>
    <t>就職者</t>
  </si>
  <si>
    <t>県内</t>
  </si>
  <si>
    <t>県外</t>
  </si>
  <si>
    <t>和歌山</t>
  </si>
  <si>
    <t>その他</t>
  </si>
  <si>
    <t>チェック</t>
  </si>
  <si>
    <t>奈</t>
  </si>
  <si>
    <t>歌</t>
  </si>
  <si>
    <t>総数</t>
  </si>
  <si>
    <t>形</t>
    <rPh sb="0" eb="1">
      <t>カタチ</t>
    </rPh>
    <phoneticPr fontId="5"/>
  </si>
  <si>
    <t>城</t>
  </si>
  <si>
    <t>馬</t>
  </si>
  <si>
    <t>葉</t>
  </si>
  <si>
    <t>京</t>
    <rPh sb="0" eb="1">
      <t>キョウ</t>
    </rPh>
    <phoneticPr fontId="5"/>
  </si>
  <si>
    <t>川</t>
  </si>
  <si>
    <t>山</t>
    <rPh sb="0" eb="1">
      <t>ヤマ</t>
    </rPh>
    <phoneticPr fontId="5"/>
  </si>
  <si>
    <t>川</t>
    <rPh sb="0" eb="1">
      <t>カワ</t>
    </rPh>
    <phoneticPr fontId="5"/>
  </si>
  <si>
    <t>梨</t>
    <rPh sb="0" eb="1">
      <t>ナシ</t>
    </rPh>
    <phoneticPr fontId="5"/>
  </si>
  <si>
    <t>阜</t>
  </si>
  <si>
    <t>知</t>
  </si>
  <si>
    <t>都</t>
  </si>
  <si>
    <t>庫</t>
  </si>
  <si>
    <t>山</t>
  </si>
  <si>
    <t>取</t>
    <rPh sb="0" eb="1">
      <t>ト</t>
    </rPh>
    <phoneticPr fontId="5"/>
  </si>
  <si>
    <t>島</t>
    <rPh sb="0" eb="1">
      <t>シマ</t>
    </rPh>
    <phoneticPr fontId="5"/>
  </si>
  <si>
    <t>岡</t>
  </si>
  <si>
    <t>賀</t>
    <rPh sb="0" eb="1">
      <t>ガ</t>
    </rPh>
    <phoneticPr fontId="5"/>
  </si>
  <si>
    <t>崎</t>
  </si>
  <si>
    <t>本</t>
  </si>
  <si>
    <t>分</t>
  </si>
  <si>
    <t>縄</t>
    <rPh sb="0" eb="1">
      <t>ナワ</t>
    </rPh>
    <phoneticPr fontId="5"/>
  </si>
  <si>
    <t>他</t>
    <rPh sb="0" eb="1">
      <t>タ</t>
    </rPh>
    <phoneticPr fontId="5"/>
  </si>
  <si>
    <t>食料品</t>
  </si>
  <si>
    <t>製</t>
  </si>
  <si>
    <t>飲料・たばこ・飼料</t>
  </si>
  <si>
    <t>繊維工業</t>
  </si>
  <si>
    <t>化学工業</t>
  </si>
  <si>
    <t>造</t>
  </si>
  <si>
    <t>業</t>
  </si>
  <si>
    <t>小計</t>
  </si>
  <si>
    <t>電気・ガス・熱供給・水道業</t>
  </si>
  <si>
    <t>情報通信業</t>
    <rPh sb="0" eb="2">
      <t>ジョウホウ</t>
    </rPh>
    <rPh sb="2" eb="5">
      <t>ツウシンギョウ</t>
    </rPh>
    <phoneticPr fontId="5"/>
  </si>
  <si>
    <t>運輸業，郵便業</t>
    <rPh sb="0" eb="3">
      <t>ウンユギョウ</t>
    </rPh>
    <rPh sb="4" eb="6">
      <t>ユウビン</t>
    </rPh>
    <rPh sb="6" eb="7">
      <t>ギョウ</t>
    </rPh>
    <phoneticPr fontId="5"/>
  </si>
  <si>
    <t>卸売業，</t>
    <rPh sb="2" eb="3">
      <t>ギョウ</t>
    </rPh>
    <phoneticPr fontId="5"/>
  </si>
  <si>
    <t>卸売業</t>
  </si>
  <si>
    <t>卸売業・</t>
    <rPh sb="2" eb="3">
      <t>ギョウ</t>
    </rPh>
    <phoneticPr fontId="5"/>
  </si>
  <si>
    <t xml:space="preserve">小売業 </t>
    <rPh sb="2" eb="3">
      <t>ギョウ</t>
    </rPh>
    <phoneticPr fontId="5"/>
  </si>
  <si>
    <t>小売業</t>
  </si>
  <si>
    <t>金融業，保険業</t>
    <rPh sb="2" eb="3">
      <t>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</si>
  <si>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</si>
  <si>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</si>
  <si>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</si>
  <si>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複合サービス事業</t>
    <rPh sb="6" eb="7">
      <t>ジ</t>
    </rPh>
    <phoneticPr fontId="5"/>
  </si>
  <si>
    <t>上記以外のもの</t>
  </si>
  <si>
    <t>合計</t>
  </si>
  <si>
    <t>（３－２）</t>
  </si>
  <si>
    <t>　２　男</t>
  </si>
  <si>
    <t>　２　男（続き）</t>
    <rPh sb="3" eb="4">
      <t>オトコ</t>
    </rPh>
    <phoneticPr fontId="5"/>
  </si>
  <si>
    <t>　３　女</t>
  </si>
  <si>
    <t>　３　女（続き）</t>
    <rPh sb="3" eb="4">
      <t>オンナ</t>
    </rPh>
    <phoneticPr fontId="5"/>
  </si>
  <si>
    <t>造</t>
    <rPh sb="0" eb="1">
      <t>ゾウ</t>
    </rPh>
    <phoneticPr fontId="2"/>
  </si>
  <si>
    <t>計</t>
  </si>
  <si>
    <t>男</t>
  </si>
  <si>
    <t>女</t>
  </si>
  <si>
    <t>合　計　（卒業者数）　</t>
  </si>
  <si>
    <t>専修学校（一般課程）等入学者（Ｃ）</t>
  </si>
  <si>
    <t>各種学校</t>
  </si>
  <si>
    <t>不　　詳・死　　亡</t>
    <rPh sb="0" eb="1">
      <t>フ</t>
    </rPh>
    <rPh sb="3" eb="4">
      <t>ショウ</t>
    </rPh>
    <rPh sb="5" eb="6">
      <t>シ</t>
    </rPh>
    <rPh sb="8" eb="9">
      <t>ボウ</t>
    </rPh>
    <phoneticPr fontId="2"/>
  </si>
  <si>
    <t>（再　　掲）</t>
  </si>
  <si>
    <t>就職者総数</t>
  </si>
  <si>
    <t>（％）</t>
  </si>
  <si>
    <t>就職率</t>
  </si>
  <si>
    <t>与論町</t>
  </si>
  <si>
    <t>知名町</t>
  </si>
  <si>
    <t>和泊町</t>
  </si>
  <si>
    <t>伊仙町</t>
  </si>
  <si>
    <t>天城町</t>
  </si>
  <si>
    <t>徳之島町</t>
  </si>
  <si>
    <t>喜界町</t>
  </si>
  <si>
    <t>龍郷町</t>
  </si>
  <si>
    <t>瀬戸内町</t>
  </si>
  <si>
    <t>宇検村</t>
  </si>
  <si>
    <t>大和村</t>
  </si>
  <si>
    <t>大島郡</t>
  </si>
  <si>
    <t>南種子町</t>
  </si>
  <si>
    <t>中種子町</t>
  </si>
  <si>
    <t>熊毛郡</t>
  </si>
  <si>
    <t>南大隅町</t>
  </si>
  <si>
    <t>錦江町</t>
  </si>
  <si>
    <t>東串良町</t>
  </si>
  <si>
    <t>肝属郡</t>
  </si>
  <si>
    <t>大崎町</t>
  </si>
  <si>
    <t>曽於郡</t>
  </si>
  <si>
    <t>湧水町</t>
  </si>
  <si>
    <t>姶良郡</t>
  </si>
  <si>
    <t>長島町</t>
  </si>
  <si>
    <t>出水郡</t>
  </si>
  <si>
    <t>さつま町</t>
  </si>
  <si>
    <t>薩摩郡</t>
  </si>
  <si>
    <t>十島村</t>
  </si>
  <si>
    <t>三島村</t>
  </si>
  <si>
    <t>鹿児島郡</t>
  </si>
  <si>
    <t>いちき串木野市</t>
  </si>
  <si>
    <t>日置市</t>
  </si>
  <si>
    <t>薩摩川内市</t>
  </si>
  <si>
    <t>垂水市</t>
  </si>
  <si>
    <t>西之表市</t>
  </si>
  <si>
    <t>指宿市</t>
  </si>
  <si>
    <t>出水市</t>
  </si>
  <si>
    <t>阿久根市</t>
  </si>
  <si>
    <t>枕崎市</t>
  </si>
  <si>
    <t>鹿屋市</t>
  </si>
  <si>
    <t>鹿児島市</t>
  </si>
  <si>
    <t>私立</t>
  </si>
  <si>
    <t>公立</t>
  </si>
  <si>
    <t>国立</t>
  </si>
  <si>
    <t>区　分</t>
  </si>
  <si>
    <t>不詳
・
死亡</t>
    <rPh sb="0" eb="2">
      <t>フショウ</t>
    </rPh>
    <rPh sb="5" eb="7">
      <t>シボウ</t>
    </rPh>
    <phoneticPr fontId="2"/>
  </si>
  <si>
    <t>左記以外の者</t>
  </si>
  <si>
    <t>区　　分</t>
  </si>
  <si>
    <t>（３－３）</t>
  </si>
  <si>
    <t>１　計</t>
  </si>
  <si>
    <t>（３－１）</t>
  </si>
  <si>
    <t>大学等進学率</t>
  </si>
  <si>
    <t>短期大学本科　</t>
  </si>
  <si>
    <t>大  学  学  部 　</t>
  </si>
  <si>
    <t>大学学部・短期大学本科への入学志願者</t>
  </si>
  <si>
    <t>就職者総数のうち自家・自営業に就いた者</t>
  </si>
  <si>
    <t>上記以外の者</t>
  </si>
  <si>
    <t>一時的な仕事に就いた者</t>
  </si>
  <si>
    <t>公共職業訓練施設等（Ｄ）</t>
  </si>
  <si>
    <t>専修学校（一般課程）等</t>
  </si>
  <si>
    <t>専修学校（専門課程）進学者（Ｂ）</t>
  </si>
  <si>
    <t>特別支援学校高等部専攻科</t>
  </si>
  <si>
    <t>高等学校の専攻科</t>
  </si>
  <si>
    <t>大学・短期大学の別科</t>
  </si>
  <si>
    <t>大学・短期大学の通信教育部</t>
  </si>
  <si>
    <t>　　私　　　立</t>
  </si>
  <si>
    <t>　　公　　　立</t>
  </si>
  <si>
    <t>　　国　　　立</t>
  </si>
  <si>
    <t>短期大学本科</t>
  </si>
  <si>
    <t>大学学部</t>
  </si>
  <si>
    <t>　（Ａ）</t>
  </si>
  <si>
    <t>大学等進学者</t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</si>
  <si>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</si>
  <si>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</si>
  <si>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</si>
  <si>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総 合 学 科</t>
  </si>
  <si>
    <t>そ　　の　　他</t>
  </si>
  <si>
    <t>福 　 祉　  科</t>
    <rPh sb="0" eb="1">
      <t>フク</t>
    </rPh>
    <rPh sb="4" eb="5">
      <t>シ</t>
    </rPh>
    <rPh sb="8" eb="9">
      <t>カ</t>
    </rPh>
    <phoneticPr fontId="2"/>
  </si>
  <si>
    <t>看    護    科</t>
  </si>
  <si>
    <t>家　　庭　　科</t>
  </si>
  <si>
    <t>水　　産　　科</t>
  </si>
  <si>
    <t>商　　業　　科</t>
  </si>
  <si>
    <t>工　　業　　科</t>
  </si>
  <si>
    <t>農　　業　　科</t>
  </si>
  <si>
    <t>普　　通　　科</t>
  </si>
  <si>
    <t>合　　　　　　計</t>
  </si>
  <si>
    <t>　　　区　　　　　　　　　　分</t>
  </si>
  <si>
    <t>３　私　立</t>
  </si>
  <si>
    <t>学科別状況別卒業者数</t>
    <rPh sb="3" eb="5">
      <t>ジョウキョウ</t>
    </rPh>
    <phoneticPr fontId="2"/>
  </si>
  <si>
    <t>２　公　立</t>
  </si>
  <si>
    <t>女私立</t>
  </si>
  <si>
    <t>女公立</t>
  </si>
  <si>
    <t>男私立</t>
  </si>
  <si>
    <t>男公立</t>
  </si>
  <si>
    <t>高  等  学  校</t>
  </si>
  <si>
    <t>屋久島町</t>
    <rPh sb="2" eb="3">
      <t>シマ</t>
    </rPh>
    <phoneticPr fontId="20"/>
  </si>
  <si>
    <t>肝付町</t>
    <rPh sb="0" eb="2">
      <t>キモツキ</t>
    </rPh>
    <phoneticPr fontId="20"/>
  </si>
  <si>
    <t>　</t>
    <phoneticPr fontId="2"/>
  </si>
  <si>
    <t>姶良市</t>
    <rPh sb="0" eb="2">
      <t>アイラ</t>
    </rPh>
    <rPh sb="2" eb="3">
      <t>シ</t>
    </rPh>
    <phoneticPr fontId="20"/>
  </si>
  <si>
    <t>伊佐市</t>
    <rPh sb="0" eb="2">
      <t>イサ</t>
    </rPh>
    <rPh sb="2" eb="3">
      <t>シ</t>
    </rPh>
    <phoneticPr fontId="1"/>
  </si>
  <si>
    <t>南九州市</t>
    <rPh sb="0" eb="4">
      <t>ミナミキュウシュウシ</t>
    </rPh>
    <phoneticPr fontId="1"/>
  </si>
  <si>
    <t>奄美市</t>
    <rPh sb="0" eb="2">
      <t>アマミ</t>
    </rPh>
    <phoneticPr fontId="1"/>
  </si>
  <si>
    <t>志布志市</t>
    <rPh sb="0" eb="3">
      <t>シブシ</t>
    </rPh>
    <rPh sb="3" eb="4">
      <t>シ</t>
    </rPh>
    <phoneticPr fontId="1"/>
  </si>
  <si>
    <t>南さつま市</t>
    <rPh sb="0" eb="1">
      <t>ミナミ</t>
    </rPh>
    <phoneticPr fontId="1"/>
  </si>
  <si>
    <t>霧島市</t>
    <rPh sb="0" eb="2">
      <t>キリシマ</t>
    </rPh>
    <rPh sb="2" eb="3">
      <t>シ</t>
    </rPh>
    <phoneticPr fontId="1"/>
  </si>
  <si>
    <t>曽於市</t>
    <rPh sb="0" eb="3">
      <t>ソオシ</t>
    </rPh>
    <phoneticPr fontId="1"/>
  </si>
  <si>
    <t>市立</t>
  </si>
  <si>
    <t>県立</t>
  </si>
  <si>
    <t>短期大学（本科）</t>
  </si>
  <si>
    <t>大　　学(学部)</t>
  </si>
  <si>
    <r>
      <t xml:space="preserve">専修学校 </t>
    </r>
    <r>
      <rPr>
        <sz val="9"/>
        <rFont val="ＭＳ 明朝"/>
        <family val="1"/>
        <charset val="128"/>
      </rPr>
      <t>(一般課程)</t>
    </r>
    <r>
      <rPr>
        <sz val="11"/>
        <rFont val="ＭＳ 明朝"/>
        <family val="1"/>
        <charset val="128"/>
      </rPr>
      <t>等</t>
    </r>
    <phoneticPr fontId="2"/>
  </si>
  <si>
    <t>高等学校専攻科</t>
  </si>
  <si>
    <r>
      <t>大学・短期大学の</t>
    </r>
    <r>
      <rPr>
        <sz val="9"/>
        <rFont val="ＭＳ 明朝"/>
        <family val="1"/>
        <charset val="128"/>
      </rPr>
      <t>通信教育部</t>
    </r>
    <phoneticPr fontId="2"/>
  </si>
  <si>
    <r>
      <t>卒業者のうち大学</t>
    </r>
    <r>
      <rPr>
        <sz val="10"/>
        <rFont val="ＭＳ 明朝"/>
        <family val="1"/>
        <charset val="128"/>
      </rPr>
      <t>学部・短期大学本科</t>
    </r>
    <r>
      <rPr>
        <sz val="11"/>
        <rFont val="ＭＳ 明朝"/>
        <family val="1"/>
        <charset val="128"/>
      </rPr>
      <t>への入学志願者数</t>
    </r>
    <phoneticPr fontId="2"/>
  </si>
  <si>
    <t>就職率（％）</t>
  </si>
  <si>
    <t>大学等 進学率（％）</t>
    <phoneticPr fontId="2"/>
  </si>
  <si>
    <t>県外就
 職者数</t>
  </si>
  <si>
    <t>左記A,B,C,Dのうち
就職している者(再掲)</t>
  </si>
  <si>
    <t>一時的な仕事に 就いた者</t>
    <phoneticPr fontId="2"/>
  </si>
  <si>
    <t>就 職 者</t>
  </si>
  <si>
    <t>公共職業能力開発施設等入学者(Ｄ)</t>
  </si>
  <si>
    <r>
      <t xml:space="preserve">専修学校 </t>
    </r>
    <r>
      <rPr>
        <sz val="9"/>
        <rFont val="ＭＳ 明朝"/>
        <family val="1"/>
        <charset val="128"/>
      </rPr>
      <t>(専門課程)</t>
    </r>
    <r>
      <rPr>
        <sz val="11"/>
        <rFont val="ＭＳ 明朝"/>
        <family val="1"/>
        <charset val="128"/>
      </rPr>
      <t>進学者（Ｂ）</t>
    </r>
    <phoneticPr fontId="2"/>
  </si>
  <si>
    <t>大     学     等     進     学     者 （Ａ）</t>
  </si>
  <si>
    <t>３　女</t>
    <rPh sb="2" eb="3">
      <t>オンナ</t>
    </rPh>
    <phoneticPr fontId="2"/>
  </si>
  <si>
    <t>（３－３）</t>
    <phoneticPr fontId="2"/>
  </si>
  <si>
    <t>学等への入学志願者数</t>
  </si>
  <si>
    <t>状況別卒業者数・大</t>
    <rPh sb="0" eb="2">
      <t>ジョウキョウ</t>
    </rPh>
    <phoneticPr fontId="2"/>
  </si>
  <si>
    <t>２　男</t>
    <rPh sb="2" eb="3">
      <t>オトコ</t>
    </rPh>
    <phoneticPr fontId="2"/>
  </si>
  <si>
    <t>公務</t>
    <rPh sb="0" eb="2">
      <t>コウム</t>
    </rPh>
    <phoneticPr fontId="5"/>
  </si>
  <si>
    <t>サービス業</t>
    <rPh sb="4" eb="5">
      <t>ギョウ</t>
    </rPh>
    <phoneticPr fontId="5"/>
  </si>
  <si>
    <t>複合サービス事業</t>
    <rPh sb="0" eb="2">
      <t>フクゴウ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</si>
  <si>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</si>
  <si>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</si>
  <si>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5"/>
  </si>
  <si>
    <t>不動産業，物品賃貸業</t>
    <rPh sb="5" eb="7">
      <t>ブッピン</t>
    </rPh>
    <rPh sb="7" eb="9">
      <t>チンタイ</t>
    </rPh>
    <rPh sb="9" eb="10">
      <t>ギョウ</t>
    </rPh>
    <phoneticPr fontId="5"/>
  </si>
  <si>
    <t>小売業</t>
    <rPh sb="0" eb="3">
      <t>コウリギョウ</t>
    </rPh>
    <phoneticPr fontId="5"/>
  </si>
  <si>
    <t>卸売業，</t>
    <rPh sb="0" eb="2">
      <t>オロシウ</t>
    </rPh>
    <rPh sb="2" eb="3">
      <t>ギョウ</t>
    </rPh>
    <phoneticPr fontId="5"/>
  </si>
  <si>
    <t>情報通信業</t>
    <rPh sb="0" eb="4">
      <t>ジョウホウツウシン</t>
    </rPh>
    <rPh sb="4" eb="5">
      <t>ギョウ</t>
    </rPh>
    <phoneticPr fontId="5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</si>
  <si>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5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</si>
  <si>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5"/>
  </si>
  <si>
    <t>電気機械器具</t>
    <rPh sb="0" eb="2">
      <t>デンキ</t>
    </rPh>
    <rPh sb="2" eb="4">
      <t>キカイ</t>
    </rPh>
    <rPh sb="4" eb="6">
      <t>キグ</t>
    </rPh>
    <phoneticPr fontId="5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</si>
  <si>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5"/>
  </si>
  <si>
    <t>業務用機械器具</t>
    <rPh sb="0" eb="3">
      <t>ギョウムヨウ</t>
    </rPh>
    <rPh sb="3" eb="5">
      <t>キカイ</t>
    </rPh>
    <rPh sb="5" eb="7">
      <t>キグ</t>
    </rPh>
    <phoneticPr fontId="5"/>
  </si>
  <si>
    <t>生産用機械器具</t>
    <rPh sb="0" eb="2">
      <t>セイサン</t>
    </rPh>
    <rPh sb="2" eb="3">
      <t>ヨウ</t>
    </rPh>
    <rPh sb="3" eb="5">
      <t>キカイ</t>
    </rPh>
    <rPh sb="5" eb="7">
      <t>キグ</t>
    </rPh>
    <phoneticPr fontId="5"/>
  </si>
  <si>
    <t>はん用機械器具</t>
    <rPh sb="2" eb="3">
      <t>ヨウ</t>
    </rPh>
    <rPh sb="3" eb="5">
      <t>キカイ</t>
    </rPh>
    <rPh sb="5" eb="7">
      <t>キグ</t>
    </rPh>
    <phoneticPr fontId="5"/>
  </si>
  <si>
    <t>金属製品</t>
    <rPh sb="0" eb="2">
      <t>キンゾク</t>
    </rPh>
    <rPh sb="2" eb="4">
      <t>セイヒン</t>
    </rPh>
    <phoneticPr fontId="5"/>
  </si>
  <si>
    <t>非鉄金属</t>
    <rPh sb="0" eb="1">
      <t>ヒ</t>
    </rPh>
    <rPh sb="1" eb="2">
      <t>テツ</t>
    </rPh>
    <rPh sb="2" eb="4">
      <t>キンゾク</t>
    </rPh>
    <phoneticPr fontId="5"/>
  </si>
  <si>
    <t>鉄鋼業</t>
    <rPh sb="0" eb="2">
      <t>テッコウ</t>
    </rPh>
    <rPh sb="2" eb="3">
      <t>ギョウ</t>
    </rPh>
    <phoneticPr fontId="5"/>
  </si>
  <si>
    <t>窯業・土石製品</t>
    <rPh sb="0" eb="2">
      <t>ヨウギョウ</t>
    </rPh>
    <rPh sb="3" eb="5">
      <t>ドセキ</t>
    </rPh>
    <rPh sb="5" eb="7">
      <t>セイヒン</t>
    </rPh>
    <phoneticPr fontId="5"/>
  </si>
  <si>
    <t>なめし革・同製品・毛皮</t>
    <rPh sb="3" eb="4">
      <t>カワ</t>
    </rPh>
    <rPh sb="5" eb="6">
      <t>ドウ</t>
    </rPh>
    <rPh sb="6" eb="8">
      <t>セイヒン</t>
    </rPh>
    <rPh sb="9" eb="11">
      <t>ケガワ</t>
    </rPh>
    <phoneticPr fontId="5"/>
  </si>
  <si>
    <t>ゴム製品</t>
    <rPh sb="2" eb="4">
      <t>セイヒン</t>
    </rPh>
    <phoneticPr fontId="5"/>
  </si>
  <si>
    <t>プラスチック製品</t>
    <rPh sb="6" eb="8">
      <t>セイヒン</t>
    </rPh>
    <phoneticPr fontId="5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</si>
  <si>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5"/>
  </si>
  <si>
    <t>パルプ・紙・紙加工品</t>
    <rPh sb="4" eb="5">
      <t>カミ</t>
    </rPh>
    <rPh sb="6" eb="7">
      <t>カミ</t>
    </rPh>
    <rPh sb="7" eb="10">
      <t>カコウヒン</t>
    </rPh>
    <phoneticPr fontId="5"/>
  </si>
  <si>
    <t>木材・木製品（家具を除く）</t>
    <rPh sb="7" eb="9">
      <t>カグ</t>
    </rPh>
    <rPh sb="10" eb="11">
      <t>ノゾ</t>
    </rPh>
    <phoneticPr fontId="5"/>
  </si>
  <si>
    <t>建設業</t>
    <rPh sb="0" eb="3">
      <t>ケンセツギョウ</t>
    </rPh>
    <phoneticPr fontId="5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</si>
  <si>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</si>
  <si>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漁業</t>
    <rPh sb="0" eb="2">
      <t>ギョギョウ</t>
    </rPh>
    <phoneticPr fontId="5"/>
  </si>
  <si>
    <t>農業，林業</t>
    <rPh sb="3" eb="5">
      <t>リンギョウ</t>
    </rPh>
    <phoneticPr fontId="5"/>
  </si>
  <si>
    <t>総 合 学 科</t>
    <rPh sb="0" eb="1">
      <t>フサ</t>
    </rPh>
    <rPh sb="2" eb="3">
      <t>ゴウ</t>
    </rPh>
    <rPh sb="4" eb="5">
      <t>ガク</t>
    </rPh>
    <rPh sb="6" eb="7">
      <t>カ</t>
    </rPh>
    <phoneticPr fontId="2"/>
  </si>
  <si>
    <t>福　祉　科</t>
    <rPh sb="0" eb="1">
      <t>フク</t>
    </rPh>
    <rPh sb="2" eb="3">
      <t>シ</t>
    </rPh>
    <rPh sb="4" eb="5">
      <t>カ</t>
    </rPh>
    <phoneticPr fontId="2"/>
  </si>
  <si>
    <t>普　通　科</t>
    <rPh sb="0" eb="1">
      <t>ススム</t>
    </rPh>
    <rPh sb="2" eb="3">
      <t>トオル</t>
    </rPh>
    <rPh sb="4" eb="5">
      <t>カ</t>
    </rPh>
    <phoneticPr fontId="2"/>
  </si>
  <si>
    <t>　区　　　　　分　</t>
  </si>
  <si>
    <t>　学科別産業分類別就職者数</t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</si>
  <si>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2"/>
  </si>
  <si>
    <t>建設・採掘従事者</t>
    <rPh sb="0" eb="2">
      <t>ケンセツ</t>
    </rPh>
    <rPh sb="3" eb="5">
      <t>サイクツ</t>
    </rPh>
    <rPh sb="5" eb="8">
      <t>ジュウジシャ</t>
    </rPh>
    <phoneticPr fontId="2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</si>
  <si>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2"/>
  </si>
  <si>
    <t>その他</t>
    <rPh sb="2" eb="3">
      <t>タ</t>
    </rPh>
    <phoneticPr fontId="2"/>
  </si>
  <si>
    <t>検査従事者</t>
    <rPh sb="0" eb="2">
      <t>ケンサ</t>
    </rPh>
    <rPh sb="2" eb="5">
      <t>ジュウジシャ</t>
    </rPh>
    <phoneticPr fontId="2"/>
  </si>
  <si>
    <t>整備修理従事者</t>
    <rPh sb="0" eb="2">
      <t>セイビ</t>
    </rPh>
    <rPh sb="2" eb="4">
      <t>シュウリ</t>
    </rPh>
    <rPh sb="4" eb="7">
      <t>ジュウジシャ</t>
    </rPh>
    <phoneticPr fontId="2"/>
  </si>
  <si>
    <t>機械組立従事者</t>
    <rPh sb="0" eb="2">
      <t>キカイ</t>
    </rPh>
    <rPh sb="2" eb="4">
      <t>クミタテ</t>
    </rPh>
    <rPh sb="4" eb="7">
      <t>ジュウジシャ</t>
    </rPh>
    <phoneticPr fontId="2"/>
  </si>
  <si>
    <t>製造・加工従事者</t>
    <rPh sb="3" eb="5">
      <t>カコウ</t>
    </rPh>
    <rPh sb="5" eb="8">
      <t>ジュウジシャ</t>
    </rPh>
    <phoneticPr fontId="2"/>
  </si>
  <si>
    <t>生産工程従事者</t>
    <rPh sb="0" eb="2">
      <t>セイサン</t>
    </rPh>
    <rPh sb="2" eb="4">
      <t>コウテイ</t>
    </rPh>
    <rPh sb="4" eb="7">
      <t>ジュウジシャ</t>
    </rPh>
    <phoneticPr fontId="2"/>
  </si>
  <si>
    <t>漁業従事者</t>
    <rPh sb="2" eb="5">
      <t>ジュウジシャ</t>
    </rPh>
    <phoneticPr fontId="2"/>
  </si>
  <si>
    <t>農林業従事者</t>
    <rPh sb="3" eb="6">
      <t>ジュウジシャ</t>
    </rPh>
    <phoneticPr fontId="2"/>
  </si>
  <si>
    <t>農林漁業従事者</t>
    <rPh sb="4" eb="7">
      <t>ジュウジシャ</t>
    </rPh>
    <phoneticPr fontId="2"/>
  </si>
  <si>
    <t>保安職業従事者</t>
  </si>
  <si>
    <t>サービス職業従事者</t>
  </si>
  <si>
    <t>販売従事者</t>
  </si>
  <si>
    <t>事務従事者</t>
  </si>
  <si>
    <t>専門的・技術的職業従事者</t>
  </si>
  <si>
    <t>そ　の　他</t>
    <rPh sb="4" eb="5">
      <t>タ</t>
    </rPh>
    <phoneticPr fontId="2"/>
  </si>
  <si>
    <t>　福　祉　科</t>
    <rPh sb="1" eb="2">
      <t>フク</t>
    </rPh>
    <rPh sb="3" eb="4">
      <t>シ</t>
    </rPh>
    <rPh sb="5" eb="6">
      <t>カ</t>
    </rPh>
    <phoneticPr fontId="2"/>
  </si>
  <si>
    <t>　学科別職業分類別就職者数</t>
  </si>
  <si>
    <t>平成27年３月</t>
    <phoneticPr fontId="2"/>
  </si>
  <si>
    <t>平成27年度</t>
    <phoneticPr fontId="2"/>
  </si>
  <si>
    <t>正規の職員等</t>
    <rPh sb="0" eb="2">
      <t>セイキ</t>
    </rPh>
    <rPh sb="3" eb="5">
      <t>ショクイン</t>
    </rPh>
    <rPh sb="5" eb="6">
      <t>トウ</t>
    </rPh>
    <phoneticPr fontId="2"/>
  </si>
  <si>
    <t>正規の職員等でないもの</t>
    <rPh sb="0" eb="2">
      <t>セイキ</t>
    </rPh>
    <rPh sb="3" eb="5">
      <t>ショクイン</t>
    </rPh>
    <rPh sb="5" eb="6">
      <t>トウ</t>
    </rPh>
    <phoneticPr fontId="2"/>
  </si>
  <si>
    <t>上記Ｂ，Ｃのうち進学のための予備校への入学者</t>
    <rPh sb="8" eb="10">
      <t>シンガク</t>
    </rPh>
    <phoneticPr fontId="2"/>
  </si>
  <si>
    <t>正規の　職員等</t>
    <rPh sb="0" eb="2">
      <t>セイキ</t>
    </rPh>
    <rPh sb="4" eb="6">
      <t>ショクイン</t>
    </rPh>
    <rPh sb="6" eb="7">
      <t>トウ</t>
    </rPh>
    <phoneticPr fontId="2"/>
  </si>
  <si>
    <t>正規の職員等でない者</t>
    <rPh sb="0" eb="2">
      <t>セイキ</t>
    </rPh>
    <rPh sb="3" eb="5">
      <t>ショクイン</t>
    </rPh>
    <rPh sb="5" eb="6">
      <t>トウ</t>
    </rPh>
    <rPh sb="9" eb="10">
      <t>モノ</t>
    </rPh>
    <phoneticPr fontId="2"/>
  </si>
  <si>
    <t>（３－２）</t>
    <phoneticPr fontId="2"/>
  </si>
  <si>
    <t>長  崎</t>
    <phoneticPr fontId="2"/>
  </si>
  <si>
    <t>上記Ａ，Ｂ，Ｃ，Ｄのうち就職している者</t>
    <phoneticPr fontId="2"/>
  </si>
  <si>
    <t xml:space="preserve"> </t>
    <phoneticPr fontId="2"/>
  </si>
  <si>
    <t>熊  本</t>
    <phoneticPr fontId="2"/>
  </si>
  <si>
    <t>沖  縄</t>
    <phoneticPr fontId="2"/>
  </si>
  <si>
    <t>区　　　　　　　　分</t>
    <phoneticPr fontId="5"/>
  </si>
  <si>
    <t>の</t>
    <phoneticPr fontId="5"/>
  </si>
  <si>
    <t>ゴム製品</t>
    <phoneticPr fontId="5"/>
  </si>
  <si>
    <t>なめし革・同製品・毛皮</t>
    <phoneticPr fontId="5"/>
  </si>
  <si>
    <t>窯業・土石製品</t>
    <phoneticPr fontId="5"/>
  </si>
  <si>
    <t>はん用機械器具</t>
    <phoneticPr fontId="5"/>
  </si>
  <si>
    <t>生産用機械器具</t>
    <phoneticPr fontId="5"/>
  </si>
  <si>
    <t>業務用機械器具</t>
    <phoneticPr fontId="5"/>
  </si>
  <si>
    <t>電子部品・デバイス・電子回路</t>
    <phoneticPr fontId="5"/>
  </si>
  <si>
    <t>電気機械器具</t>
    <phoneticPr fontId="5"/>
  </si>
  <si>
    <t>４０</t>
    <phoneticPr fontId="2"/>
  </si>
  <si>
    <t>平成28年度</t>
    <phoneticPr fontId="2"/>
  </si>
  <si>
    <r>
      <t>専修学校</t>
    </r>
    <r>
      <rPr>
        <sz val="10"/>
        <rFont val="ＭＳ 明朝"/>
        <family val="1"/>
        <charset val="128"/>
      </rPr>
      <t>(一般課程)</t>
    </r>
    <r>
      <rPr>
        <sz val="11"/>
        <rFont val="ＭＳ 明朝"/>
        <family val="1"/>
        <charset val="128"/>
      </rPr>
      <t>等入学者（Ｃ）</t>
    </r>
    <phoneticPr fontId="2"/>
  </si>
  <si>
    <t>平成28年３月</t>
    <phoneticPr fontId="2"/>
  </si>
  <si>
    <t>平成27年度</t>
    <phoneticPr fontId="2"/>
  </si>
  <si>
    <t>平成28年度</t>
    <phoneticPr fontId="2"/>
  </si>
  <si>
    <t>３９</t>
    <phoneticPr fontId="2"/>
  </si>
  <si>
    <t>３９</t>
    <phoneticPr fontId="2"/>
  </si>
  <si>
    <t>上記Ａ，Ｂ，Ｃ，Ｄのうち就職している者</t>
    <phoneticPr fontId="2"/>
  </si>
  <si>
    <t>３９</t>
    <phoneticPr fontId="2"/>
  </si>
  <si>
    <t>４０</t>
    <phoneticPr fontId="2"/>
  </si>
  <si>
    <r>
      <t xml:space="preserve">専修学校 </t>
    </r>
    <r>
      <rPr>
        <sz val="9"/>
        <rFont val="ＭＳ 明朝"/>
        <family val="1"/>
        <charset val="128"/>
      </rPr>
      <t>(専門課程)</t>
    </r>
    <r>
      <rPr>
        <sz val="11"/>
        <rFont val="ＭＳ 明朝"/>
        <family val="1"/>
        <charset val="128"/>
      </rPr>
      <t>進学者（Ｂ）</t>
    </r>
    <phoneticPr fontId="2"/>
  </si>
  <si>
    <r>
      <t>専修学校</t>
    </r>
    <r>
      <rPr>
        <sz val="10"/>
        <rFont val="ＭＳ 明朝"/>
        <family val="1"/>
        <charset val="128"/>
      </rPr>
      <t>(一般課程)</t>
    </r>
    <r>
      <rPr>
        <sz val="11"/>
        <rFont val="ＭＳ 明朝"/>
        <family val="1"/>
        <charset val="128"/>
      </rPr>
      <t>等入学者（Ｃ）</t>
    </r>
    <phoneticPr fontId="2"/>
  </si>
  <si>
    <t>一時的な仕事に 就いた者</t>
    <phoneticPr fontId="2"/>
  </si>
  <si>
    <t>大学等 進学率（％）</t>
    <phoneticPr fontId="2"/>
  </si>
  <si>
    <r>
      <t>卒業者のうち大学</t>
    </r>
    <r>
      <rPr>
        <sz val="10"/>
        <rFont val="ＭＳ 明朝"/>
        <family val="1"/>
        <charset val="128"/>
      </rPr>
      <t>学部・短期大学本科</t>
    </r>
    <r>
      <rPr>
        <sz val="11"/>
        <rFont val="ＭＳ 明朝"/>
        <family val="1"/>
        <charset val="128"/>
      </rPr>
      <t>への入学志願者数</t>
    </r>
    <phoneticPr fontId="2"/>
  </si>
  <si>
    <r>
      <t>大学・短期大学の</t>
    </r>
    <r>
      <rPr>
        <sz val="9"/>
        <rFont val="ＭＳ 明朝"/>
        <family val="1"/>
        <charset val="128"/>
      </rPr>
      <t>通信教育部</t>
    </r>
    <phoneticPr fontId="2"/>
  </si>
  <si>
    <r>
      <t xml:space="preserve">専修学校 </t>
    </r>
    <r>
      <rPr>
        <sz val="9"/>
        <rFont val="ＭＳ 明朝"/>
        <family val="1"/>
        <charset val="128"/>
      </rPr>
      <t>(一般課程)</t>
    </r>
    <r>
      <rPr>
        <sz val="11"/>
        <rFont val="ＭＳ 明朝"/>
        <family val="1"/>
        <charset val="128"/>
      </rPr>
      <t>等</t>
    </r>
    <phoneticPr fontId="2"/>
  </si>
  <si>
    <t>平成27年３月</t>
    <phoneticPr fontId="2"/>
  </si>
  <si>
    <t>平成28年３月</t>
    <phoneticPr fontId="2"/>
  </si>
  <si>
    <t>　</t>
    <phoneticPr fontId="2"/>
  </si>
  <si>
    <t>　</t>
    <phoneticPr fontId="2"/>
  </si>
  <si>
    <t>４１</t>
    <phoneticPr fontId="2"/>
  </si>
  <si>
    <t>　普　通　科　</t>
    <phoneticPr fontId="2"/>
  </si>
  <si>
    <t>　農　業　科　</t>
    <phoneticPr fontId="2"/>
  </si>
  <si>
    <t>　　工　　業　　科　</t>
    <phoneticPr fontId="2"/>
  </si>
  <si>
    <t>　商　業　科　</t>
    <phoneticPr fontId="2"/>
  </si>
  <si>
    <t>　水　産　科　</t>
    <phoneticPr fontId="2"/>
  </si>
  <si>
    <t>　家　庭　科　</t>
    <phoneticPr fontId="2"/>
  </si>
  <si>
    <t xml:space="preserve"> 看　護　科</t>
    <phoneticPr fontId="2"/>
  </si>
  <si>
    <t xml:space="preserve"> 総 合 学 科</t>
    <phoneticPr fontId="2"/>
  </si>
  <si>
    <t>４２</t>
    <phoneticPr fontId="5"/>
  </si>
  <si>
    <t>農　業　科</t>
    <phoneticPr fontId="2"/>
  </si>
  <si>
    <t>工　業　科</t>
    <phoneticPr fontId="2"/>
  </si>
  <si>
    <t>商　業　科</t>
    <phoneticPr fontId="2"/>
  </si>
  <si>
    <t>水　産　科</t>
    <phoneticPr fontId="2"/>
  </si>
  <si>
    <t>家　庭　科</t>
    <phoneticPr fontId="2"/>
  </si>
  <si>
    <t>看  護  科</t>
    <phoneticPr fontId="2"/>
  </si>
  <si>
    <t>そ　の　他</t>
    <phoneticPr fontId="2"/>
  </si>
  <si>
    <t>家具・装備品</t>
    <phoneticPr fontId="5"/>
  </si>
  <si>
    <t>印刷・同関連産業</t>
    <phoneticPr fontId="5"/>
  </si>
  <si>
    <t>４３</t>
    <phoneticPr fontId="5"/>
  </si>
  <si>
    <t>（３－１）</t>
    <phoneticPr fontId="5"/>
  </si>
  <si>
    <t>北 海 道</t>
    <phoneticPr fontId="2"/>
  </si>
  <si>
    <t>青 森</t>
    <phoneticPr fontId="2"/>
  </si>
  <si>
    <t>岩 手</t>
    <phoneticPr fontId="2"/>
  </si>
  <si>
    <t>宮 城</t>
    <phoneticPr fontId="2"/>
  </si>
  <si>
    <t>秋 田</t>
    <phoneticPr fontId="2"/>
  </si>
  <si>
    <t>山 形</t>
    <phoneticPr fontId="2"/>
  </si>
  <si>
    <t>福 島</t>
    <phoneticPr fontId="2"/>
  </si>
  <si>
    <t>茨 城</t>
    <phoneticPr fontId="2"/>
  </si>
  <si>
    <t>栃 木</t>
    <phoneticPr fontId="2"/>
  </si>
  <si>
    <t>群 馬</t>
    <phoneticPr fontId="2"/>
  </si>
  <si>
    <t>埼
玉</t>
    <phoneticPr fontId="5"/>
  </si>
  <si>
    <t>千
葉</t>
    <phoneticPr fontId="5"/>
  </si>
  <si>
    <t>東
京</t>
    <phoneticPr fontId="5"/>
  </si>
  <si>
    <t>神
奈
川</t>
    <phoneticPr fontId="5"/>
  </si>
  <si>
    <t>新 潟</t>
    <phoneticPr fontId="2"/>
  </si>
  <si>
    <t>富 山</t>
    <phoneticPr fontId="2"/>
  </si>
  <si>
    <t>石 川</t>
    <phoneticPr fontId="2"/>
  </si>
  <si>
    <t>福 井</t>
    <phoneticPr fontId="2"/>
  </si>
  <si>
    <t>山 梨</t>
    <phoneticPr fontId="2"/>
  </si>
  <si>
    <t>長 野</t>
    <phoneticPr fontId="2"/>
  </si>
  <si>
    <t>岐 阜</t>
    <phoneticPr fontId="2"/>
  </si>
  <si>
    <t>静
岡</t>
    <phoneticPr fontId="5"/>
  </si>
  <si>
    <t>愛
知</t>
    <phoneticPr fontId="5"/>
  </si>
  <si>
    <t>三
重</t>
    <phoneticPr fontId="5"/>
  </si>
  <si>
    <t>滋
賀</t>
    <phoneticPr fontId="5"/>
  </si>
  <si>
    <t>京
都</t>
    <phoneticPr fontId="5"/>
  </si>
  <si>
    <t>大
阪</t>
    <phoneticPr fontId="5"/>
  </si>
  <si>
    <t>兵
庫</t>
    <phoneticPr fontId="5"/>
  </si>
  <si>
    <t>奈
良</t>
    <phoneticPr fontId="5"/>
  </si>
  <si>
    <t>鳥  取</t>
    <phoneticPr fontId="2"/>
  </si>
  <si>
    <t>島  根</t>
    <phoneticPr fontId="2"/>
  </si>
  <si>
    <t>岡
山</t>
    <phoneticPr fontId="5"/>
  </si>
  <si>
    <t>広
島</t>
    <phoneticPr fontId="5"/>
  </si>
  <si>
    <t>山
口</t>
    <phoneticPr fontId="5"/>
  </si>
  <si>
    <t>徳  島</t>
    <phoneticPr fontId="2"/>
  </si>
  <si>
    <t>香  川</t>
    <phoneticPr fontId="2"/>
  </si>
  <si>
    <t>愛  媛</t>
    <phoneticPr fontId="2"/>
  </si>
  <si>
    <t>高  知</t>
    <phoneticPr fontId="2"/>
  </si>
  <si>
    <t>福
岡</t>
    <phoneticPr fontId="5"/>
  </si>
  <si>
    <t>佐  賀</t>
    <phoneticPr fontId="2"/>
  </si>
  <si>
    <t>大  分</t>
    <phoneticPr fontId="2"/>
  </si>
  <si>
    <t>宮
崎</t>
    <phoneticPr fontId="5"/>
  </si>
  <si>
    <t>木</t>
    <phoneticPr fontId="5"/>
  </si>
  <si>
    <t>玉</t>
    <phoneticPr fontId="5"/>
  </si>
  <si>
    <t>潟</t>
    <phoneticPr fontId="5"/>
  </si>
  <si>
    <t>野</t>
    <phoneticPr fontId="5"/>
  </si>
  <si>
    <t>岡</t>
    <phoneticPr fontId="5"/>
  </si>
  <si>
    <t>重</t>
    <phoneticPr fontId="5"/>
  </si>
  <si>
    <t>賀</t>
    <phoneticPr fontId="5"/>
  </si>
  <si>
    <t>阪</t>
    <phoneticPr fontId="5"/>
  </si>
  <si>
    <t>良</t>
    <phoneticPr fontId="5"/>
  </si>
  <si>
    <t>島</t>
    <phoneticPr fontId="5"/>
  </si>
  <si>
    <t>口</t>
    <phoneticPr fontId="5"/>
  </si>
  <si>
    <t>媛</t>
    <phoneticPr fontId="5"/>
  </si>
  <si>
    <t>農業，林業</t>
    <phoneticPr fontId="5"/>
  </si>
  <si>
    <t>農業，林業</t>
    <phoneticPr fontId="5"/>
  </si>
  <si>
    <t>漁業</t>
    <phoneticPr fontId="5"/>
  </si>
  <si>
    <t>鉱業，採石業，砂利採取業</t>
    <phoneticPr fontId="5"/>
  </si>
  <si>
    <t>建設業</t>
    <phoneticPr fontId="5"/>
  </si>
  <si>
    <t>木材・木製品（家具を除く）</t>
    <phoneticPr fontId="5"/>
  </si>
  <si>
    <t>パルプ・紙・紙加工品</t>
    <phoneticPr fontId="5"/>
  </si>
  <si>
    <t>石油製品・石炭製品</t>
    <phoneticPr fontId="5"/>
  </si>
  <si>
    <t>プラスチック製品</t>
    <phoneticPr fontId="5"/>
  </si>
  <si>
    <t>ゴム製品</t>
    <phoneticPr fontId="5"/>
  </si>
  <si>
    <t>なめし革・同製品・毛皮</t>
    <phoneticPr fontId="5"/>
  </si>
  <si>
    <t>窯業・土石製品</t>
    <phoneticPr fontId="5"/>
  </si>
  <si>
    <t>窯業・土石製品</t>
    <phoneticPr fontId="5"/>
  </si>
  <si>
    <t>鉄鋼業</t>
    <phoneticPr fontId="5"/>
  </si>
  <si>
    <t>非鉄金属</t>
    <phoneticPr fontId="5"/>
  </si>
  <si>
    <t>金属製品</t>
    <phoneticPr fontId="5"/>
  </si>
  <si>
    <t>はん用機械器具</t>
    <phoneticPr fontId="5"/>
  </si>
  <si>
    <t>生産用機械器具</t>
    <phoneticPr fontId="5"/>
  </si>
  <si>
    <t>業務用機械器具</t>
    <phoneticPr fontId="5"/>
  </si>
  <si>
    <t>業務用機械器具</t>
    <phoneticPr fontId="5"/>
  </si>
  <si>
    <t>電子部品・デバイス・電子回路</t>
    <phoneticPr fontId="5"/>
  </si>
  <si>
    <t>電子部品・デバイス・電子回路</t>
    <phoneticPr fontId="5"/>
  </si>
  <si>
    <t>電気機械器具</t>
    <phoneticPr fontId="5"/>
  </si>
  <si>
    <t>電気機械器具</t>
    <phoneticPr fontId="5"/>
  </si>
  <si>
    <t>情報通信機械器具</t>
    <phoneticPr fontId="5"/>
  </si>
  <si>
    <t>情報通信機械器具</t>
    <phoneticPr fontId="5"/>
  </si>
  <si>
    <t>輸送用機械器具</t>
    <phoneticPr fontId="5"/>
  </si>
  <si>
    <t>輸送用機械器具</t>
    <phoneticPr fontId="5"/>
  </si>
  <si>
    <t>不動産業，物品賃貸業</t>
    <phoneticPr fontId="5"/>
  </si>
  <si>
    <t>不動産業，物品賃貸業</t>
    <phoneticPr fontId="5"/>
  </si>
  <si>
    <t>教育，学習支援業</t>
    <phoneticPr fontId="5"/>
  </si>
  <si>
    <t>教育，学習支援業</t>
    <phoneticPr fontId="5"/>
  </si>
  <si>
    <t>医療，福祉</t>
    <phoneticPr fontId="5"/>
  </si>
  <si>
    <t>医療，福祉</t>
    <phoneticPr fontId="5"/>
  </si>
  <si>
    <t>サービス業</t>
    <phoneticPr fontId="5"/>
  </si>
  <si>
    <t>サービス業</t>
    <phoneticPr fontId="5"/>
  </si>
  <si>
    <t>公務</t>
    <phoneticPr fontId="5"/>
  </si>
  <si>
    <t>公務</t>
    <phoneticPr fontId="5"/>
  </si>
  <si>
    <t>４３</t>
    <phoneticPr fontId="5"/>
  </si>
  <si>
    <t>北 海 道</t>
    <phoneticPr fontId="2"/>
  </si>
  <si>
    <t>青 森</t>
    <phoneticPr fontId="2"/>
  </si>
  <si>
    <t>岩 手</t>
    <phoneticPr fontId="2"/>
  </si>
  <si>
    <t>宮 城</t>
    <phoneticPr fontId="2"/>
  </si>
  <si>
    <t>秋 田</t>
    <phoneticPr fontId="2"/>
  </si>
  <si>
    <t>山 形</t>
    <phoneticPr fontId="2"/>
  </si>
  <si>
    <t>福 島</t>
    <phoneticPr fontId="2"/>
  </si>
  <si>
    <t>茨 城</t>
    <phoneticPr fontId="2"/>
  </si>
  <si>
    <t>栃 木</t>
    <phoneticPr fontId="2"/>
  </si>
  <si>
    <t>群 馬</t>
    <phoneticPr fontId="2"/>
  </si>
  <si>
    <t>埼
玉</t>
    <phoneticPr fontId="5"/>
  </si>
  <si>
    <t>千
葉</t>
    <phoneticPr fontId="5"/>
  </si>
  <si>
    <t>東
京</t>
    <phoneticPr fontId="5"/>
  </si>
  <si>
    <t>神
奈
川</t>
    <phoneticPr fontId="5"/>
  </si>
  <si>
    <t>新 潟</t>
    <phoneticPr fontId="2"/>
  </si>
  <si>
    <t>富 山</t>
    <phoneticPr fontId="2"/>
  </si>
  <si>
    <t>石 川</t>
    <phoneticPr fontId="2"/>
  </si>
  <si>
    <t>福 井</t>
    <phoneticPr fontId="2"/>
  </si>
  <si>
    <t>山 梨</t>
    <phoneticPr fontId="2"/>
  </si>
  <si>
    <t>長 野</t>
    <phoneticPr fontId="2"/>
  </si>
  <si>
    <t>岐 阜</t>
    <phoneticPr fontId="2"/>
  </si>
  <si>
    <t>静
岡</t>
    <phoneticPr fontId="5"/>
  </si>
  <si>
    <t>愛
知</t>
    <phoneticPr fontId="5"/>
  </si>
  <si>
    <t>三
重</t>
    <phoneticPr fontId="5"/>
  </si>
  <si>
    <t>滋
賀</t>
    <phoneticPr fontId="5"/>
  </si>
  <si>
    <t>京
都</t>
    <phoneticPr fontId="5"/>
  </si>
  <si>
    <t>大
阪</t>
    <phoneticPr fontId="5"/>
  </si>
  <si>
    <t>兵
庫</t>
    <phoneticPr fontId="5"/>
  </si>
  <si>
    <t>奈
良</t>
    <phoneticPr fontId="5"/>
  </si>
  <si>
    <t>鳥  取</t>
    <phoneticPr fontId="2"/>
  </si>
  <si>
    <t>島  根</t>
    <phoneticPr fontId="2"/>
  </si>
  <si>
    <t>岡
山</t>
    <phoneticPr fontId="5"/>
  </si>
  <si>
    <t>広
島</t>
    <phoneticPr fontId="5"/>
  </si>
  <si>
    <t>山
口</t>
    <phoneticPr fontId="5"/>
  </si>
  <si>
    <t>徳  島</t>
    <phoneticPr fontId="2"/>
  </si>
  <si>
    <t>香  川</t>
    <phoneticPr fontId="2"/>
  </si>
  <si>
    <t>愛  媛</t>
    <phoneticPr fontId="2"/>
  </si>
  <si>
    <t>高  知</t>
    <phoneticPr fontId="2"/>
  </si>
  <si>
    <t>福
岡</t>
    <phoneticPr fontId="5"/>
  </si>
  <si>
    <t>佐  賀</t>
    <phoneticPr fontId="2"/>
  </si>
  <si>
    <t>長  崎</t>
    <phoneticPr fontId="2"/>
  </si>
  <si>
    <t>熊  本</t>
    <phoneticPr fontId="2"/>
  </si>
  <si>
    <t>大  分</t>
    <phoneticPr fontId="2"/>
  </si>
  <si>
    <t>宮
崎</t>
    <phoneticPr fontId="5"/>
  </si>
  <si>
    <t>沖  縄</t>
    <phoneticPr fontId="2"/>
  </si>
  <si>
    <t>区　　　　　　　　分</t>
    <phoneticPr fontId="5"/>
  </si>
  <si>
    <t>の</t>
    <phoneticPr fontId="5"/>
  </si>
  <si>
    <t>農業，林業</t>
    <phoneticPr fontId="5"/>
  </si>
  <si>
    <t>漁業</t>
    <phoneticPr fontId="5"/>
  </si>
  <si>
    <t>漁業</t>
    <phoneticPr fontId="5"/>
  </si>
  <si>
    <t>鉱業，採石業，砂利採取業</t>
    <phoneticPr fontId="5"/>
  </si>
  <si>
    <t>鉱業，採石業，砂利採取業</t>
    <phoneticPr fontId="5"/>
  </si>
  <si>
    <t>建設業</t>
    <phoneticPr fontId="5"/>
  </si>
  <si>
    <t>建設業</t>
    <phoneticPr fontId="5"/>
  </si>
  <si>
    <t>木材・木製品（家具を除く）</t>
    <phoneticPr fontId="5"/>
  </si>
  <si>
    <t>木材・木製品（家具を除く）</t>
    <phoneticPr fontId="5"/>
  </si>
  <si>
    <t>家具・装備品</t>
    <phoneticPr fontId="5"/>
  </si>
  <si>
    <t>家具・装備品</t>
    <phoneticPr fontId="5"/>
  </si>
  <si>
    <t>パルプ・紙・紙加工品</t>
    <phoneticPr fontId="5"/>
  </si>
  <si>
    <t>パルプ・紙・紙加工品</t>
    <phoneticPr fontId="5"/>
  </si>
  <si>
    <t>印刷・同関連産業</t>
    <phoneticPr fontId="5"/>
  </si>
  <si>
    <t>印刷・同関連産業</t>
    <phoneticPr fontId="5"/>
  </si>
  <si>
    <t>石油製品・石炭製品</t>
    <phoneticPr fontId="5"/>
  </si>
  <si>
    <t>石油製品・石炭製品</t>
    <phoneticPr fontId="5"/>
  </si>
  <si>
    <t>プラスチック製品</t>
    <phoneticPr fontId="5"/>
  </si>
  <si>
    <t>プラスチック製品</t>
    <phoneticPr fontId="5"/>
  </si>
  <si>
    <t>ゴム製品</t>
    <phoneticPr fontId="5"/>
  </si>
  <si>
    <t>ゴム製品</t>
    <phoneticPr fontId="5"/>
  </si>
  <si>
    <t>なめし革・同製品・毛皮</t>
    <phoneticPr fontId="5"/>
  </si>
  <si>
    <t>窯業・土石製品</t>
    <phoneticPr fontId="5"/>
  </si>
  <si>
    <t>鉄鋼業</t>
    <phoneticPr fontId="5"/>
  </si>
  <si>
    <t>鉄鋼業</t>
    <phoneticPr fontId="5"/>
  </si>
  <si>
    <t>非鉄金属</t>
    <phoneticPr fontId="5"/>
  </si>
  <si>
    <t>金属製品</t>
    <phoneticPr fontId="5"/>
  </si>
  <si>
    <t>金属製品</t>
    <phoneticPr fontId="5"/>
  </si>
  <si>
    <t>はん用機械器具</t>
    <phoneticPr fontId="5"/>
  </si>
  <si>
    <t>はん用機械器具</t>
    <phoneticPr fontId="5"/>
  </si>
  <si>
    <t>生産用機械器具</t>
    <phoneticPr fontId="5"/>
  </si>
  <si>
    <t>生産用機械器具</t>
    <phoneticPr fontId="5"/>
  </si>
  <si>
    <t>業務用機械器具</t>
    <phoneticPr fontId="5"/>
  </si>
  <si>
    <t>業務用機械器具</t>
    <phoneticPr fontId="5"/>
  </si>
  <si>
    <t>電子部品・デバイス・電子回路</t>
    <phoneticPr fontId="5"/>
  </si>
  <si>
    <t>電子部品・デバイス・電子回路</t>
    <phoneticPr fontId="5"/>
  </si>
  <si>
    <t>電気機械器具</t>
    <phoneticPr fontId="5"/>
  </si>
  <si>
    <t>電気機械器具</t>
    <phoneticPr fontId="5"/>
  </si>
  <si>
    <t>情報通信機械器具</t>
    <phoneticPr fontId="5"/>
  </si>
  <si>
    <t>情報通信機械器具</t>
    <phoneticPr fontId="5"/>
  </si>
  <si>
    <t>輸送用機械器具</t>
    <phoneticPr fontId="5"/>
  </si>
  <si>
    <t>輸送用機械器具</t>
    <phoneticPr fontId="5"/>
  </si>
  <si>
    <t>不動産業，物品賃貸業</t>
    <phoneticPr fontId="5"/>
  </si>
  <si>
    <t>不動産業，物品賃貸業</t>
    <phoneticPr fontId="5"/>
  </si>
  <si>
    <t>教育，学習支援業</t>
    <phoneticPr fontId="5"/>
  </si>
  <si>
    <t>教育，学習支援業</t>
    <phoneticPr fontId="5"/>
  </si>
  <si>
    <t>医療，福祉</t>
    <phoneticPr fontId="5"/>
  </si>
  <si>
    <t>医療，福祉</t>
    <phoneticPr fontId="5"/>
  </si>
  <si>
    <t>サービス業</t>
    <phoneticPr fontId="5"/>
  </si>
  <si>
    <t>サービス業</t>
    <phoneticPr fontId="5"/>
  </si>
  <si>
    <t>公務</t>
    <phoneticPr fontId="5"/>
  </si>
  <si>
    <t>公務</t>
    <phoneticPr fontId="5"/>
  </si>
  <si>
    <t>４３</t>
    <phoneticPr fontId="5"/>
  </si>
  <si>
    <t>（３－３）</t>
    <phoneticPr fontId="5"/>
  </si>
  <si>
    <t>北 海 道</t>
    <phoneticPr fontId="2"/>
  </si>
  <si>
    <t>青 森</t>
    <phoneticPr fontId="2"/>
  </si>
  <si>
    <t>岩 手</t>
    <phoneticPr fontId="2"/>
  </si>
  <si>
    <t>宮 城</t>
    <phoneticPr fontId="2"/>
  </si>
  <si>
    <t>秋 田</t>
    <phoneticPr fontId="2"/>
  </si>
  <si>
    <t>山 形</t>
    <phoneticPr fontId="2"/>
  </si>
  <si>
    <t>福 島</t>
    <phoneticPr fontId="2"/>
  </si>
  <si>
    <t>茨 城</t>
    <phoneticPr fontId="2"/>
  </si>
  <si>
    <t>栃 木</t>
    <phoneticPr fontId="2"/>
  </si>
  <si>
    <t>群 馬</t>
    <phoneticPr fontId="2"/>
  </si>
  <si>
    <t>埼
玉</t>
    <phoneticPr fontId="5"/>
  </si>
  <si>
    <t>千
葉</t>
    <phoneticPr fontId="5"/>
  </si>
  <si>
    <t>東
京</t>
    <phoneticPr fontId="5"/>
  </si>
  <si>
    <t>神
奈
川</t>
    <phoneticPr fontId="5"/>
  </si>
  <si>
    <t>新 潟</t>
    <phoneticPr fontId="2"/>
  </si>
  <si>
    <t>富 山</t>
    <phoneticPr fontId="2"/>
  </si>
  <si>
    <t>石 川</t>
    <phoneticPr fontId="2"/>
  </si>
  <si>
    <t>福 井</t>
    <phoneticPr fontId="2"/>
  </si>
  <si>
    <t>山 梨</t>
    <phoneticPr fontId="2"/>
  </si>
  <si>
    <t>長 野</t>
    <phoneticPr fontId="2"/>
  </si>
  <si>
    <t>岐 阜</t>
    <phoneticPr fontId="2"/>
  </si>
  <si>
    <t>静
岡</t>
    <phoneticPr fontId="5"/>
  </si>
  <si>
    <t>愛
知</t>
    <phoneticPr fontId="5"/>
  </si>
  <si>
    <t>三
重</t>
    <phoneticPr fontId="5"/>
  </si>
  <si>
    <t>滋
賀</t>
    <phoneticPr fontId="5"/>
  </si>
  <si>
    <t>京
都</t>
    <phoneticPr fontId="5"/>
  </si>
  <si>
    <t>大
阪</t>
    <phoneticPr fontId="5"/>
  </si>
  <si>
    <t>兵
庫</t>
    <phoneticPr fontId="5"/>
  </si>
  <si>
    <t>奈
良</t>
    <phoneticPr fontId="5"/>
  </si>
  <si>
    <t>鳥  取</t>
    <phoneticPr fontId="2"/>
  </si>
  <si>
    <t>島  根</t>
    <phoneticPr fontId="2"/>
  </si>
  <si>
    <t>岡
山</t>
    <phoneticPr fontId="5"/>
  </si>
  <si>
    <t>広
島</t>
    <phoneticPr fontId="5"/>
  </si>
  <si>
    <t>山
口</t>
    <phoneticPr fontId="5"/>
  </si>
  <si>
    <t>徳  島</t>
    <phoneticPr fontId="2"/>
  </si>
  <si>
    <t>香  川</t>
    <phoneticPr fontId="2"/>
  </si>
  <si>
    <t>愛  媛</t>
    <phoneticPr fontId="2"/>
  </si>
  <si>
    <t>高  知</t>
    <phoneticPr fontId="2"/>
  </si>
  <si>
    <t>福
岡</t>
    <phoneticPr fontId="5"/>
  </si>
  <si>
    <t>佐  賀</t>
    <phoneticPr fontId="2"/>
  </si>
  <si>
    <t>長  崎</t>
    <phoneticPr fontId="2"/>
  </si>
  <si>
    <t>熊  本</t>
    <phoneticPr fontId="2"/>
  </si>
  <si>
    <t>農業，林業</t>
    <phoneticPr fontId="5"/>
  </si>
  <si>
    <t>漁業</t>
    <phoneticPr fontId="5"/>
  </si>
  <si>
    <t>鉱業，採石業，砂利採取業</t>
    <phoneticPr fontId="5"/>
  </si>
  <si>
    <t>鉱業，採石業，砂利採取業</t>
    <phoneticPr fontId="5"/>
  </si>
  <si>
    <t>建設業</t>
    <phoneticPr fontId="5"/>
  </si>
  <si>
    <t>木材・木製品（家具を除く）</t>
    <phoneticPr fontId="5"/>
  </si>
  <si>
    <t>木材・木製品（家具を除く）</t>
    <phoneticPr fontId="5"/>
  </si>
  <si>
    <t>家具・装備品</t>
    <phoneticPr fontId="5"/>
  </si>
  <si>
    <t>家具・装備品</t>
    <phoneticPr fontId="5"/>
  </si>
  <si>
    <t>パルプ・紙・紙加工品</t>
    <phoneticPr fontId="5"/>
  </si>
  <si>
    <t>パルプ・紙・紙加工品</t>
    <phoneticPr fontId="5"/>
  </si>
  <si>
    <t>印刷・同関連産業</t>
    <phoneticPr fontId="5"/>
  </si>
  <si>
    <t>印刷・同関連産業</t>
    <phoneticPr fontId="5"/>
  </si>
  <si>
    <t>石油製品・石炭製品</t>
    <phoneticPr fontId="5"/>
  </si>
  <si>
    <t>石油製品・石炭製品</t>
    <phoneticPr fontId="5"/>
  </si>
  <si>
    <t>プラスチック製品</t>
    <phoneticPr fontId="5"/>
  </si>
  <si>
    <t>プラスチック製品</t>
    <phoneticPr fontId="5"/>
  </si>
  <si>
    <t>ゴム製品</t>
    <phoneticPr fontId="5"/>
  </si>
  <si>
    <t>ゴム製品</t>
    <phoneticPr fontId="5"/>
  </si>
  <si>
    <t>なめし革・同製品・毛皮</t>
    <phoneticPr fontId="5"/>
  </si>
  <si>
    <t>なめし革・同製品・毛皮</t>
    <phoneticPr fontId="5"/>
  </si>
  <si>
    <t>窯業・土石製品</t>
    <phoneticPr fontId="5"/>
  </si>
  <si>
    <t>鉄鋼業</t>
    <phoneticPr fontId="5"/>
  </si>
  <si>
    <t>鉄鋼業</t>
    <phoneticPr fontId="5"/>
  </si>
  <si>
    <t>非鉄金属</t>
    <phoneticPr fontId="5"/>
  </si>
  <si>
    <t>非鉄金属</t>
    <phoneticPr fontId="5"/>
  </si>
  <si>
    <t>金属製品</t>
    <phoneticPr fontId="5"/>
  </si>
  <si>
    <t>金属製品</t>
    <phoneticPr fontId="5"/>
  </si>
  <si>
    <t>はん用機械器具</t>
    <phoneticPr fontId="5"/>
  </si>
  <si>
    <t>生産用機械器具</t>
    <phoneticPr fontId="5"/>
  </si>
  <si>
    <t>業務用機械器具</t>
    <phoneticPr fontId="5"/>
  </si>
  <si>
    <t>電子部品・デバイス・電子回路</t>
    <phoneticPr fontId="5"/>
  </si>
  <si>
    <t>電気機械器具</t>
    <phoneticPr fontId="5"/>
  </si>
  <si>
    <t>情報通信機械器具</t>
    <phoneticPr fontId="5"/>
  </si>
  <si>
    <t>情報通信機械器具</t>
    <phoneticPr fontId="5"/>
  </si>
  <si>
    <t>輸送用機械器具</t>
    <phoneticPr fontId="5"/>
  </si>
  <si>
    <t>輸送用機械器具</t>
    <phoneticPr fontId="5"/>
  </si>
  <si>
    <t>不動産業，物品賃貸業</t>
    <phoneticPr fontId="5"/>
  </si>
  <si>
    <t>不動産業，物品賃貸業</t>
    <phoneticPr fontId="5"/>
  </si>
  <si>
    <t>教育，学習支援業</t>
    <phoneticPr fontId="5"/>
  </si>
  <si>
    <t>教育，学習支援業</t>
    <phoneticPr fontId="5"/>
  </si>
  <si>
    <t>医療，福祉</t>
    <phoneticPr fontId="5"/>
  </si>
  <si>
    <t>医療，福祉</t>
    <phoneticPr fontId="5"/>
  </si>
  <si>
    <t>サービス業</t>
    <phoneticPr fontId="5"/>
  </si>
  <si>
    <t>公務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</si>
</sst>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_ * #,##0;_ * \-#,##0;_ * &quot;-&quot;\ ;_ @_ "/>
    <numFmt numFmtId="178" formatCode="#,##0.0_ "/>
    <numFmt numFmtId="180" formatCode="* #,##0.0;* \-#,##0.0;* &quot;-&quot;_ ;_ @"/>
    <numFmt numFmtId="181" formatCode="* #,##0;* \-#,##0;* &quot;-&quot;_ ;_ @"/>
    <numFmt numFmtId="182" formatCode="#,##0.0"/>
    <numFmt numFmtId="183" formatCode="_ * #,##0;_ * \-#,##0;_ * &quot;-&quot;_ ;_ @_ "/>
    <numFmt numFmtId="184" formatCode="#,##0.0_);[Red]\(#,##0.0\)"/>
    <numFmt numFmtId="185" formatCode="* #,##0;* \-#,##0;* &quot;-&quot;_ ;_ @_ "/>
    <numFmt numFmtId="18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b/>
      <sz val="2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</fills>
  <borders count="16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26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0" applyFont="1" applyBorder="1">
      <alignment vertical="center"/>
    </xf>
    <xf numFmtId="49" fontId="4" fillId="0" borderId="0" xfId="0" quotePrefix="1" applyNumberFormat="1" applyFont="1" applyFill="1" applyBorder="1">
      <alignment vertical="center"/>
    </xf>
    <xf numFmtId="0" fontId="4" fillId="0" borderId="0" xfId="0" applyFont="1" applyFill="1" applyBorder="1" applyAlignment="1"/>
    <xf numFmtId="0" fontId="0" fillId="0" borderId="0" xfId="0" applyFill="1" applyAlignment="1"/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Continuous"/>
    </xf>
    <xf numFmtId="0" fontId="6" fillId="0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3" borderId="3" xfId="0" applyFont="1" applyFill="1" applyBorder="1" applyAlignment="1">
      <alignment horizontal="distributed"/>
    </xf>
    <xf numFmtId="0" fontId="6" fillId="3" borderId="0" xfId="0" applyFont="1" applyFill="1" applyBorder="1" applyAlignment="1">
      <alignment horizont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6" fillId="3" borderId="8" xfId="0" applyFont="1" applyFill="1" applyBorder="1" applyAlignment="1">
      <alignment horizontal="distributed"/>
    </xf>
    <xf numFmtId="0" fontId="0" fillId="0" borderId="11" xfId="0" applyBorder="1" applyAlignment="1">
      <alignment horizontal="centerContinuous"/>
    </xf>
    <xf numFmtId="0" fontId="0" fillId="0" borderId="7" xfId="0" applyBorder="1">
      <alignment vertical="center"/>
    </xf>
    <xf numFmtId="0" fontId="6" fillId="3" borderId="12" xfId="0" applyFont="1" applyFill="1" applyBorder="1" applyAlignment="1">
      <alignment horizontal="distributed"/>
    </xf>
    <xf numFmtId="0" fontId="0" fillId="0" borderId="15" xfId="0" applyBorder="1" applyAlignment="1">
      <alignment horizontal="centerContinuous"/>
    </xf>
    <xf numFmtId="176" fontId="6" fillId="0" borderId="12" xfId="1" applyNumberFormat="1" applyFont="1" applyFill="1" applyBorder="1" applyAlignment="1">
      <alignment horizontal="right" vertical="center"/>
    </xf>
    <xf numFmtId="176" fontId="6" fillId="0" borderId="18" xfId="1" applyNumberFormat="1" applyFont="1" applyFill="1" applyBorder="1" applyAlignment="1">
      <alignment horizontal="right" vertical="center"/>
    </xf>
    <xf numFmtId="176" fontId="6" fillId="0" borderId="19" xfId="1" applyNumberFormat="1" applyFont="1" applyFill="1" applyBorder="1" applyAlignment="1">
      <alignment horizontal="right" vertical="center"/>
    </xf>
    <xf numFmtId="176" fontId="6" fillId="0" borderId="20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176" fontId="6" fillId="3" borderId="19" xfId="1" applyNumberFormat="1" applyFont="1" applyFill="1" applyBorder="1" applyAlignment="1">
      <alignment horizontal="right" vertical="center"/>
    </xf>
    <xf numFmtId="176" fontId="6" fillId="3" borderId="20" xfId="1" applyNumberFormat="1" applyFont="1" applyFill="1" applyBorder="1" applyAlignment="1">
      <alignment horizontal="right" vertical="center"/>
    </xf>
    <xf numFmtId="176" fontId="6" fillId="4" borderId="20" xfId="1" applyNumberFormat="1" applyFont="1" applyFill="1" applyBorder="1" applyAlignment="1">
      <alignment horizontal="right" vertical="center"/>
    </xf>
    <xf numFmtId="176" fontId="6" fillId="3" borderId="21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76" fontId="6" fillId="0" borderId="22" xfId="1" applyNumberFormat="1" applyFont="1" applyFill="1" applyBorder="1" applyAlignment="1">
      <alignment horizontal="right" vertical="center"/>
    </xf>
    <xf numFmtId="176" fontId="6" fillId="0" borderId="23" xfId="1" applyNumberFormat="1" applyFont="1" applyFill="1" applyBorder="1" applyAlignment="1">
      <alignment horizontal="right" vertical="center"/>
    </xf>
    <xf numFmtId="176" fontId="6" fillId="0" borderId="24" xfId="1" applyNumberFormat="1" applyFont="1" applyFill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176" fontId="6" fillId="0" borderId="28" xfId="1" applyNumberFormat="1" applyFont="1" applyFill="1" applyBorder="1" applyAlignment="1">
      <alignment horizontal="right" vertical="center"/>
    </xf>
    <xf numFmtId="176" fontId="6" fillId="0" borderId="8" xfId="1" applyNumberFormat="1" applyFont="1" applyFill="1" applyBorder="1" applyAlignment="1">
      <alignment horizontal="right" vertical="center"/>
    </xf>
    <xf numFmtId="176" fontId="6" fillId="0" borderId="29" xfId="1" applyNumberFormat="1" applyFont="1" applyFill="1" applyBorder="1" applyAlignment="1">
      <alignment horizontal="right" vertical="center"/>
    </xf>
    <xf numFmtId="176" fontId="6" fillId="0" borderId="30" xfId="1" applyNumberFormat="1" applyFont="1" applyFill="1" applyBorder="1" applyAlignment="1">
      <alignment horizontal="right" vertical="center"/>
    </xf>
    <xf numFmtId="176" fontId="6" fillId="0" borderId="31" xfId="1" applyNumberFormat="1" applyFont="1" applyFill="1" applyBorder="1" applyAlignment="1">
      <alignment horizontal="right" vertical="center"/>
    </xf>
    <xf numFmtId="176" fontId="6" fillId="3" borderId="32" xfId="1" applyNumberFormat="1" applyFont="1" applyFill="1" applyBorder="1" applyAlignment="1">
      <alignment horizontal="right" vertical="center"/>
    </xf>
    <xf numFmtId="176" fontId="6" fillId="3" borderId="33" xfId="1" applyNumberFormat="1" applyFont="1" applyFill="1" applyBorder="1" applyAlignment="1">
      <alignment horizontal="right" vertical="center"/>
    </xf>
    <xf numFmtId="176" fontId="6" fillId="4" borderId="33" xfId="1" applyNumberFormat="1" applyFont="1" applyFill="1" applyBorder="1" applyAlignment="1">
      <alignment horizontal="right" vertical="center"/>
    </xf>
    <xf numFmtId="176" fontId="6" fillId="3" borderId="34" xfId="1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176" fontId="6" fillId="0" borderId="37" xfId="1" applyNumberFormat="1" applyFont="1" applyFill="1" applyBorder="1" applyAlignment="1">
      <alignment horizontal="right" vertical="center"/>
    </xf>
    <xf numFmtId="176" fontId="6" fillId="0" borderId="35" xfId="1" applyNumberFormat="1" applyFont="1" applyFill="1" applyBorder="1" applyAlignment="1">
      <alignment horizontal="right" vertical="center"/>
    </xf>
    <xf numFmtId="176" fontId="6" fillId="0" borderId="38" xfId="1" applyNumberFormat="1" applyFont="1" applyFill="1" applyBorder="1" applyAlignment="1">
      <alignment horizontal="right" vertical="center"/>
    </xf>
    <xf numFmtId="176" fontId="6" fillId="0" borderId="39" xfId="1" applyNumberFormat="1" applyFont="1" applyFill="1" applyBorder="1" applyAlignment="1">
      <alignment horizontal="right" vertical="center"/>
    </xf>
    <xf numFmtId="176" fontId="6" fillId="3" borderId="35" xfId="1" applyNumberFormat="1" applyFont="1" applyFill="1" applyBorder="1" applyAlignment="1">
      <alignment horizontal="right" vertical="center"/>
    </xf>
    <xf numFmtId="176" fontId="6" fillId="3" borderId="38" xfId="1" applyNumberFormat="1" applyFont="1" applyFill="1" applyBorder="1" applyAlignment="1">
      <alignment horizontal="right" vertical="center"/>
    </xf>
    <xf numFmtId="176" fontId="6" fillId="4" borderId="38" xfId="1" applyNumberFormat="1" applyFont="1" applyFill="1" applyBorder="1" applyAlignment="1">
      <alignment horizontal="right" vertical="center"/>
    </xf>
    <xf numFmtId="176" fontId="6" fillId="3" borderId="39" xfId="1" applyNumberFormat="1" applyFont="1" applyFill="1" applyBorder="1" applyAlignment="1">
      <alignment horizontal="right" vertical="center"/>
    </xf>
    <xf numFmtId="176" fontId="6" fillId="3" borderId="22" xfId="1" applyNumberFormat="1" applyFont="1" applyFill="1" applyBorder="1" applyAlignment="1">
      <alignment horizontal="right" vertical="center"/>
    </xf>
    <xf numFmtId="176" fontId="6" fillId="3" borderId="23" xfId="1" applyNumberFormat="1" applyFont="1" applyFill="1" applyBorder="1" applyAlignment="1">
      <alignment horizontal="right" vertical="center"/>
    </xf>
    <xf numFmtId="176" fontId="6" fillId="4" borderId="23" xfId="1" applyNumberFormat="1" applyFont="1" applyFill="1" applyBorder="1" applyAlignment="1">
      <alignment horizontal="right" vertical="center"/>
    </xf>
    <xf numFmtId="176" fontId="6" fillId="3" borderId="24" xfId="1" applyNumberFormat="1" applyFont="1" applyFill="1" applyBorder="1" applyAlignment="1">
      <alignment horizontal="right" vertical="center"/>
    </xf>
    <xf numFmtId="0" fontId="0" fillId="0" borderId="43" xfId="0" applyBorder="1" applyAlignment="1">
      <alignment vertical="center"/>
    </xf>
    <xf numFmtId="0" fontId="0" fillId="0" borderId="32" xfId="0" applyBorder="1" applyAlignment="1">
      <alignment horizontal="distributed" vertical="center"/>
    </xf>
    <xf numFmtId="176" fontId="6" fillId="0" borderId="45" xfId="1" applyNumberFormat="1" applyFont="1" applyFill="1" applyBorder="1" applyAlignment="1">
      <alignment horizontal="right" vertical="center"/>
    </xf>
    <xf numFmtId="176" fontId="6" fillId="0" borderId="46" xfId="1" applyNumberFormat="1" applyFont="1" applyFill="1" applyBorder="1" applyAlignment="1">
      <alignment horizontal="right" vertical="center"/>
    </xf>
    <xf numFmtId="176" fontId="6" fillId="0" borderId="41" xfId="1" applyNumberFormat="1" applyFont="1" applyFill="1" applyBorder="1" applyAlignment="1">
      <alignment horizontal="right" vertical="center"/>
    </xf>
    <xf numFmtId="176" fontId="6" fillId="0" borderId="47" xfId="1" applyNumberFormat="1" applyFont="1" applyFill="1" applyBorder="1" applyAlignment="1">
      <alignment horizontal="right" vertical="center"/>
    </xf>
    <xf numFmtId="176" fontId="6" fillId="0" borderId="48" xfId="1" applyNumberFormat="1" applyFont="1" applyFill="1" applyBorder="1" applyAlignment="1">
      <alignment horizontal="right" vertical="center"/>
    </xf>
    <xf numFmtId="176" fontId="6" fillId="3" borderId="41" xfId="1" applyNumberFormat="1" applyFont="1" applyFill="1" applyBorder="1" applyAlignment="1">
      <alignment horizontal="right" vertical="center"/>
    </xf>
    <xf numFmtId="176" fontId="6" fillId="3" borderId="47" xfId="1" applyNumberFormat="1" applyFont="1" applyFill="1" applyBorder="1" applyAlignment="1">
      <alignment horizontal="right" vertical="center"/>
    </xf>
    <xf numFmtId="176" fontId="6" fillId="4" borderId="47" xfId="1" applyNumberFormat="1" applyFont="1" applyFill="1" applyBorder="1" applyAlignment="1">
      <alignment horizontal="right" vertical="center"/>
    </xf>
    <xf numFmtId="176" fontId="6" fillId="3" borderId="48" xfId="1" applyNumberFormat="1" applyFont="1" applyFill="1" applyBorder="1" applyAlignment="1">
      <alignment horizontal="right" vertical="center"/>
    </xf>
    <xf numFmtId="176" fontId="6" fillId="0" borderId="52" xfId="1" applyNumberFormat="1" applyFont="1" applyFill="1" applyBorder="1" applyAlignment="1">
      <alignment horizontal="right" vertical="center"/>
    </xf>
    <xf numFmtId="176" fontId="6" fillId="0" borderId="55" xfId="1" applyNumberFormat="1" applyFont="1" applyFill="1" applyBorder="1" applyAlignment="1">
      <alignment horizontal="right" vertical="center"/>
    </xf>
    <xf numFmtId="176" fontId="6" fillId="0" borderId="56" xfId="1" applyNumberFormat="1" applyFont="1" applyFill="1" applyBorder="1" applyAlignment="1">
      <alignment horizontal="right" vertical="center"/>
    </xf>
    <xf numFmtId="176" fontId="6" fillId="0" borderId="57" xfId="1" applyNumberFormat="1" applyFont="1" applyFill="1" applyBorder="1" applyAlignment="1">
      <alignment horizontal="right" vertical="center"/>
    </xf>
    <xf numFmtId="176" fontId="6" fillId="0" borderId="58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76" fontId="6" fillId="3" borderId="56" xfId="1" applyNumberFormat="1" applyFont="1" applyFill="1" applyBorder="1" applyAlignment="1">
      <alignment horizontal="right" vertical="center"/>
    </xf>
    <xf numFmtId="176" fontId="6" fillId="3" borderId="57" xfId="1" applyNumberFormat="1" applyFont="1" applyFill="1" applyBorder="1" applyAlignment="1">
      <alignment horizontal="right" vertical="center"/>
    </xf>
    <xf numFmtId="176" fontId="6" fillId="4" borderId="57" xfId="1" applyNumberFormat="1" applyFont="1" applyFill="1" applyBorder="1" applyAlignment="1">
      <alignment horizontal="right" vertical="center"/>
    </xf>
    <xf numFmtId="176" fontId="6" fillId="3" borderId="58" xfId="1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49" fontId="4" fillId="0" borderId="0" xfId="0" quotePrefix="1" applyNumberFormat="1" applyFont="1" applyBorder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Continuous"/>
    </xf>
    <xf numFmtId="0" fontId="6" fillId="3" borderId="60" xfId="0" applyFont="1" applyFill="1" applyBorder="1">
      <alignment vertical="center"/>
    </xf>
    <xf numFmtId="0" fontId="6" fillId="4" borderId="0" xfId="0" applyFont="1" applyFill="1" applyBorder="1">
      <alignment vertical="center"/>
    </xf>
    <xf numFmtId="0" fontId="0" fillId="0" borderId="61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horizontal="distributed" vertical="center"/>
    </xf>
    <xf numFmtId="0" fontId="11" fillId="0" borderId="0" xfId="0" applyFo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181" fontId="9" fillId="0" borderId="0" xfId="0" applyNumberFormat="1" applyFont="1" applyBorder="1" applyAlignment="1">
      <alignment horizontal="right" vertical="center"/>
    </xf>
    <xf numFmtId="180" fontId="9" fillId="0" borderId="0" xfId="0" applyNumberFormat="1" applyFont="1" applyBorder="1" applyAlignment="1">
      <alignment horizontal="right" vertical="center"/>
    </xf>
    <xf numFmtId="180" fontId="12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 applyProtection="1">
      <alignment horizontal="centerContinuous" vertical="center"/>
    </xf>
    <xf numFmtId="0" fontId="11" fillId="0" borderId="75" xfId="0" applyFont="1" applyBorder="1" applyAlignment="1" applyProtection="1">
      <alignment horizontal="centerContinuous" vertical="center"/>
    </xf>
    <xf numFmtId="181" fontId="0" fillId="0" borderId="0" xfId="0" applyNumberFormat="1" applyBorder="1" applyAlignment="1" applyProtection="1">
      <alignment horizontal="right"/>
    </xf>
    <xf numFmtId="0" fontId="0" fillId="0" borderId="15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Continuous"/>
    </xf>
    <xf numFmtId="180" fontId="8" fillId="0" borderId="0" xfId="1" applyNumberFormat="1" applyFont="1" applyBorder="1" applyAlignment="1" applyProtection="1">
      <alignment horizontal="right"/>
    </xf>
    <xf numFmtId="181" fontId="8" fillId="0" borderId="0" xfId="1" applyNumberFormat="1" applyFont="1" applyBorder="1" applyAlignment="1" applyProtection="1">
      <alignment horizontal="right"/>
    </xf>
    <xf numFmtId="0" fontId="0" fillId="0" borderId="29" xfId="0" applyBorder="1">
      <alignment vertical="center"/>
    </xf>
    <xf numFmtId="180" fontId="0" fillId="0" borderId="0" xfId="0" applyNumberFormat="1" applyAlignment="1" applyProtection="1">
      <alignment horizontal="right"/>
    </xf>
    <xf numFmtId="181" fontId="0" fillId="0" borderId="0" xfId="0" applyNumberFormat="1" applyAlignment="1" applyProtection="1">
      <alignment horizontal="right"/>
    </xf>
    <xf numFmtId="181" fontId="9" fillId="0" borderId="0" xfId="0" applyNumberFormat="1" applyFont="1" applyBorder="1" applyAlignment="1">
      <alignment horizontal="centerContinuous"/>
    </xf>
    <xf numFmtId="181" fontId="9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63" xfId="0" applyBorder="1" applyAlignment="1">
      <alignment vertical="center"/>
    </xf>
    <xf numFmtId="0" fontId="0" fillId="0" borderId="65" xfId="0" applyBorder="1" applyAlignment="1">
      <alignment vertical="center"/>
    </xf>
    <xf numFmtId="0" fontId="11" fillId="0" borderId="0" xfId="0" applyFont="1" applyAlignment="1">
      <alignment vertical="center"/>
    </xf>
    <xf numFmtId="182" fontId="10" fillId="0" borderId="0" xfId="0" applyNumberFormat="1" applyFont="1" applyBorder="1" applyAlignment="1" applyProtection="1">
      <alignment horizontal="right" vertical="center"/>
    </xf>
    <xf numFmtId="182" fontId="10" fillId="0" borderId="67" xfId="0" applyNumberFormat="1" applyFont="1" applyBorder="1" applyAlignment="1" applyProtection="1">
      <alignment horizontal="right" vertical="center"/>
    </xf>
    <xf numFmtId="182" fontId="10" fillId="0" borderId="76" xfId="0" applyNumberFormat="1" applyFont="1" applyBorder="1" applyAlignment="1" applyProtection="1">
      <alignment horizontal="right" vertical="center"/>
    </xf>
    <xf numFmtId="182" fontId="10" fillId="0" borderId="0" xfId="0" applyNumberFormat="1" applyFont="1" applyFill="1" applyBorder="1" applyAlignment="1" applyProtection="1">
      <alignment horizontal="right" vertical="center"/>
    </xf>
    <xf numFmtId="182" fontId="10" fillId="0" borderId="67" xfId="0" applyNumberFormat="1" applyFont="1" applyFill="1" applyBorder="1" applyAlignment="1" applyProtection="1">
      <alignment horizontal="right" vertical="center"/>
    </xf>
    <xf numFmtId="182" fontId="10" fillId="0" borderId="76" xfId="0" applyNumberFormat="1" applyFont="1" applyFill="1" applyBorder="1" applyAlignment="1" applyProtection="1">
      <alignment horizontal="right" vertical="center"/>
    </xf>
    <xf numFmtId="3" fontId="0" fillId="0" borderId="0" xfId="0" applyNumberFormat="1" applyBorder="1" applyAlignment="1">
      <alignment horizontal="right" vertical="center"/>
    </xf>
    <xf numFmtId="3" fontId="0" fillId="0" borderId="67" xfId="0" applyNumberFormat="1" applyBorder="1" applyAlignment="1">
      <alignment horizontal="right" vertical="center"/>
    </xf>
    <xf numFmtId="3" fontId="0" fillId="0" borderId="76" xfId="0" applyNumberFormat="1" applyBorder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183" fontId="9" fillId="0" borderId="0" xfId="0" applyNumberFormat="1" applyFont="1" applyBorder="1" applyAlignment="1">
      <alignment horizontal="right" vertical="center"/>
    </xf>
    <xf numFmtId="183" fontId="9" fillId="0" borderId="67" xfId="0" applyNumberFormat="1" applyFont="1" applyBorder="1" applyAlignment="1">
      <alignment horizontal="right" vertical="center"/>
    </xf>
    <xf numFmtId="183" fontId="9" fillId="0" borderId="76" xfId="0" applyNumberFormat="1" applyFont="1" applyBorder="1" applyAlignment="1">
      <alignment horizontal="right" vertical="center"/>
    </xf>
    <xf numFmtId="183" fontId="9" fillId="0" borderId="0" xfId="0" applyNumberFormat="1" applyFont="1" applyFill="1" applyBorder="1" applyAlignment="1">
      <alignment horizontal="right" vertical="center"/>
    </xf>
    <xf numFmtId="183" fontId="8" fillId="0" borderId="67" xfId="0" applyNumberFormat="1" applyFont="1" applyFill="1" applyBorder="1" applyAlignment="1">
      <alignment horizontal="right" vertical="center"/>
    </xf>
    <xf numFmtId="183" fontId="8" fillId="0" borderId="0" xfId="0" applyNumberFormat="1" applyFont="1" applyFill="1" applyBorder="1" applyAlignment="1">
      <alignment horizontal="right" vertical="center"/>
    </xf>
    <xf numFmtId="183" fontId="8" fillId="0" borderId="76" xfId="0" applyNumberFormat="1" applyFont="1" applyFill="1" applyBorder="1" applyAlignment="1">
      <alignment horizontal="right" vertical="center"/>
    </xf>
    <xf numFmtId="183" fontId="9" fillId="0" borderId="76" xfId="0" applyNumberFormat="1" applyFont="1" applyFill="1" applyBorder="1" applyAlignment="1">
      <alignment horizontal="right" vertical="center"/>
    </xf>
    <xf numFmtId="183" fontId="18" fillId="0" borderId="0" xfId="1" applyNumberFormat="1" applyFont="1" applyFill="1" applyBorder="1" applyAlignment="1">
      <alignment horizontal="right" vertical="center"/>
    </xf>
    <xf numFmtId="183" fontId="18" fillId="0" borderId="67" xfId="1" applyNumberFormat="1" applyFont="1" applyFill="1" applyBorder="1" applyAlignment="1">
      <alignment horizontal="right" vertical="center"/>
    </xf>
    <xf numFmtId="183" fontId="18" fillId="0" borderId="76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Continuous" vertical="center"/>
    </xf>
    <xf numFmtId="0" fontId="0" fillId="0" borderId="68" xfId="0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83" fontId="8" fillId="0" borderId="0" xfId="0" applyNumberFormat="1" applyFont="1" applyBorder="1" applyAlignment="1">
      <alignment horizontal="right" vertical="center"/>
    </xf>
    <xf numFmtId="183" fontId="8" fillId="0" borderId="67" xfId="0" applyNumberFormat="1" applyFont="1" applyBorder="1" applyAlignment="1">
      <alignment horizontal="right" vertical="center"/>
    </xf>
    <xf numFmtId="183" fontId="8" fillId="0" borderId="76" xfId="0" applyNumberFormat="1" applyFont="1" applyBorder="1" applyAlignment="1">
      <alignment horizontal="right" vertical="center"/>
    </xf>
    <xf numFmtId="183" fontId="6" fillId="0" borderId="0" xfId="1" applyNumberFormat="1" applyFont="1" applyFill="1" applyBorder="1" applyAlignment="1">
      <alignment horizontal="right" vertical="center"/>
    </xf>
    <xf numFmtId="183" fontId="9" fillId="0" borderId="67" xfId="0" applyNumberFormat="1" applyFont="1" applyFill="1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77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9" fontId="16" fillId="0" borderId="0" xfId="0" quotePrefix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83" fontId="6" fillId="0" borderId="76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183" fontId="6" fillId="0" borderId="67" xfId="1" applyNumberFormat="1" applyFont="1" applyFill="1" applyBorder="1" applyAlignment="1">
      <alignment horizontal="right" vertical="center"/>
    </xf>
    <xf numFmtId="0" fontId="11" fillId="0" borderId="71" xfId="0" applyFont="1" applyBorder="1" applyAlignment="1" applyProtection="1">
      <alignment horizontal="distributed"/>
    </xf>
    <xf numFmtId="3" fontId="0" fillId="0" borderId="81" xfId="0" applyNumberFormat="1" applyBorder="1" applyAlignment="1" applyProtection="1">
      <alignment horizontal="right"/>
    </xf>
    <xf numFmtId="181" fontId="9" fillId="0" borderId="71" xfId="0" applyNumberFormat="1" applyFont="1" applyBorder="1">
      <alignment vertical="center"/>
    </xf>
    <xf numFmtId="180" fontId="9" fillId="0" borderId="82" xfId="0" applyNumberFormat="1" applyFont="1" applyBorder="1">
      <alignment vertical="center"/>
    </xf>
    <xf numFmtId="180" fontId="9" fillId="0" borderId="71" xfId="0" applyNumberFormat="1" applyFont="1" applyBorder="1" applyAlignment="1">
      <alignment horizontal="right" vertical="center"/>
    </xf>
    <xf numFmtId="181" fontId="9" fillId="0" borderId="82" xfId="0" applyNumberFormat="1" applyFont="1" applyBorder="1">
      <alignment vertical="center"/>
    </xf>
    <xf numFmtId="181" fontId="9" fillId="0" borderId="83" xfId="0" applyNumberFormat="1" applyFont="1" applyBorder="1">
      <alignment vertical="center"/>
    </xf>
    <xf numFmtId="181" fontId="9" fillId="0" borderId="84" xfId="0" applyNumberFormat="1" applyFont="1" applyBorder="1">
      <alignment vertical="center"/>
    </xf>
    <xf numFmtId="181" fontId="9" fillId="0" borderId="71" xfId="0" applyNumberFormat="1" applyFont="1" applyBorder="1" applyAlignment="1" applyProtection="1">
      <alignment horizontal="right"/>
    </xf>
    <xf numFmtId="0" fontId="11" fillId="0" borderId="85" xfId="0" applyFont="1" applyBorder="1" applyAlignment="1" applyProtection="1">
      <alignment horizontal="distributed"/>
    </xf>
    <xf numFmtId="3" fontId="0" fillId="0" borderId="71" xfId="0" applyNumberFormat="1" applyBorder="1" applyAlignment="1" applyProtection="1">
      <alignment horizontal="right"/>
    </xf>
    <xf numFmtId="3" fontId="0" fillId="0" borderId="29" xfId="0" applyNumberFormat="1" applyBorder="1" applyAlignment="1" applyProtection="1">
      <alignment horizontal="right"/>
    </xf>
    <xf numFmtId="181" fontId="9" fillId="0" borderId="0" xfId="0" applyNumberFormat="1" applyFont="1" applyBorder="1">
      <alignment vertical="center"/>
    </xf>
    <xf numFmtId="180" fontId="9" fillId="0" borderId="86" xfId="0" applyNumberFormat="1" applyFont="1" applyBorder="1">
      <alignment vertical="center"/>
    </xf>
    <xf numFmtId="181" fontId="9" fillId="0" borderId="86" xfId="0" applyNumberFormat="1" applyFont="1" applyBorder="1">
      <alignment vertical="center"/>
    </xf>
    <xf numFmtId="181" fontId="9" fillId="0" borderId="87" xfId="0" applyNumberFormat="1" applyFont="1" applyBorder="1">
      <alignment vertical="center"/>
    </xf>
    <xf numFmtId="181" fontId="9" fillId="0" borderId="88" xfId="0" applyNumberFormat="1" applyFont="1" applyBorder="1">
      <alignment vertical="center"/>
    </xf>
    <xf numFmtId="181" fontId="9" fillId="0" borderId="0" xfId="0" applyNumberFormat="1" applyFont="1" applyBorder="1" applyAlignment="1" applyProtection="1">
      <alignment horizontal="right"/>
    </xf>
    <xf numFmtId="3" fontId="0" fillId="0" borderId="0" xfId="0" applyNumberFormat="1" applyBorder="1" applyAlignment="1" applyProtection="1">
      <alignment horizontal="right"/>
    </xf>
    <xf numFmtId="181" fontId="9" fillId="0" borderId="0" xfId="0" applyNumberFormat="1" applyFont="1">
      <alignment vertical="center"/>
    </xf>
    <xf numFmtId="181" fontId="12" fillId="0" borderId="0" xfId="0" applyNumberFormat="1" applyFont="1">
      <alignment vertical="center"/>
    </xf>
    <xf numFmtId="181" fontId="12" fillId="0" borderId="86" xfId="0" applyNumberFormat="1" applyFont="1" applyBorder="1">
      <alignment vertical="center"/>
    </xf>
    <xf numFmtId="181" fontId="12" fillId="0" borderId="87" xfId="0" applyNumberFormat="1" applyFont="1" applyBorder="1">
      <alignment vertical="center"/>
    </xf>
    <xf numFmtId="181" fontId="12" fillId="0" borderId="0" xfId="0" applyNumberFormat="1" applyFont="1" applyBorder="1">
      <alignment vertical="center"/>
    </xf>
    <xf numFmtId="181" fontId="12" fillId="0" borderId="88" xfId="0" applyNumberFormat="1" applyFont="1" applyBorder="1">
      <alignment vertical="center"/>
    </xf>
    <xf numFmtId="180" fontId="9" fillId="0" borderId="0" xfId="0" applyNumberFormat="1" applyFont="1">
      <alignment vertical="center"/>
    </xf>
    <xf numFmtId="181" fontId="9" fillId="0" borderId="86" xfId="0" applyNumberFormat="1" applyFont="1" applyBorder="1" applyAlignment="1" applyProtection="1">
      <alignment horizontal="right"/>
    </xf>
    <xf numFmtId="181" fontId="9" fillId="0" borderId="87" xfId="0" applyNumberFormat="1" applyFont="1" applyBorder="1" applyAlignment="1" applyProtection="1">
      <alignment horizontal="right"/>
    </xf>
    <xf numFmtId="181" fontId="9" fillId="0" borderId="88" xfId="0" applyNumberFormat="1" applyFont="1" applyBorder="1" applyAlignment="1" applyProtection="1">
      <alignment horizontal="right"/>
    </xf>
    <xf numFmtId="38" fontId="11" fillId="0" borderId="0" xfId="0" applyNumberFormat="1" applyFont="1">
      <alignment vertical="center"/>
    </xf>
    <xf numFmtId="181" fontId="9" fillId="0" borderId="11" xfId="0" applyNumberFormat="1" applyFont="1" applyBorder="1" applyAlignment="1" applyProtection="1">
      <alignment horizontal="right"/>
    </xf>
    <xf numFmtId="180" fontId="9" fillId="0" borderId="86" xfId="0" applyNumberFormat="1" applyFont="1" applyBorder="1" applyAlignment="1" applyProtection="1">
      <alignment horizontal="right"/>
    </xf>
    <xf numFmtId="180" fontId="9" fillId="0" borderId="0" xfId="0" applyNumberFormat="1" applyFont="1" applyBorder="1" applyAlignment="1" applyProtection="1">
      <alignment horizontal="right"/>
    </xf>
    <xf numFmtId="181" fontId="9" fillId="0" borderId="87" xfId="0" applyNumberFormat="1" applyFont="1" applyBorder="1" applyAlignment="1">
      <alignment horizontal="centerContinuous"/>
    </xf>
    <xf numFmtId="181" fontId="9" fillId="0" borderId="86" xfId="0" applyNumberFormat="1" applyFont="1" applyBorder="1" applyAlignment="1">
      <alignment horizontal="centerContinuous"/>
    </xf>
    <xf numFmtId="181" fontId="9" fillId="0" borderId="88" xfId="0" applyNumberFormat="1" applyFont="1" applyBorder="1" applyAlignment="1">
      <alignment horizontal="centerContinuous"/>
    </xf>
    <xf numFmtId="181" fontId="9" fillId="0" borderId="11" xfId="0" applyNumberFormat="1" applyFont="1" applyBorder="1" applyAlignment="1">
      <alignment horizontal="right" vertical="center"/>
    </xf>
    <xf numFmtId="180" fontId="9" fillId="0" borderId="86" xfId="0" applyNumberFormat="1" applyFont="1" applyBorder="1" applyAlignment="1">
      <alignment horizontal="right" vertical="center"/>
    </xf>
    <xf numFmtId="181" fontId="9" fillId="0" borderId="86" xfId="0" applyNumberFormat="1" applyFont="1" applyBorder="1" applyAlignment="1">
      <alignment horizontal="right" vertical="center"/>
    </xf>
    <xf numFmtId="181" fontId="9" fillId="0" borderId="87" xfId="0" applyNumberFormat="1" applyFont="1" applyBorder="1" applyAlignment="1">
      <alignment horizontal="right" vertical="center"/>
    </xf>
    <xf numFmtId="181" fontId="9" fillId="0" borderId="88" xfId="0" applyNumberFormat="1" applyFont="1" applyBorder="1" applyAlignment="1">
      <alignment horizontal="right" vertical="center"/>
    </xf>
    <xf numFmtId="181" fontId="8" fillId="0" borderId="11" xfId="1" applyNumberFormat="1" applyFont="1" applyBorder="1" applyAlignment="1" applyProtection="1">
      <alignment horizontal="right"/>
    </xf>
    <xf numFmtId="180" fontId="8" fillId="0" borderId="86" xfId="0" applyNumberFormat="1" applyFont="1" applyBorder="1" applyAlignment="1" applyProtection="1">
      <alignment horizontal="right"/>
    </xf>
    <xf numFmtId="180" fontId="8" fillId="0" borderId="0" xfId="0" applyNumberFormat="1" applyFont="1" applyBorder="1" applyAlignment="1" applyProtection="1">
      <alignment horizontal="right"/>
    </xf>
    <xf numFmtId="181" fontId="8" fillId="0" borderId="86" xfId="1" applyNumberFormat="1" applyFont="1" applyBorder="1" applyAlignment="1" applyProtection="1">
      <alignment horizontal="right"/>
    </xf>
    <xf numFmtId="181" fontId="8" fillId="0" borderId="87" xfId="1" applyNumberFormat="1" applyFont="1" applyBorder="1" applyAlignment="1" applyProtection="1">
      <alignment horizontal="right"/>
    </xf>
    <xf numFmtId="181" fontId="8" fillId="0" borderId="88" xfId="1" applyNumberFormat="1" applyFont="1" applyBorder="1" applyAlignment="1" applyProtection="1">
      <alignment horizontal="right"/>
    </xf>
    <xf numFmtId="181" fontId="8" fillId="0" borderId="0" xfId="0" applyNumberFormat="1" applyFont="1" applyBorder="1" applyAlignment="1" applyProtection="1">
      <alignment horizontal="right" vertical="center"/>
    </xf>
    <xf numFmtId="180" fontId="8" fillId="0" borderId="86" xfId="1" applyNumberFormat="1" applyFont="1" applyBorder="1" applyAlignment="1" applyProtection="1">
      <alignment horizontal="right"/>
    </xf>
    <xf numFmtId="180" fontId="0" fillId="0" borderId="86" xfId="0" applyNumberFormat="1" applyBorder="1" applyAlignment="1" applyProtection="1">
      <alignment horizontal="right"/>
    </xf>
    <xf numFmtId="181" fontId="0" fillId="0" borderId="86" xfId="0" applyNumberFormat="1" applyBorder="1" applyAlignment="1" applyProtection="1">
      <alignment horizontal="right"/>
    </xf>
    <xf numFmtId="181" fontId="0" fillId="0" borderId="87" xfId="0" applyNumberFormat="1" applyBorder="1" applyAlignment="1" applyProtection="1">
      <alignment horizontal="right"/>
    </xf>
    <xf numFmtId="181" fontId="0" fillId="0" borderId="88" xfId="0" applyNumberFormat="1" applyBorder="1" applyAlignment="1" applyProtection="1">
      <alignment horizontal="right"/>
    </xf>
    <xf numFmtId="181" fontId="11" fillId="0" borderId="0" xfId="0" applyNumberFormat="1" applyFont="1" applyFill="1" applyBorder="1" applyAlignment="1" applyProtection="1">
      <alignment horizontal="center" vertical="center"/>
    </xf>
    <xf numFmtId="180" fontId="11" fillId="0" borderId="89" xfId="0" applyNumberFormat="1" applyFont="1" applyBorder="1" applyAlignment="1" applyProtection="1">
      <alignment horizontal="center" vertical="center"/>
    </xf>
    <xf numFmtId="180" fontId="11" fillId="0" borderId="0" xfId="0" applyNumberFormat="1" applyFont="1" applyBorder="1" applyAlignment="1" applyProtection="1">
      <alignment horizontal="center" vertical="center"/>
    </xf>
    <xf numFmtId="181" fontId="11" fillId="0" borderId="89" xfId="0" applyNumberFormat="1" applyFont="1" applyBorder="1" applyAlignment="1" applyProtection="1">
      <alignment horizontal="center" vertical="center"/>
    </xf>
    <xf numFmtId="181" fontId="11" fillId="0" borderId="0" xfId="0" applyNumberFormat="1" applyFont="1" applyBorder="1" applyAlignment="1" applyProtection="1">
      <alignment horizontal="center" vertical="center"/>
    </xf>
    <xf numFmtId="181" fontId="11" fillId="0" borderId="90" xfId="0" applyNumberFormat="1" applyFont="1" applyBorder="1" applyAlignment="1" applyProtection="1">
      <alignment horizontal="center" vertical="center"/>
    </xf>
    <xf numFmtId="181" fontId="11" fillId="0" borderId="92" xfId="0" applyNumberFormat="1" applyFont="1" applyBorder="1" applyAlignment="1" applyProtection="1">
      <alignment horizontal="center" vertical="center"/>
    </xf>
    <xf numFmtId="181" fontId="11" fillId="0" borderId="90" xfId="0" applyNumberFormat="1" applyFont="1" applyFill="1" applyBorder="1" applyAlignment="1" applyProtection="1">
      <alignment horizontal="center" vertical="center"/>
    </xf>
    <xf numFmtId="181" fontId="11" fillId="0" borderId="92" xfId="0" applyNumberFormat="1" applyFont="1" applyFill="1" applyBorder="1" applyAlignment="1" applyProtection="1">
      <alignment horizontal="center" vertical="center"/>
    </xf>
    <xf numFmtId="181" fontId="11" fillId="0" borderId="91" xfId="0" applyNumberFormat="1" applyFont="1" applyFill="1" applyBorder="1" applyAlignment="1" applyProtection="1">
      <alignment horizontal="center" vertical="center"/>
    </xf>
    <xf numFmtId="0" fontId="11" fillId="0" borderId="15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11" fillId="0" borderId="94" xfId="0" applyFont="1" applyFill="1" applyBorder="1" applyAlignment="1" applyProtection="1">
      <alignment horizontal="center" vertical="center" wrapText="1"/>
    </xf>
    <xf numFmtId="0" fontId="11" fillId="0" borderId="95" xfId="0" applyFont="1" applyFill="1" applyBorder="1" applyAlignment="1" applyProtection="1">
      <alignment horizontal="center" vertical="center" wrapText="1"/>
    </xf>
    <xf numFmtId="0" fontId="11" fillId="0" borderId="94" xfId="0" applyFont="1" applyBorder="1" applyAlignment="1" applyProtection="1">
      <alignment horizontal="centerContinuous" vertical="center"/>
    </xf>
    <xf numFmtId="0" fontId="0" fillId="0" borderId="0" xfId="0" applyBorder="1" applyProtection="1">
      <alignment vertical="center"/>
    </xf>
    <xf numFmtId="184" fontId="0" fillId="0" borderId="0" xfId="0" applyNumberFormat="1" applyProtection="1">
      <alignment vertical="center"/>
    </xf>
    <xf numFmtId="41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Border="1" applyProtection="1">
      <alignment vertical="center"/>
    </xf>
    <xf numFmtId="184" fontId="4" fillId="0" borderId="0" xfId="0" applyNumberFormat="1" applyFont="1" applyBorder="1" applyProtection="1">
      <alignment vertical="center"/>
    </xf>
    <xf numFmtId="49" fontId="4" fillId="0" borderId="0" xfId="0" quotePrefix="1" applyNumberFormat="1" applyFont="1" applyBorder="1" applyProtection="1">
      <alignment vertical="center"/>
    </xf>
    <xf numFmtId="3" fontId="0" fillId="0" borderId="72" xfId="0" applyNumberFormat="1" applyBorder="1" applyAlignment="1" applyProtection="1">
      <alignment horizontal="right"/>
    </xf>
    <xf numFmtId="181" fontId="9" fillId="0" borderId="82" xfId="0" applyNumberFormat="1" applyFont="1" applyBorder="1" applyAlignment="1" applyProtection="1">
      <alignment horizontal="right"/>
    </xf>
    <xf numFmtId="181" fontId="9" fillId="0" borderId="83" xfId="0" applyNumberFormat="1" applyFont="1" applyBorder="1" applyAlignment="1" applyProtection="1">
      <alignment horizontal="right"/>
    </xf>
    <xf numFmtId="181" fontId="9" fillId="0" borderId="84" xfId="0" applyNumberFormat="1" applyFont="1" applyBorder="1" applyAlignment="1" applyProtection="1">
      <alignment horizontal="right"/>
    </xf>
    <xf numFmtId="3" fontId="0" fillId="0" borderId="75" xfId="0" applyNumberFormat="1" applyBorder="1" applyAlignment="1" applyProtection="1">
      <alignment horizontal="right"/>
    </xf>
    <xf numFmtId="0" fontId="0" fillId="0" borderId="75" xfId="0" applyBorder="1">
      <alignment vertical="center"/>
    </xf>
    <xf numFmtId="0" fontId="11" fillId="0" borderId="75" xfId="0" applyFont="1" applyBorder="1">
      <alignment vertical="center"/>
    </xf>
    <xf numFmtId="0" fontId="0" fillId="0" borderId="91" xfId="0" applyBorder="1">
      <alignment vertical="center"/>
    </xf>
    <xf numFmtId="0" fontId="0" fillId="0" borderId="80" xfId="0" applyBorder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185" fontId="6" fillId="3" borderId="0" xfId="0" applyNumberFormat="1" applyFont="1" applyFill="1" applyBorder="1" applyAlignment="1" applyProtection="1">
      <alignment vertical="center"/>
    </xf>
    <xf numFmtId="185" fontId="6" fillId="3" borderId="15" xfId="1" applyNumberFormat="1" applyFont="1" applyFill="1" applyBorder="1" applyAlignment="1" applyProtection="1">
      <alignment horizontal="right" vertical="center"/>
    </xf>
    <xf numFmtId="185" fontId="6" fillId="3" borderId="29" xfId="1" applyNumberFormat="1" applyFont="1" applyFill="1" applyBorder="1" applyAlignment="1" applyProtection="1">
      <alignment horizontal="right" vertical="center"/>
    </xf>
    <xf numFmtId="185" fontId="6" fillId="3" borderId="0" xfId="1" applyNumberFormat="1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9" fontId="16" fillId="0" borderId="0" xfId="0" quotePrefix="1" applyNumberFormat="1" applyFont="1" applyBorder="1" applyAlignment="1" applyProtection="1">
      <alignment vertical="center"/>
    </xf>
    <xf numFmtId="38" fontId="0" fillId="0" borderId="0" xfId="0" applyNumberFormat="1" applyBorder="1" applyProtection="1">
      <alignment vertical="center"/>
    </xf>
    <xf numFmtId="181" fontId="9" fillId="0" borderId="15" xfId="0" applyNumberFormat="1" applyFont="1" applyBorder="1" applyAlignment="1">
      <alignment horizontal="right" vertical="center" shrinkToFit="1"/>
    </xf>
    <xf numFmtId="181" fontId="9" fillId="0" borderId="0" xfId="0" applyNumberFormat="1" applyFont="1" applyBorder="1" applyAlignment="1">
      <alignment horizontal="right" vertical="center" shrinkToFit="1"/>
    </xf>
    <xf numFmtId="181" fontId="6" fillId="3" borderId="29" xfId="1" applyNumberFormat="1" applyFont="1" applyFill="1" applyBorder="1" applyAlignment="1" applyProtection="1">
      <alignment horizontal="right" vertical="center"/>
    </xf>
    <xf numFmtId="181" fontId="6" fillId="3" borderId="0" xfId="1" applyNumberFormat="1" applyFont="1" applyFill="1" applyBorder="1" applyAlignment="1" applyProtection="1">
      <alignment horizontal="right" vertical="center"/>
    </xf>
    <xf numFmtId="181" fontId="6" fillId="3" borderId="15" xfId="1" applyNumberFormat="1" applyFont="1" applyFill="1" applyBorder="1" applyAlignment="1" applyProtection="1">
      <alignment horizontal="right" vertical="center"/>
    </xf>
    <xf numFmtId="181" fontId="9" fillId="0" borderId="15" xfId="0" applyNumberFormat="1" applyFont="1" applyBorder="1" applyAlignment="1">
      <alignment horizontal="right" vertical="center"/>
    </xf>
    <xf numFmtId="181" fontId="9" fillId="0" borderId="29" xfId="0" applyNumberFormat="1" applyFont="1" applyBorder="1" applyAlignment="1">
      <alignment horizontal="right" vertical="center"/>
    </xf>
    <xf numFmtId="38" fontId="19" fillId="3" borderId="44" xfId="1" applyFont="1" applyFill="1" applyBorder="1" applyAlignment="1" applyProtection="1">
      <alignment horizontal="right" vertical="center"/>
    </xf>
    <xf numFmtId="38" fontId="19" fillId="3" borderId="64" xfId="1" applyFont="1" applyFill="1" applyBorder="1" applyAlignment="1" applyProtection="1">
      <alignment horizontal="right" vertical="center"/>
    </xf>
    <xf numFmtId="38" fontId="19" fillId="3" borderId="32" xfId="1" applyFont="1" applyFill="1" applyBorder="1" applyAlignment="1" applyProtection="1">
      <alignment horizontal="right" vertical="center"/>
    </xf>
    <xf numFmtId="181" fontId="19" fillId="3" borderId="64" xfId="1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center" vertical="center"/>
    </xf>
    <xf numFmtId="0" fontId="22" fillId="3" borderId="18" xfId="0" applyFont="1" applyFill="1" applyBorder="1" applyAlignment="1" applyProtection="1">
      <alignment horizontal="center" vertical="center"/>
    </xf>
    <xf numFmtId="0" fontId="22" fillId="3" borderId="63" xfId="0" applyFont="1" applyFill="1" applyBorder="1" applyAlignment="1" applyProtection="1">
      <alignment horizontal="center" vertical="center"/>
    </xf>
    <xf numFmtId="0" fontId="22" fillId="3" borderId="106" xfId="0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49" fontId="16" fillId="0" borderId="0" xfId="0" quotePrefix="1" applyNumberFormat="1" applyFont="1" applyFill="1" applyBorder="1" applyAlignment="1" applyProtection="1">
      <alignment vertical="center"/>
    </xf>
    <xf numFmtId="0" fontId="11" fillId="0" borderId="99" xfId="0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183" fontId="9" fillId="0" borderId="87" xfId="0" applyNumberFormat="1" applyFont="1" applyBorder="1" applyAlignment="1">
      <alignment horizontal="right" vertical="center"/>
    </xf>
    <xf numFmtId="183" fontId="9" fillId="2" borderId="0" xfId="0" applyNumberFormat="1" applyFont="1" applyFill="1" applyBorder="1" applyAlignment="1">
      <alignment horizontal="right" vertical="center"/>
    </xf>
    <xf numFmtId="183" fontId="9" fillId="2" borderId="87" xfId="0" applyNumberFormat="1" applyFont="1" applyFill="1" applyBorder="1" applyAlignment="1">
      <alignment horizontal="right" vertical="center"/>
    </xf>
    <xf numFmtId="0" fontId="0" fillId="2" borderId="64" xfId="0" applyFont="1" applyFill="1" applyBorder="1" applyAlignment="1">
      <alignment horizontal="right" vertical="center"/>
    </xf>
    <xf numFmtId="0" fontId="0" fillId="2" borderId="66" xfId="0" applyFont="1" applyFill="1" applyBorder="1" applyAlignment="1">
      <alignment horizontal="right" vertical="center"/>
    </xf>
    <xf numFmtId="0" fontId="0" fillId="2" borderId="77" xfId="0" applyFont="1" applyFill="1" applyBorder="1" applyAlignment="1">
      <alignment horizontal="right" vertical="center"/>
    </xf>
    <xf numFmtId="183" fontId="8" fillId="2" borderId="0" xfId="0" applyNumberFormat="1" applyFont="1" applyFill="1" applyBorder="1" applyAlignment="1">
      <alignment horizontal="right" vertical="center"/>
    </xf>
    <xf numFmtId="183" fontId="8" fillId="2" borderId="67" xfId="0" applyNumberFormat="1" applyFont="1" applyFill="1" applyBorder="1" applyAlignment="1">
      <alignment horizontal="right" vertical="center"/>
    </xf>
    <xf numFmtId="183" fontId="8" fillId="2" borderId="76" xfId="0" applyNumberFormat="1" applyFont="1" applyFill="1" applyBorder="1" applyAlignment="1">
      <alignment horizontal="right" vertical="center"/>
    </xf>
    <xf numFmtId="183" fontId="13" fillId="2" borderId="0" xfId="0" applyNumberFormat="1" applyFont="1" applyFill="1" applyBorder="1" applyAlignment="1">
      <alignment horizontal="right" vertical="center"/>
    </xf>
    <xf numFmtId="183" fontId="13" fillId="2" borderId="67" xfId="0" applyNumberFormat="1" applyFont="1" applyFill="1" applyBorder="1" applyAlignment="1">
      <alignment horizontal="right" vertical="center"/>
    </xf>
    <xf numFmtId="183" fontId="13" fillId="2" borderId="76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68" xfId="0" applyFill="1" applyBorder="1" applyAlignment="1">
      <alignment vertical="center"/>
    </xf>
    <xf numFmtId="183" fontId="13" fillId="2" borderId="68" xfId="0" applyNumberFormat="1" applyFont="1" applyFill="1" applyBorder="1" applyAlignment="1">
      <alignment horizontal="right" vertical="center"/>
    </xf>
    <xf numFmtId="183" fontId="13" fillId="2" borderId="103" xfId="0" applyNumberFormat="1" applyFont="1" applyFill="1" applyBorder="1" applyAlignment="1">
      <alignment horizontal="right" vertical="center"/>
    </xf>
    <xf numFmtId="183" fontId="13" fillId="2" borderId="107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left" vertical="center"/>
    </xf>
    <xf numFmtId="178" fontId="8" fillId="2" borderId="0" xfId="0" applyNumberFormat="1" applyFont="1" applyFill="1" applyBorder="1" applyAlignment="1">
      <alignment horizontal="right" vertical="center"/>
    </xf>
    <xf numFmtId="178" fontId="8" fillId="2" borderId="87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 applyProtection="1">
      <alignment horizontal="right" vertical="center"/>
    </xf>
    <xf numFmtId="178" fontId="10" fillId="0" borderId="87" xfId="0" applyNumberFormat="1" applyFont="1" applyFill="1" applyBorder="1" applyAlignment="1" applyProtection="1">
      <alignment horizontal="right" vertical="center"/>
    </xf>
    <xf numFmtId="0" fontId="0" fillId="0" borderId="77" xfId="0" applyFill="1" applyBorder="1" applyAlignment="1">
      <alignment horizontal="right" vertical="center"/>
    </xf>
    <xf numFmtId="183" fontId="8" fillId="0" borderId="88" xfId="0" applyNumberFormat="1" applyFont="1" applyFill="1" applyBorder="1" applyAlignment="1">
      <alignment horizontal="right" vertical="center"/>
    </xf>
    <xf numFmtId="183" fontId="9" fillId="2" borderId="67" xfId="0" applyNumberFormat="1" applyFont="1" applyFill="1" applyBorder="1" applyAlignment="1">
      <alignment horizontal="right" vertical="center"/>
    </xf>
    <xf numFmtId="183" fontId="9" fillId="2" borderId="76" xfId="0" applyNumberFormat="1" applyFont="1" applyFill="1" applyBorder="1" applyAlignment="1">
      <alignment horizontal="right" vertical="center"/>
    </xf>
    <xf numFmtId="178" fontId="8" fillId="2" borderId="67" xfId="0" applyNumberFormat="1" applyFont="1" applyFill="1" applyBorder="1" applyAlignment="1">
      <alignment horizontal="right" vertical="center"/>
    </xf>
    <xf numFmtId="178" fontId="8" fillId="2" borderId="76" xfId="0" applyNumberFormat="1" applyFont="1" applyFill="1" applyBorder="1" applyAlignment="1">
      <alignment horizontal="right" vertical="center"/>
    </xf>
    <xf numFmtId="186" fontId="8" fillId="2" borderId="22" xfId="0" applyNumberFormat="1" applyFont="1" applyFill="1" applyBorder="1" applyAlignment="1">
      <alignment horizontal="right" vertical="center"/>
    </xf>
    <xf numFmtId="186" fontId="8" fillId="2" borderId="63" xfId="0" applyNumberFormat="1" applyFont="1" applyFill="1" applyBorder="1" applyAlignment="1">
      <alignment horizontal="right" vertical="center"/>
    </xf>
    <xf numFmtId="186" fontId="8" fillId="2" borderId="70" xfId="0" applyNumberFormat="1" applyFont="1" applyFill="1" applyBorder="1" applyAlignment="1">
      <alignment horizontal="right" vertical="center"/>
    </xf>
    <xf numFmtId="186" fontId="8" fillId="2" borderId="74" xfId="0" applyNumberFormat="1" applyFon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0" fontId="11" fillId="0" borderId="108" xfId="0" applyFont="1" applyBorder="1" applyAlignment="1" applyProtection="1">
      <alignment horizontal="center" vertical="center" wrapText="1"/>
    </xf>
    <xf numFmtId="0" fontId="11" fillId="0" borderId="94" xfId="0" applyFont="1" applyBorder="1" applyAlignment="1" applyProtection="1">
      <alignment vertical="center" wrapText="1"/>
    </xf>
    <xf numFmtId="0" fontId="11" fillId="0" borderId="109" xfId="0" applyFont="1" applyBorder="1" applyAlignment="1" applyProtection="1">
      <alignment horizontal="center" vertical="center" wrapText="1"/>
    </xf>
    <xf numFmtId="0" fontId="11" fillId="2" borderId="96" xfId="0" applyFont="1" applyFill="1" applyBorder="1" applyAlignment="1" applyProtection="1">
      <alignment horizontal="center" vertical="center" wrapText="1"/>
    </xf>
    <xf numFmtId="0" fontId="11" fillId="2" borderId="94" xfId="0" applyFont="1" applyFill="1" applyBorder="1" applyAlignment="1" applyProtection="1">
      <alignment vertical="center" wrapText="1"/>
    </xf>
    <xf numFmtId="181" fontId="11" fillId="0" borderId="89" xfId="0" applyNumberFormat="1" applyFont="1" applyFill="1" applyBorder="1" applyAlignment="1" applyProtection="1">
      <alignment horizontal="center" vertical="center"/>
    </xf>
    <xf numFmtId="181" fontId="9" fillId="0" borderId="86" xfId="0" applyNumberFormat="1" applyFont="1" applyFill="1" applyBorder="1" applyAlignment="1">
      <alignment horizontal="right" vertical="center"/>
    </xf>
    <xf numFmtId="181" fontId="0" fillId="0" borderId="86" xfId="0" applyNumberFormat="1" applyFill="1" applyBorder="1" applyAlignment="1" applyProtection="1">
      <alignment horizontal="right"/>
    </xf>
    <xf numFmtId="181" fontId="8" fillId="0" borderId="86" xfId="1" applyNumberFormat="1" applyFont="1" applyFill="1" applyBorder="1" applyAlignment="1" applyProtection="1">
      <alignment horizontal="right"/>
    </xf>
    <xf numFmtId="181" fontId="9" fillId="0" borderId="86" xfId="0" applyNumberFormat="1" applyFont="1" applyFill="1" applyBorder="1" applyAlignment="1" applyProtection="1">
      <alignment horizontal="right"/>
    </xf>
    <xf numFmtId="181" fontId="9" fillId="0" borderId="0" xfId="0" applyNumberFormat="1" applyFont="1" applyFill="1" applyBorder="1" applyAlignment="1" applyProtection="1">
      <alignment horizontal="right"/>
    </xf>
    <xf numFmtId="181" fontId="9" fillId="0" borderId="86" xfId="0" applyNumberFormat="1" applyFont="1" applyFill="1" applyBorder="1" applyAlignment="1">
      <alignment horizontal="centerContinuous"/>
    </xf>
    <xf numFmtId="181" fontId="9" fillId="0" borderId="86" xfId="0" applyNumberFormat="1" applyFont="1" applyFill="1" applyBorder="1">
      <alignment vertical="center"/>
    </xf>
    <xf numFmtId="181" fontId="12" fillId="0" borderId="86" xfId="0" applyNumberFormat="1" applyFont="1" applyFill="1" applyBorder="1">
      <alignment vertical="center"/>
    </xf>
    <xf numFmtId="0" fontId="11" fillId="2" borderId="95" xfId="0" applyFont="1" applyFill="1" applyBorder="1" applyAlignment="1" applyProtection="1">
      <alignment horizontal="center" vertical="center" wrapText="1"/>
    </xf>
    <xf numFmtId="0" fontId="11" fillId="0" borderId="90" xfId="0" applyFont="1" applyBorder="1">
      <alignment vertical="center"/>
    </xf>
    <xf numFmtId="0" fontId="11" fillId="0" borderId="87" xfId="0" applyFont="1" applyBorder="1">
      <alignment vertical="center"/>
    </xf>
    <xf numFmtId="0" fontId="0" fillId="0" borderId="87" xfId="0" applyBorder="1">
      <alignment vertical="center"/>
    </xf>
    <xf numFmtId="0" fontId="11" fillId="0" borderId="86" xfId="0" applyFont="1" applyBorder="1">
      <alignment vertical="center"/>
    </xf>
    <xf numFmtId="181" fontId="9" fillId="0" borderId="87" xfId="0" applyNumberFormat="1" applyFont="1" applyFill="1" applyBorder="1" applyAlignment="1">
      <alignment horizontal="right" vertical="center"/>
    </xf>
    <xf numFmtId="181" fontId="9" fillId="0" borderId="11" xfId="0" applyNumberFormat="1" applyFont="1" applyFill="1" applyBorder="1" applyAlignment="1">
      <alignment horizontal="right" vertical="center"/>
    </xf>
    <xf numFmtId="0" fontId="0" fillId="0" borderId="86" xfId="0" applyBorder="1">
      <alignment vertical="center"/>
    </xf>
    <xf numFmtId="181" fontId="9" fillId="0" borderId="110" xfId="0" applyNumberFormat="1" applyFont="1" applyBorder="1" applyAlignment="1" applyProtection="1">
      <alignment horizontal="right"/>
    </xf>
    <xf numFmtId="181" fontId="9" fillId="0" borderId="82" xfId="0" applyNumberFormat="1" applyFont="1" applyFill="1" applyBorder="1">
      <alignment vertical="center"/>
    </xf>
    <xf numFmtId="0" fontId="11" fillId="0" borderId="94" xfId="0" applyFont="1" applyFill="1" applyBorder="1" applyAlignment="1" applyProtection="1">
      <alignment vertical="center" wrapText="1"/>
    </xf>
    <xf numFmtId="185" fontId="6" fillId="0" borderId="115" xfId="1" applyNumberFormat="1" applyFont="1" applyFill="1" applyBorder="1" applyAlignment="1" applyProtection="1">
      <alignment horizontal="right" vertical="center"/>
    </xf>
    <xf numFmtId="185" fontId="6" fillId="0" borderId="116" xfId="1" applyNumberFormat="1" applyFont="1" applyFill="1" applyBorder="1" applyAlignment="1" applyProtection="1">
      <alignment horizontal="right" vertical="center"/>
    </xf>
    <xf numFmtId="185" fontId="6" fillId="0" borderId="117" xfId="1" applyNumberFormat="1" applyFont="1" applyFill="1" applyBorder="1" applyAlignment="1" applyProtection="1">
      <alignment horizontal="right" vertical="center"/>
    </xf>
    <xf numFmtId="185" fontId="6" fillId="0" borderId="118" xfId="1" applyNumberFormat="1" applyFont="1" applyFill="1" applyBorder="1" applyAlignment="1" applyProtection="1">
      <alignment horizontal="right" vertical="center"/>
    </xf>
    <xf numFmtId="185" fontId="6" fillId="0" borderId="119" xfId="1" applyNumberFormat="1" applyFont="1" applyFill="1" applyBorder="1" applyAlignment="1" applyProtection="1">
      <alignment horizontal="right" vertical="center"/>
    </xf>
    <xf numFmtId="185" fontId="6" fillId="0" borderId="99" xfId="1" applyNumberFormat="1" applyFont="1" applyFill="1" applyBorder="1" applyAlignment="1" applyProtection="1">
      <alignment horizontal="right" vertical="center"/>
    </xf>
    <xf numFmtId="185" fontId="6" fillId="0" borderId="120" xfId="1" applyNumberFormat="1" applyFont="1" applyFill="1" applyBorder="1" applyAlignment="1" applyProtection="1">
      <alignment horizontal="right" vertical="center"/>
    </xf>
    <xf numFmtId="185" fontId="6" fillId="0" borderId="121" xfId="1" applyNumberFormat="1" applyFont="1" applyFill="1" applyBorder="1" applyAlignment="1" applyProtection="1">
      <alignment horizontal="right" vertical="center"/>
    </xf>
    <xf numFmtId="185" fontId="6" fillId="0" borderId="67" xfId="1" applyNumberFormat="1" applyFont="1" applyFill="1" applyBorder="1" applyAlignment="1" applyProtection="1">
      <alignment horizontal="right" vertical="center"/>
    </xf>
    <xf numFmtId="185" fontId="6" fillId="0" borderId="0" xfId="1" applyNumberFormat="1" applyFont="1" applyFill="1" applyBorder="1" applyAlignment="1" applyProtection="1">
      <alignment horizontal="right" vertical="center"/>
    </xf>
    <xf numFmtId="185" fontId="6" fillId="0" borderId="9" xfId="1" applyNumberFormat="1" applyFont="1" applyFill="1" applyBorder="1" applyAlignment="1" applyProtection="1">
      <alignment horizontal="right" vertical="center"/>
    </xf>
    <xf numFmtId="185" fontId="6" fillId="0" borderId="15" xfId="1" applyNumberFormat="1" applyFont="1" applyFill="1" applyBorder="1" applyAlignment="1" applyProtection="1">
      <alignment horizontal="right" vertical="center"/>
    </xf>
    <xf numFmtId="185" fontId="6" fillId="0" borderId="29" xfId="1" applyNumberFormat="1" applyFont="1" applyFill="1" applyBorder="1" applyAlignment="1" applyProtection="1">
      <alignment horizontal="right" vertical="center"/>
    </xf>
    <xf numFmtId="185" fontId="6" fillId="0" borderId="122" xfId="1" applyNumberFormat="1" applyFont="1" applyFill="1" applyBorder="1" applyAlignment="1" applyProtection="1">
      <alignment horizontal="right" vertical="center"/>
    </xf>
    <xf numFmtId="185" fontId="6" fillId="0" borderId="123" xfId="1" applyNumberFormat="1" applyFont="1" applyFill="1" applyBorder="1" applyAlignment="1" applyProtection="1">
      <alignment horizontal="right" vertical="center"/>
    </xf>
    <xf numFmtId="185" fontId="6" fillId="0" borderId="102" xfId="1" applyNumberFormat="1" applyFont="1" applyFill="1" applyBorder="1" applyAlignment="1" applyProtection="1">
      <alignment horizontal="right" vertical="center"/>
    </xf>
    <xf numFmtId="185" fontId="6" fillId="0" borderId="101" xfId="1" applyNumberFormat="1" applyFont="1" applyFill="1" applyBorder="1" applyAlignment="1" applyProtection="1">
      <alignment horizontal="right" vertical="center"/>
    </xf>
    <xf numFmtId="185" fontId="6" fillId="0" borderId="36" xfId="1" applyNumberFormat="1" applyFont="1" applyFill="1" applyBorder="1" applyAlignment="1" applyProtection="1">
      <alignment horizontal="right" vertical="center"/>
    </xf>
    <xf numFmtId="185" fontId="6" fillId="0" borderId="40" xfId="1" applyNumberFormat="1" applyFont="1" applyFill="1" applyBorder="1" applyAlignment="1" applyProtection="1">
      <alignment horizontal="right" vertical="center"/>
    </xf>
    <xf numFmtId="185" fontId="6" fillId="0" borderId="35" xfId="1" applyNumberFormat="1" applyFont="1" applyFill="1" applyBorder="1" applyAlignment="1" applyProtection="1">
      <alignment horizontal="right" vertical="center"/>
    </xf>
    <xf numFmtId="185" fontId="6" fillId="0" borderId="124" xfId="1" applyNumberFormat="1" applyFont="1" applyFill="1" applyBorder="1" applyAlignment="1" applyProtection="1">
      <alignment horizontal="right" vertical="center"/>
    </xf>
    <xf numFmtId="185" fontId="6" fillId="0" borderId="125" xfId="1" applyNumberFormat="1" applyFont="1" applyFill="1" applyBorder="1" applyAlignment="1" applyProtection="1">
      <alignment horizontal="right" vertical="center"/>
    </xf>
    <xf numFmtId="185" fontId="6" fillId="0" borderId="126" xfId="1" applyNumberFormat="1" applyFont="1" applyFill="1" applyBorder="1" applyAlignment="1" applyProtection="1">
      <alignment horizontal="right" vertical="center"/>
    </xf>
    <xf numFmtId="185" fontId="6" fillId="0" borderId="127" xfId="1" applyNumberFormat="1" applyFont="1" applyFill="1" applyBorder="1" applyAlignment="1" applyProtection="1">
      <alignment horizontal="right" vertical="center"/>
    </xf>
    <xf numFmtId="185" fontId="6" fillId="0" borderId="69" xfId="1" applyNumberFormat="1" applyFont="1" applyFill="1" applyBorder="1" applyAlignment="1" applyProtection="1">
      <alignment horizontal="right" vertical="center"/>
    </xf>
    <xf numFmtId="185" fontId="6" fillId="0" borderId="128" xfId="1" applyNumberFormat="1" applyFont="1" applyFill="1" applyBorder="1" applyAlignment="1" applyProtection="1">
      <alignment horizontal="right" vertical="center"/>
    </xf>
    <xf numFmtId="185" fontId="6" fillId="0" borderId="129" xfId="1" applyNumberFormat="1" applyFont="1" applyFill="1" applyBorder="1" applyAlignment="1" applyProtection="1">
      <alignment horizontal="right" vertical="center"/>
    </xf>
    <xf numFmtId="185" fontId="6" fillId="0" borderId="130" xfId="1" applyNumberFormat="1" applyFont="1" applyFill="1" applyBorder="1" applyAlignment="1" applyProtection="1">
      <alignment horizontal="right" vertical="center"/>
    </xf>
    <xf numFmtId="185" fontId="6" fillId="0" borderId="131" xfId="1" applyNumberFormat="1" applyFont="1" applyFill="1" applyBorder="1" applyAlignment="1" applyProtection="1">
      <alignment horizontal="right" vertical="center"/>
    </xf>
    <xf numFmtId="185" fontId="6" fillId="0" borderId="132" xfId="1" applyNumberFormat="1" applyFont="1" applyFill="1" applyBorder="1" applyAlignment="1" applyProtection="1">
      <alignment horizontal="right" vertical="center"/>
    </xf>
    <xf numFmtId="185" fontId="6" fillId="0" borderId="133" xfId="1" applyNumberFormat="1" applyFont="1" applyFill="1" applyBorder="1" applyAlignment="1" applyProtection="1">
      <alignment horizontal="right" vertical="center"/>
    </xf>
    <xf numFmtId="185" fontId="6" fillId="0" borderId="93" xfId="1" applyNumberFormat="1" applyFont="1" applyFill="1" applyBorder="1" applyAlignment="1" applyProtection="1">
      <alignment horizontal="right" vertical="center"/>
    </xf>
    <xf numFmtId="185" fontId="6" fillId="0" borderId="134" xfId="1" applyNumberFormat="1" applyFont="1" applyFill="1" applyBorder="1" applyAlignment="1" applyProtection="1">
      <alignment horizontal="right" vertical="center"/>
    </xf>
    <xf numFmtId="185" fontId="6" fillId="0" borderId="96" xfId="1" applyNumberFormat="1" applyFont="1" applyFill="1" applyBorder="1" applyAlignment="1" applyProtection="1">
      <alignment horizontal="right" vertical="center"/>
    </xf>
    <xf numFmtId="185" fontId="6" fillId="0" borderId="80" xfId="1" applyNumberFormat="1" applyFont="1" applyFill="1" applyBorder="1" applyAlignment="1" applyProtection="1">
      <alignment horizontal="right" vertical="center"/>
    </xf>
    <xf numFmtId="185" fontId="6" fillId="0" borderId="89" xfId="1" applyNumberFormat="1" applyFont="1" applyFill="1" applyBorder="1" applyAlignment="1" applyProtection="1">
      <alignment horizontal="right" vertical="center"/>
    </xf>
    <xf numFmtId="185" fontId="6" fillId="0" borderId="79" xfId="1" applyNumberFormat="1" applyFont="1" applyFill="1" applyBorder="1" applyAlignment="1" applyProtection="1">
      <alignment horizontal="right" vertical="center"/>
    </xf>
    <xf numFmtId="185" fontId="6" fillId="0" borderId="91" xfId="1" applyNumberFormat="1" applyFont="1" applyFill="1" applyBorder="1" applyAlignment="1" applyProtection="1">
      <alignment horizontal="right" vertical="center"/>
    </xf>
    <xf numFmtId="185" fontId="6" fillId="0" borderId="135" xfId="1" applyNumberFormat="1" applyFont="1" applyFill="1" applyBorder="1" applyAlignment="1" applyProtection="1">
      <alignment horizontal="right" vertical="center"/>
    </xf>
    <xf numFmtId="185" fontId="6" fillId="0" borderId="136" xfId="1" applyNumberFormat="1" applyFont="1" applyFill="1" applyBorder="1" applyAlignment="1" applyProtection="1">
      <alignment horizontal="right" vertical="center"/>
    </xf>
    <xf numFmtId="185" fontId="6" fillId="0" borderId="137" xfId="1" applyNumberFormat="1" applyFont="1" applyFill="1" applyBorder="1" applyAlignment="1" applyProtection="1">
      <alignment horizontal="right" vertical="center"/>
    </xf>
    <xf numFmtId="185" fontId="6" fillId="0" borderId="138" xfId="1" applyNumberFormat="1" applyFont="1" applyFill="1" applyBorder="1" applyAlignment="1" applyProtection="1">
      <alignment horizontal="right" vertical="center"/>
    </xf>
    <xf numFmtId="185" fontId="6" fillId="0" borderId="139" xfId="1" applyNumberFormat="1" applyFont="1" applyFill="1" applyBorder="1" applyAlignment="1" applyProtection="1">
      <alignment horizontal="right" vertical="center"/>
    </xf>
    <xf numFmtId="185" fontId="6" fillId="0" borderId="140" xfId="1" applyNumberFormat="1" applyFont="1" applyFill="1" applyBorder="1" applyAlignment="1" applyProtection="1">
      <alignment horizontal="right" vertical="center"/>
    </xf>
    <xf numFmtId="185" fontId="6" fillId="0" borderId="141" xfId="1" applyNumberFormat="1" applyFont="1" applyFill="1" applyBorder="1" applyAlignment="1" applyProtection="1">
      <alignment horizontal="right" vertical="center"/>
    </xf>
    <xf numFmtId="185" fontId="6" fillId="0" borderId="142" xfId="1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1" xfId="0" applyBorder="1" applyAlignment="1">
      <alignment horizontal="centerContinuous" vertical="center"/>
    </xf>
    <xf numFmtId="0" fontId="0" fillId="0" borderId="79" xfId="0" applyBorder="1" applyAlignment="1">
      <alignment vertical="center"/>
    </xf>
    <xf numFmtId="0" fontId="0" fillId="0" borderId="144" xfId="0" applyBorder="1" applyAlignment="1">
      <alignment vertical="center"/>
    </xf>
    <xf numFmtId="0" fontId="0" fillId="0" borderId="144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05" xfId="0" applyBorder="1" applyAlignment="1">
      <alignment horizontal="right" vertical="center"/>
    </xf>
    <xf numFmtId="0" fontId="0" fillId="0" borderId="114" xfId="0" applyBorder="1" applyAlignment="1">
      <alignment horizontal="right" vertical="center"/>
    </xf>
    <xf numFmtId="0" fontId="0" fillId="0" borderId="91" xfId="0" applyBorder="1" applyAlignment="1">
      <alignment horizontal="right" vertical="center"/>
    </xf>
    <xf numFmtId="0" fontId="10" fillId="0" borderId="11" xfId="0" applyFont="1" applyBorder="1" applyAlignment="1">
      <alignment horizontal="centerContinuous" vertical="center"/>
    </xf>
    <xf numFmtId="183" fontId="8" fillId="0" borderId="11" xfId="0" applyNumberFormat="1" applyFont="1" applyFill="1" applyBorder="1" applyAlignment="1">
      <alignment horizontal="right" vertical="center"/>
    </xf>
    <xf numFmtId="183" fontId="8" fillId="0" borderId="75" xfId="0" applyNumberFormat="1" applyFont="1" applyFill="1" applyBorder="1" applyAlignment="1">
      <alignment horizontal="right" vertical="center"/>
    </xf>
    <xf numFmtId="183" fontId="9" fillId="0" borderId="11" xfId="0" applyNumberFormat="1" applyFont="1" applyBorder="1" applyAlignment="1">
      <alignment horizontal="right" vertical="center"/>
    </xf>
    <xf numFmtId="183" fontId="9" fillId="0" borderId="75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 vertical="center"/>
    </xf>
    <xf numFmtId="183" fontId="9" fillId="0" borderId="75" xfId="0" applyNumberFormat="1" applyFont="1" applyFill="1" applyBorder="1" applyAlignment="1">
      <alignment horizontal="right" vertical="center"/>
    </xf>
    <xf numFmtId="183" fontId="6" fillId="0" borderId="11" xfId="1" applyNumberFormat="1" applyFont="1" applyFill="1" applyBorder="1" applyAlignment="1">
      <alignment horizontal="right" vertical="center"/>
    </xf>
    <xf numFmtId="183" fontId="6" fillId="0" borderId="75" xfId="1" applyNumberFormat="1" applyFont="1" applyFill="1" applyBorder="1" applyAlignment="1">
      <alignment horizontal="right" vertical="center"/>
    </xf>
    <xf numFmtId="183" fontId="8" fillId="0" borderId="11" xfId="0" applyNumberFormat="1" applyFont="1" applyBorder="1" applyAlignment="1">
      <alignment horizontal="right" vertical="center"/>
    </xf>
    <xf numFmtId="183" fontId="8" fillId="0" borderId="75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Continuous" vertical="center"/>
    </xf>
    <xf numFmtId="183" fontId="12" fillId="0" borderId="0" xfId="0" applyNumberFormat="1" applyFont="1" applyBorder="1" applyAlignment="1">
      <alignment horizontal="right" vertical="center"/>
    </xf>
    <xf numFmtId="183" fontId="12" fillId="0" borderId="76" xfId="0" applyNumberFormat="1" applyFont="1" applyBorder="1" applyAlignment="1">
      <alignment horizontal="right" vertical="center"/>
    </xf>
    <xf numFmtId="183" fontId="12" fillId="0" borderId="67" xfId="0" applyNumberFormat="1" applyFont="1" applyBorder="1" applyAlignment="1">
      <alignment horizontal="right" vertical="center"/>
    </xf>
    <xf numFmtId="183" fontId="12" fillId="0" borderId="11" xfId="0" applyNumberFormat="1" applyFont="1" applyBorder="1" applyAlignment="1">
      <alignment horizontal="right" vertical="center"/>
    </xf>
    <xf numFmtId="183" fontId="12" fillId="0" borderId="75" xfId="0" applyNumberFormat="1" applyFont="1" applyBorder="1" applyAlignment="1">
      <alignment horizontal="right" vertical="center"/>
    </xf>
    <xf numFmtId="183" fontId="12" fillId="0" borderId="0" xfId="0" applyNumberFormat="1" applyFont="1" applyFill="1" applyBorder="1" applyAlignment="1">
      <alignment horizontal="right" vertical="center"/>
    </xf>
    <xf numFmtId="0" fontId="0" fillId="0" borderId="147" xfId="0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183" fontId="6" fillId="0" borderId="88" xfId="1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83" fontId="18" fillId="0" borderId="11" xfId="1" applyNumberFormat="1" applyFont="1" applyFill="1" applyBorder="1" applyAlignment="1">
      <alignment horizontal="right" vertical="center"/>
    </xf>
    <xf numFmtId="183" fontId="18" fillId="0" borderId="75" xfId="1" applyNumberFormat="1" applyFont="1" applyFill="1" applyBorder="1" applyAlignment="1">
      <alignment horizontal="right" vertical="center"/>
    </xf>
    <xf numFmtId="183" fontId="9" fillId="2" borderId="75" xfId="0" applyNumberFormat="1" applyFont="1" applyFill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75" xfId="0" applyNumberFormat="1" applyBorder="1" applyAlignment="1">
      <alignment horizontal="right" vertical="center"/>
    </xf>
    <xf numFmtId="182" fontId="10" fillId="0" borderId="11" xfId="0" applyNumberFormat="1" applyFont="1" applyFill="1" applyBorder="1" applyAlignment="1" applyProtection="1">
      <alignment horizontal="right" vertical="center"/>
    </xf>
    <xf numFmtId="182" fontId="10" fillId="0" borderId="75" xfId="0" applyNumberFormat="1" applyFont="1" applyFill="1" applyBorder="1" applyAlignment="1" applyProtection="1">
      <alignment horizontal="right" vertical="center"/>
    </xf>
    <xf numFmtId="182" fontId="10" fillId="0" borderId="11" xfId="0" applyNumberFormat="1" applyFont="1" applyBorder="1" applyAlignment="1" applyProtection="1">
      <alignment horizontal="right" vertical="center"/>
    </xf>
    <xf numFmtId="182" fontId="10" fillId="0" borderId="75" xfId="0" applyNumberFormat="1" applyFont="1" applyBorder="1" applyAlignment="1" applyProtection="1">
      <alignment horizontal="right" vertical="center"/>
    </xf>
    <xf numFmtId="0" fontId="0" fillId="0" borderId="78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148" xfId="0" applyBorder="1" applyAlignment="1">
      <alignment vertical="center"/>
    </xf>
    <xf numFmtId="0" fontId="0" fillId="0" borderId="71" xfId="0" applyFill="1" applyBorder="1" applyAlignment="1">
      <alignment vertical="center"/>
    </xf>
    <xf numFmtId="0" fontId="0" fillId="0" borderId="106" xfId="0" applyBorder="1" applyAlignment="1">
      <alignment horizontal="centerContinuous" vertical="center"/>
    </xf>
    <xf numFmtId="0" fontId="0" fillId="0" borderId="112" xfId="0" applyBorder="1" applyAlignment="1">
      <alignment horizontal="centerContinuous" vertical="center"/>
    </xf>
    <xf numFmtId="0" fontId="0" fillId="0" borderId="113" xfId="0" applyBorder="1" applyAlignment="1">
      <alignment horizontal="centerContinuous" vertical="center"/>
    </xf>
    <xf numFmtId="0" fontId="0" fillId="0" borderId="143" xfId="0" applyBorder="1" applyAlignment="1">
      <alignment horizontal="centerContinuous" vertical="center"/>
    </xf>
    <xf numFmtId="0" fontId="0" fillId="0" borderId="111" xfId="0" applyBorder="1" applyAlignment="1">
      <alignment horizontal="centerContinuous" vertical="center"/>
    </xf>
    <xf numFmtId="0" fontId="0" fillId="2" borderId="105" xfId="0" applyFont="1" applyFill="1" applyBorder="1" applyAlignment="1">
      <alignment horizontal="right" vertical="center"/>
    </xf>
    <xf numFmtId="0" fontId="0" fillId="2" borderId="114" xfId="0" applyFont="1" applyFill="1" applyBorder="1" applyAlignment="1">
      <alignment horizontal="right" vertical="center"/>
    </xf>
    <xf numFmtId="0" fontId="0" fillId="2" borderId="149" xfId="0" applyFont="1" applyFill="1" applyBorder="1" applyAlignment="1">
      <alignment horizontal="right" vertical="center"/>
    </xf>
    <xf numFmtId="0" fontId="0" fillId="2" borderId="91" xfId="0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183" fontId="8" fillId="2" borderId="11" xfId="0" applyNumberFormat="1" applyFont="1" applyFill="1" applyBorder="1" applyAlignment="1">
      <alignment horizontal="right" vertical="center"/>
    </xf>
    <xf numFmtId="183" fontId="8" fillId="2" borderId="75" xfId="0" applyNumberFormat="1" applyFont="1" applyFill="1" applyBorder="1" applyAlignment="1">
      <alignment horizontal="right" vertical="center"/>
    </xf>
    <xf numFmtId="183" fontId="13" fillId="2" borderId="11" xfId="0" applyNumberFormat="1" applyFont="1" applyFill="1" applyBorder="1" applyAlignment="1">
      <alignment horizontal="right" vertical="center"/>
    </xf>
    <xf numFmtId="183" fontId="13" fillId="2" borderId="75" xfId="0" applyNumberFormat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183" fontId="9" fillId="2" borderId="11" xfId="0" applyNumberFormat="1" applyFont="1" applyFill="1" applyBorder="1" applyAlignment="1">
      <alignment horizontal="right" vertical="center"/>
    </xf>
    <xf numFmtId="0" fontId="0" fillId="2" borderId="147" xfId="0" applyFill="1" applyBorder="1" applyAlignment="1">
      <alignment vertical="center"/>
    </xf>
    <xf numFmtId="183" fontId="13" fillId="2" borderId="147" xfId="0" applyNumberFormat="1" applyFont="1" applyFill="1" applyBorder="1" applyAlignment="1">
      <alignment horizontal="right" vertical="center"/>
    </xf>
    <xf numFmtId="183" fontId="13" fillId="2" borderId="15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0" fillId="2" borderId="11" xfId="0" applyFill="1" applyBorder="1" applyAlignment="1">
      <alignment horizontal="left" vertical="center"/>
    </xf>
    <xf numFmtId="178" fontId="8" fillId="2" borderId="11" xfId="0" applyNumberFormat="1" applyFont="1" applyFill="1" applyBorder="1" applyAlignment="1">
      <alignment horizontal="right" vertical="center"/>
    </xf>
    <xf numFmtId="178" fontId="8" fillId="2" borderId="75" xfId="0" applyNumberFormat="1" applyFont="1" applyFill="1" applyBorder="1" applyAlignment="1">
      <alignment horizontal="right" vertical="center"/>
    </xf>
    <xf numFmtId="178" fontId="10" fillId="0" borderId="11" xfId="0" applyNumberFormat="1" applyFont="1" applyFill="1" applyBorder="1" applyAlignment="1" applyProtection="1">
      <alignment horizontal="right" vertical="center"/>
    </xf>
    <xf numFmtId="178" fontId="10" fillId="0" borderId="75" xfId="0" applyNumberFormat="1" applyFont="1" applyFill="1" applyBorder="1" applyAlignment="1" applyProtection="1">
      <alignment horizontal="right" vertical="center"/>
    </xf>
    <xf numFmtId="0" fontId="0" fillId="2" borderId="71" xfId="0" applyFill="1" applyBorder="1" applyAlignment="1">
      <alignment vertical="center"/>
    </xf>
    <xf numFmtId="0" fontId="0" fillId="2" borderId="78" xfId="0" applyFill="1" applyBorder="1" applyAlignment="1">
      <alignment vertical="center"/>
    </xf>
    <xf numFmtId="183" fontId="13" fillId="2" borderId="71" xfId="0" applyNumberFormat="1" applyFont="1" applyFill="1" applyBorder="1" applyAlignment="1">
      <alignment horizontal="right" vertical="center"/>
    </xf>
    <xf numFmtId="183" fontId="13" fillId="2" borderId="148" xfId="0" applyNumberFormat="1" applyFont="1" applyFill="1" applyBorder="1" applyAlignment="1">
      <alignment horizontal="right" vertical="center"/>
    </xf>
    <xf numFmtId="183" fontId="13" fillId="2" borderId="73" xfId="0" applyNumberFormat="1" applyFont="1" applyFill="1" applyBorder="1" applyAlignment="1">
      <alignment horizontal="right" vertical="center"/>
    </xf>
    <xf numFmtId="183" fontId="13" fillId="2" borderId="78" xfId="0" applyNumberFormat="1" applyFont="1" applyFill="1" applyBorder="1" applyAlignment="1">
      <alignment horizontal="right" vertical="center"/>
    </xf>
    <xf numFmtId="183" fontId="13" fillId="2" borderId="72" xfId="0" applyNumberFormat="1" applyFont="1" applyFill="1" applyBorder="1" applyAlignment="1">
      <alignment horizontal="right" vertical="center"/>
    </xf>
    <xf numFmtId="0" fontId="0" fillId="0" borderId="114" xfId="0" applyFill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0" fillId="0" borderId="78" xfId="0" applyFont="1" applyBorder="1" applyAlignment="1">
      <alignment horizontal="distributed" vertical="center"/>
    </xf>
    <xf numFmtId="178" fontId="8" fillId="2" borderId="72" xfId="0" applyNumberFormat="1" applyFont="1" applyFill="1" applyBorder="1" applyAlignment="1">
      <alignment horizontal="right" vertical="center"/>
    </xf>
    <xf numFmtId="178" fontId="8" fillId="2" borderId="71" xfId="0" applyNumberFormat="1" applyFont="1" applyFill="1" applyBorder="1" applyAlignment="1">
      <alignment horizontal="right" vertical="center"/>
    </xf>
    <xf numFmtId="178" fontId="8" fillId="2" borderId="148" xfId="0" applyNumberFormat="1" applyFont="1" applyFill="1" applyBorder="1" applyAlignment="1">
      <alignment horizontal="right" vertical="center"/>
    </xf>
    <xf numFmtId="178" fontId="8" fillId="2" borderId="73" xfId="0" applyNumberFormat="1" applyFont="1" applyFill="1" applyBorder="1" applyAlignment="1">
      <alignment horizontal="right" vertical="center"/>
    </xf>
    <xf numFmtId="183" fontId="8" fillId="2" borderId="73" xfId="0" applyNumberFormat="1" applyFont="1" applyFill="1" applyBorder="1" applyAlignment="1">
      <alignment horizontal="right" vertical="center"/>
    </xf>
    <xf numFmtId="183" fontId="8" fillId="2" borderId="71" xfId="0" applyNumberFormat="1" applyFont="1" applyFill="1" applyBorder="1" applyAlignment="1">
      <alignment horizontal="right" vertical="center"/>
    </xf>
    <xf numFmtId="183" fontId="8" fillId="2" borderId="148" xfId="0" applyNumberFormat="1" applyFont="1" applyFill="1" applyBorder="1" applyAlignment="1">
      <alignment horizontal="right" vertical="center"/>
    </xf>
    <xf numFmtId="178" fontId="8" fillId="2" borderId="78" xfId="0" applyNumberFormat="1" applyFont="1" applyFill="1" applyBorder="1" applyAlignment="1">
      <alignment horizontal="right" vertical="center"/>
    </xf>
    <xf numFmtId="180" fontId="9" fillId="0" borderId="0" xfId="0" applyNumberFormat="1" applyFont="1" applyBorder="1">
      <alignment vertical="center"/>
    </xf>
    <xf numFmtId="181" fontId="9" fillId="0" borderId="0" xfId="0" applyNumberFormat="1" applyFont="1" applyFill="1" applyBorder="1">
      <alignment vertical="center"/>
    </xf>
    <xf numFmtId="0" fontId="0" fillId="0" borderId="151" xfId="0" applyBorder="1" applyAlignment="1" applyProtection="1">
      <alignment horizontal="centerContinuous" vertical="center"/>
    </xf>
    <xf numFmtId="0" fontId="0" fillId="0" borderId="152" xfId="0" applyBorder="1" applyAlignment="1" applyProtection="1">
      <alignment horizontal="centerContinuous" vertical="center"/>
    </xf>
    <xf numFmtId="0" fontId="0" fillId="0" borderId="153" xfId="0" applyBorder="1" applyAlignment="1" applyProtection="1">
      <alignment horizontal="centerContinuous" vertical="center"/>
    </xf>
    <xf numFmtId="0" fontId="0" fillId="0" borderId="158" xfId="0" applyBorder="1" applyAlignment="1" applyProtection="1">
      <alignment vertical="center"/>
    </xf>
    <xf numFmtId="0" fontId="22" fillId="3" borderId="67" xfId="0" applyFont="1" applyFill="1" applyBorder="1" applyAlignment="1" applyProtection="1">
      <alignment horizontal="center" vertical="center"/>
    </xf>
    <xf numFmtId="0" fontId="22" fillId="3" borderId="15" xfId="0" applyFont="1" applyFill="1" applyBorder="1" applyAlignment="1" applyProtection="1">
      <alignment horizontal="center" vertical="center"/>
    </xf>
    <xf numFmtId="0" fontId="22" fillId="3" borderId="29" xfId="0" applyFont="1" applyFill="1" applyBorder="1" applyAlignment="1" applyProtection="1">
      <alignment horizontal="center" vertical="center"/>
    </xf>
    <xf numFmtId="0" fontId="22" fillId="3" borderId="33" xfId="0" applyFont="1" applyFill="1" applyBorder="1" applyAlignment="1" applyProtection="1">
      <alignment horizontal="center" vertical="center"/>
    </xf>
    <xf numFmtId="0" fontId="22" fillId="3" borderId="159" xfId="0" applyFont="1" applyFill="1" applyBorder="1" applyAlignment="1" applyProtection="1">
      <alignment horizontal="center" vertical="center"/>
    </xf>
    <xf numFmtId="0" fontId="22" fillId="3" borderId="9" xfId="0" applyFont="1" applyFill="1" applyBorder="1" applyAlignment="1" applyProtection="1">
      <alignment horizontal="center" vertical="center"/>
    </xf>
    <xf numFmtId="0" fontId="22" fillId="3" borderId="123" xfId="0" applyFont="1" applyFill="1" applyBorder="1" applyAlignment="1" applyProtection="1">
      <alignment horizontal="center" vertical="center"/>
    </xf>
    <xf numFmtId="0" fontId="0" fillId="0" borderId="161" xfId="0" applyFill="1" applyBorder="1" applyAlignment="1">
      <alignment horizontal="center" vertical="center"/>
    </xf>
    <xf numFmtId="0" fontId="0" fillId="0" borderId="158" xfId="0" applyFill="1" applyBorder="1" applyAlignment="1">
      <alignment horizontal="center" vertical="center"/>
    </xf>
    <xf numFmtId="0" fontId="0" fillId="0" borderId="162" xfId="0" applyBorder="1" applyAlignment="1">
      <alignment vertical="center"/>
    </xf>
    <xf numFmtId="0" fontId="0" fillId="0" borderId="62" xfId="0" applyFill="1" applyBorder="1" applyAlignment="1">
      <alignment horizontal="distributed" vertical="center"/>
    </xf>
    <xf numFmtId="180" fontId="9" fillId="0" borderId="0" xfId="0" applyNumberFormat="1" applyFont="1" applyFill="1" applyBorder="1" applyAlignment="1">
      <alignment horizontal="right" vertical="center"/>
    </xf>
    <xf numFmtId="181" fontId="9" fillId="2" borderId="0" xfId="0" applyNumberFormat="1" applyFont="1" applyFill="1" applyBorder="1" applyAlignment="1">
      <alignment horizontal="right" vertical="center"/>
    </xf>
    <xf numFmtId="181" fontId="9" fillId="2" borderId="87" xfId="0" applyNumberFormat="1" applyFont="1" applyFill="1" applyBorder="1" applyAlignment="1">
      <alignment horizontal="right" vertical="center"/>
    </xf>
    <xf numFmtId="181" fontId="9" fillId="2" borderId="86" xfId="0" applyNumberFormat="1" applyFont="1" applyFill="1" applyBorder="1" applyAlignment="1">
      <alignment horizontal="right" vertical="center"/>
    </xf>
    <xf numFmtId="181" fontId="9" fillId="0" borderId="82" xfId="0" applyNumberFormat="1" applyFont="1" applyFill="1" applyBorder="1" applyAlignment="1" applyProtection="1">
      <alignment horizontal="right"/>
    </xf>
    <xf numFmtId="38" fontId="11" fillId="2" borderId="86" xfId="0" applyNumberFormat="1" applyFont="1" applyFill="1" applyBorder="1">
      <alignment vertical="center"/>
    </xf>
    <xf numFmtId="181" fontId="9" fillId="2" borderId="88" xfId="0" applyNumberFormat="1" applyFont="1" applyFill="1" applyBorder="1" applyAlignment="1" applyProtection="1">
      <alignment horizontal="right"/>
    </xf>
    <xf numFmtId="181" fontId="9" fillId="2" borderId="87" xfId="0" applyNumberFormat="1" applyFont="1" applyFill="1" applyBorder="1" applyAlignment="1" applyProtection="1">
      <alignment horizontal="right"/>
    </xf>
    <xf numFmtId="181" fontId="9" fillId="0" borderId="88" xfId="0" applyNumberFormat="1" applyFont="1" applyFill="1" applyBorder="1" applyAlignment="1">
      <alignment horizontal="right" vertical="center"/>
    </xf>
    <xf numFmtId="181" fontId="8" fillId="0" borderId="87" xfId="1" applyNumberFormat="1" applyFont="1" applyFill="1" applyBorder="1" applyAlignment="1" applyProtection="1">
      <alignment horizontal="right"/>
    </xf>
    <xf numFmtId="180" fontId="9" fillId="0" borderId="86" xfId="0" applyNumberFormat="1" applyFont="1" applyFill="1" applyBorder="1" applyAlignment="1">
      <alignment horizontal="right" vertical="center"/>
    </xf>
    <xf numFmtId="0" fontId="11" fillId="0" borderId="87" xfId="0" applyFont="1" applyFill="1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1" fillId="0" borderId="0" xfId="0" applyFont="1" applyBorder="1" applyAlignment="1" applyProtection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 applyProtection="1">
      <alignment horizontal="distributed"/>
    </xf>
    <xf numFmtId="0" fontId="11" fillId="0" borderId="15" xfId="0" applyFont="1" applyBorder="1" applyAlignment="1" applyProtection="1">
      <alignment horizontal="distributed"/>
    </xf>
    <xf numFmtId="0" fontId="10" fillId="0" borderId="0" xfId="0" applyFont="1" applyBorder="1" applyAlignment="1" applyProtection="1">
      <alignment horizontal="distributed"/>
    </xf>
    <xf numFmtId="0" fontId="10" fillId="0" borderId="11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2" borderId="0" xfId="0" applyFill="1" applyBorder="1" applyAlignment="1">
      <alignment horizontal="distributed" vertical="center"/>
    </xf>
    <xf numFmtId="0" fontId="10" fillId="2" borderId="0" xfId="0" applyFont="1" applyFill="1" applyBorder="1" applyAlignment="1">
      <alignment horizontal="distributed" vertical="center"/>
    </xf>
    <xf numFmtId="0" fontId="10" fillId="2" borderId="11" xfId="0" applyFont="1" applyFill="1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37" fontId="11" fillId="0" borderId="0" xfId="0" applyNumberFormat="1" applyFont="1" applyBorder="1" applyAlignment="1" applyProtection="1">
      <alignment horizontal="distributed"/>
    </xf>
    <xf numFmtId="37" fontId="11" fillId="0" borderId="15" xfId="0" applyNumberFormat="1" applyFont="1" applyBorder="1" applyAlignment="1" applyProtection="1">
      <alignment horizontal="distributed"/>
    </xf>
    <xf numFmtId="0" fontId="0" fillId="0" borderId="15" xfId="0" applyBorder="1" applyAlignment="1"/>
    <xf numFmtId="37" fontId="11" fillId="0" borderId="29" xfId="0" applyNumberFormat="1" applyFont="1" applyBorder="1" applyAlignment="1" applyProtection="1">
      <alignment horizontal="distributed"/>
    </xf>
    <xf numFmtId="0" fontId="11" fillId="0" borderId="94" xfId="0" applyFont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distributed"/>
    </xf>
    <xf numFmtId="0" fontId="11" fillId="0" borderId="94" xfId="0" applyFont="1" applyBorder="1" applyAlignment="1" applyProtection="1">
      <alignment horizontal="center" vertical="center"/>
    </xf>
    <xf numFmtId="37" fontId="11" fillId="0" borderId="75" xfId="0" applyNumberFormat="1" applyFont="1" applyBorder="1" applyAlignment="1" applyProtection="1">
      <alignment horizontal="distributed"/>
    </xf>
    <xf numFmtId="0" fontId="0" fillId="0" borderId="0" xfId="0" applyBorder="1" applyAlignment="1"/>
    <xf numFmtId="0" fontId="0" fillId="0" borderId="26" xfId="0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/>
    </xf>
    <xf numFmtId="0" fontId="0" fillId="0" borderId="26" xfId="0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186" fontId="8" fillId="2" borderId="65" xfId="0" applyNumberFormat="1" applyFont="1" applyFill="1" applyBorder="1" applyAlignment="1">
      <alignment horizontal="right" vertical="center"/>
    </xf>
    <xf numFmtId="0" fontId="22" fillId="3" borderId="165" xfId="0" applyFont="1" applyFill="1" applyBorder="1" applyAlignment="1" applyProtection="1">
      <alignment horizontal="centerContinuous" vertical="center"/>
    </xf>
    <xf numFmtId="0" fontId="22" fillId="3" borderId="0" xfId="0" applyFont="1" applyFill="1" applyBorder="1" applyAlignment="1" applyProtection="1">
      <alignment horizontal="center" vertical="center"/>
    </xf>
    <xf numFmtId="0" fontId="22" fillId="3" borderId="167" xfId="0" applyFont="1" applyFill="1" applyBorder="1" applyAlignment="1" applyProtection="1">
      <alignment horizontal="center" vertical="center"/>
    </xf>
    <xf numFmtId="38" fontId="19" fillId="3" borderId="105" xfId="1" applyFont="1" applyFill="1" applyBorder="1" applyAlignment="1" applyProtection="1">
      <alignment horizontal="right" vertical="center"/>
    </xf>
    <xf numFmtId="38" fontId="19" fillId="3" borderId="0" xfId="1" applyFont="1" applyFill="1" applyBorder="1" applyAlignment="1" applyProtection="1">
      <alignment horizontal="right" vertical="center"/>
    </xf>
    <xf numFmtId="0" fontId="22" fillId="3" borderId="0" xfId="0" applyFont="1" applyFill="1" applyBorder="1" applyAlignment="1" applyProtection="1">
      <alignment vertical="center"/>
    </xf>
    <xf numFmtId="181" fontId="6" fillId="3" borderId="11" xfId="1" applyNumberFormat="1" applyFont="1" applyFill="1" applyBorder="1" applyAlignment="1" applyProtection="1">
      <alignment horizontal="right" vertical="center"/>
    </xf>
    <xf numFmtId="185" fontId="22" fillId="3" borderId="0" xfId="0" applyNumberFormat="1" applyFont="1" applyFill="1" applyBorder="1" applyAlignment="1" applyProtection="1">
      <alignment vertical="center"/>
    </xf>
    <xf numFmtId="0" fontId="11" fillId="0" borderId="75" xfId="0" applyFont="1" applyBorder="1" applyAlignment="1" applyProtection="1">
      <alignment horizontal="right" vertical="center"/>
    </xf>
    <xf numFmtId="181" fontId="9" fillId="0" borderId="11" xfId="0" applyNumberFormat="1" applyFont="1" applyBorder="1" applyAlignment="1">
      <alignment horizontal="right" vertical="center" shrinkToFit="1"/>
    </xf>
    <xf numFmtId="181" fontId="6" fillId="3" borderId="81" xfId="1" applyNumberFormat="1" applyFont="1" applyFill="1" applyBorder="1" applyAlignment="1" applyProtection="1">
      <alignment horizontal="right" vertical="center"/>
    </xf>
    <xf numFmtId="181" fontId="6" fillId="3" borderId="71" xfId="1" applyNumberFormat="1" applyFont="1" applyFill="1" applyBorder="1" applyAlignment="1" applyProtection="1">
      <alignment horizontal="right" vertical="center"/>
    </xf>
    <xf numFmtId="181" fontId="6" fillId="3" borderId="85" xfId="1" applyNumberFormat="1" applyFont="1" applyFill="1" applyBorder="1" applyAlignment="1" applyProtection="1">
      <alignment horizontal="right" vertical="center"/>
    </xf>
    <xf numFmtId="181" fontId="6" fillId="3" borderId="78" xfId="1" applyNumberFormat="1" applyFont="1" applyFill="1" applyBorder="1" applyAlignment="1" applyProtection="1">
      <alignment horizontal="right" vertical="center"/>
    </xf>
    <xf numFmtId="181" fontId="13" fillId="0" borderId="0" xfId="1" applyNumberFormat="1" applyFont="1" applyFill="1" applyBorder="1" applyAlignment="1" applyProtection="1">
      <alignment horizontal="right"/>
    </xf>
    <xf numFmtId="0" fontId="0" fillId="0" borderId="15" xfId="0" applyBorder="1" applyAlignment="1">
      <alignment horizontal="distributed"/>
    </xf>
    <xf numFmtId="0" fontId="0" fillId="0" borderId="0" xfId="0" applyBorder="1" applyAlignment="1">
      <alignment horizontal="distributed"/>
    </xf>
    <xf numFmtId="0" fontId="11" fillId="0" borderId="75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1" fillId="0" borderId="15" xfId="0" applyFont="1" applyBorder="1" applyAlignment="1" applyProtection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0" fillId="0" borderId="75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0" fillId="0" borderId="0" xfId="0" applyBorder="1" applyAlignment="1" applyProtection="1">
      <alignment horizontal="distributed"/>
    </xf>
    <xf numFmtId="0" fontId="0" fillId="0" borderId="15" xfId="0" applyBorder="1" applyAlignment="1" applyProtection="1">
      <alignment horizontal="distributed"/>
    </xf>
    <xf numFmtId="0" fontId="11" fillId="0" borderId="0" xfId="0" applyFont="1" applyFill="1" applyBorder="1" applyAlignment="1" applyProtection="1">
      <alignment horizontal="distributed"/>
    </xf>
    <xf numFmtId="0" fontId="10" fillId="0" borderId="0" xfId="0" applyFont="1" applyBorder="1" applyAlignment="1" applyProtection="1">
      <alignment horizontal="distributed"/>
    </xf>
    <xf numFmtId="0" fontId="11" fillId="0" borderId="80" xfId="0" applyFont="1" applyBorder="1" applyAlignment="1" applyProtection="1">
      <alignment horizontal="center" vertical="center"/>
    </xf>
    <xf numFmtId="0" fontId="10" fillId="0" borderId="11" xfId="0" applyFont="1" applyBorder="1" applyAlignment="1">
      <alignment horizontal="distributed" vertical="center"/>
    </xf>
    <xf numFmtId="0" fontId="0" fillId="0" borderId="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10" fillId="2" borderId="0" xfId="0" applyFont="1" applyFill="1" applyBorder="1" applyAlignment="1">
      <alignment horizontal="distributed" vertical="center"/>
    </xf>
    <xf numFmtId="0" fontId="10" fillId="2" borderId="11" xfId="0" applyFont="1" applyFill="1" applyBorder="1" applyAlignment="1">
      <alignment horizontal="distributed" vertical="center"/>
    </xf>
    <xf numFmtId="0" fontId="10" fillId="2" borderId="69" xfId="0" applyFont="1" applyFill="1" applyBorder="1" applyAlignment="1">
      <alignment horizontal="distributed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distributed" vertical="center"/>
    </xf>
    <xf numFmtId="0" fontId="0" fillId="2" borderId="11" xfId="0" applyFill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0" fillId="0" borderId="111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16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11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0" fillId="0" borderId="112" xfId="0" applyFill="1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11" fillId="0" borderId="11" xfId="0" applyFont="1" applyBorder="1" applyAlignment="1">
      <alignment horizontal="distributed" vertical="center"/>
    </xf>
    <xf numFmtId="0" fontId="0" fillId="0" borderId="113" xfId="0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10" fillId="0" borderId="69" xfId="0" applyFont="1" applyBorder="1" applyAlignment="1">
      <alignment horizontal="distributed" vertical="center"/>
    </xf>
    <xf numFmtId="0" fontId="10" fillId="0" borderId="71" xfId="0" applyFont="1" applyBorder="1" applyAlignment="1">
      <alignment horizontal="distributed" vertical="center"/>
    </xf>
    <xf numFmtId="37" fontId="11" fillId="0" borderId="29" xfId="0" applyNumberFormat="1" applyFont="1" applyBorder="1" applyAlignment="1" applyProtection="1">
      <alignment horizontal="distributed"/>
    </xf>
    <xf numFmtId="37" fontId="11" fillId="0" borderId="0" xfId="0" applyNumberFormat="1" applyFont="1" applyBorder="1" applyAlignment="1" applyProtection="1">
      <alignment horizontal="distributed"/>
    </xf>
    <xf numFmtId="37" fontId="11" fillId="0" borderId="15" xfId="0" applyNumberFormat="1" applyFont="1" applyBorder="1" applyAlignment="1" applyProtection="1">
      <alignment horizontal="distributed"/>
    </xf>
    <xf numFmtId="0" fontId="0" fillId="0" borderId="0" xfId="0" applyBorder="1" applyAlignment="1"/>
    <xf numFmtId="0" fontId="0" fillId="0" borderId="15" xfId="0" applyBorder="1" applyAlignment="1"/>
    <xf numFmtId="37" fontId="15" fillId="0" borderId="0" xfId="0" applyNumberFormat="1" applyFont="1" applyBorder="1" applyAlignment="1" applyProtection="1">
      <alignment horizontal="distributed"/>
    </xf>
    <xf numFmtId="37" fontId="15" fillId="0" borderId="15" xfId="0" applyNumberFormat="1" applyFont="1" applyBorder="1" applyAlignment="1" applyProtection="1">
      <alignment horizontal="distributed"/>
    </xf>
    <xf numFmtId="37" fontId="15" fillId="0" borderId="29" xfId="0" applyNumberFormat="1" applyFont="1" applyBorder="1" applyAlignment="1" applyProtection="1">
      <alignment horizontal="distributed"/>
    </xf>
    <xf numFmtId="0" fontId="11" fillId="0" borderId="15" xfId="0" applyFont="1" applyBorder="1" applyAlignment="1">
      <alignment horizontal="distributed"/>
    </xf>
    <xf numFmtId="0" fontId="11" fillId="0" borderId="96" xfId="0" applyFont="1" applyBorder="1" applyAlignment="1" applyProtection="1">
      <alignment horizontal="center" vertical="center"/>
    </xf>
    <xf numFmtId="0" fontId="11" fillId="0" borderId="94" xfId="0" applyFont="1" applyBorder="1" applyAlignment="1" applyProtection="1">
      <alignment horizontal="center" vertical="center"/>
    </xf>
    <xf numFmtId="0" fontId="11" fillId="0" borderId="94" xfId="0" applyFont="1" applyBorder="1" applyAlignment="1" applyProtection="1">
      <alignment horizontal="center" vertical="center" wrapText="1"/>
    </xf>
    <xf numFmtId="0" fontId="11" fillId="0" borderId="93" xfId="0" applyFont="1" applyBorder="1" applyAlignment="1" applyProtection="1">
      <alignment horizontal="center" vertical="center" wrapText="1"/>
    </xf>
    <xf numFmtId="0" fontId="11" fillId="0" borderId="96" xfId="0" applyFont="1" applyBorder="1" applyAlignment="1" applyProtection="1">
      <alignment horizontal="center" vertical="center" wrapText="1"/>
    </xf>
    <xf numFmtId="0" fontId="10" fillId="0" borderId="29" xfId="0" applyFont="1" applyBorder="1" applyAlignment="1">
      <alignment horizontal="distributed" vertical="center"/>
    </xf>
    <xf numFmtId="0" fontId="4" fillId="0" borderId="0" xfId="0" applyFont="1" applyBorder="1" applyAlignment="1" applyProtection="1">
      <alignment horizontal="distributed"/>
    </xf>
    <xf numFmtId="37" fontId="11" fillId="0" borderId="75" xfId="0" applyNumberFormat="1" applyFont="1" applyBorder="1" applyAlignment="1" applyProtection="1">
      <alignment horizontal="distributed"/>
    </xf>
    <xf numFmtId="37" fontId="15" fillId="0" borderId="75" xfId="0" applyNumberFormat="1" applyFont="1" applyBorder="1" applyAlignment="1" applyProtection="1">
      <alignment horizontal="distributed"/>
    </xf>
    <xf numFmtId="0" fontId="11" fillId="0" borderId="15" xfId="0" applyFont="1" applyFill="1" applyBorder="1" applyAlignment="1">
      <alignment horizontal="distributed"/>
    </xf>
    <xf numFmtId="0" fontId="10" fillId="0" borderId="0" xfId="0" applyFont="1" applyBorder="1" applyAlignment="1" applyProtection="1">
      <alignment horizontal="distributed" wrapText="1"/>
    </xf>
    <xf numFmtId="0" fontId="11" fillId="0" borderId="15" xfId="0" applyFont="1" applyBorder="1" applyAlignment="1">
      <alignment horizontal="distributed" wrapText="1"/>
    </xf>
    <xf numFmtId="184" fontId="11" fillId="0" borderId="93" xfId="0" applyNumberFormat="1" applyFont="1" applyBorder="1" applyAlignment="1" applyProtection="1">
      <alignment horizontal="center" vertical="center" wrapText="1"/>
    </xf>
    <xf numFmtId="41" fontId="11" fillId="0" borderId="97" xfId="0" applyNumberFormat="1" applyFont="1" applyBorder="1" applyAlignment="1" applyProtection="1">
      <alignment horizontal="center" vertical="center" wrapText="1"/>
    </xf>
    <xf numFmtId="184" fontId="11" fillId="0" borderId="96" xfId="0" applyNumberFormat="1" applyFont="1" applyBorder="1" applyAlignment="1" applyProtection="1">
      <alignment horizontal="center" vertical="center" wrapText="1"/>
    </xf>
    <xf numFmtId="0" fontId="11" fillId="0" borderId="95" xfId="0" applyFont="1" applyFill="1" applyBorder="1" applyAlignment="1" applyProtection="1">
      <alignment horizontal="distributed" vertical="center"/>
    </xf>
    <xf numFmtId="0" fontId="0" fillId="0" borderId="94" xfId="0" applyFill="1" applyBorder="1" applyAlignment="1">
      <alignment horizontal="distributed" vertical="center"/>
    </xf>
    <xf numFmtId="0" fontId="11" fillId="0" borderId="94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0" borderId="75" xfId="0" applyFont="1" applyFill="1" applyBorder="1" applyAlignment="1" applyProtection="1">
      <alignment horizontal="distributed"/>
    </xf>
    <xf numFmtId="0" fontId="11" fillId="0" borderId="80" xfId="0" applyFont="1" applyBorder="1" applyAlignment="1" applyProtection="1">
      <alignment horizontal="center" vertical="center" wrapText="1"/>
    </xf>
    <xf numFmtId="0" fontId="11" fillId="0" borderId="79" xfId="0" applyFont="1" applyBorder="1" applyAlignment="1" applyProtection="1">
      <alignment horizontal="center" vertical="center" wrapText="1"/>
    </xf>
    <xf numFmtId="0" fontId="11" fillId="2" borderId="99" xfId="0" applyFont="1" applyFill="1" applyBorder="1" applyAlignment="1" applyProtection="1">
      <alignment horizontal="center" vertical="center" wrapText="1"/>
    </xf>
    <xf numFmtId="41" fontId="11" fillId="0" borderId="98" xfId="0" applyNumberFormat="1" applyFont="1" applyBorder="1" applyAlignment="1" applyProtection="1">
      <alignment horizontal="center" vertical="center" wrapText="1"/>
    </xf>
    <xf numFmtId="0" fontId="11" fillId="0" borderId="98" xfId="0" applyFont="1" applyFill="1" applyBorder="1" applyAlignment="1" applyProtection="1">
      <alignment horizontal="center" vertical="center" wrapText="1"/>
    </xf>
    <xf numFmtId="0" fontId="11" fillId="0" borderId="99" xfId="0" applyFont="1" applyFill="1" applyBorder="1" applyAlignment="1" applyProtection="1">
      <alignment horizontal="center" vertical="center" wrapText="1"/>
    </xf>
    <xf numFmtId="0" fontId="11" fillId="2" borderId="98" xfId="0" applyFont="1" applyFill="1" applyBorder="1" applyAlignment="1" applyProtection="1">
      <alignment horizontal="center" vertical="center" wrapText="1"/>
    </xf>
    <xf numFmtId="0" fontId="11" fillId="0" borderId="75" xfId="0" applyFont="1" applyBorder="1" applyAlignment="1" applyProtection="1">
      <alignment horizontal="distributed" vertical="center" shrinkToFit="1"/>
    </xf>
    <xf numFmtId="0" fontId="11" fillId="0" borderId="0" xfId="0" applyFont="1" applyBorder="1" applyAlignment="1">
      <alignment horizontal="distributed" vertical="center" shrinkToFit="1"/>
    </xf>
    <xf numFmtId="0" fontId="11" fillId="0" borderId="15" xfId="0" applyFont="1" applyBorder="1" applyAlignment="1">
      <alignment horizontal="distributed" vertical="center" shrinkToFit="1"/>
    </xf>
    <xf numFmtId="0" fontId="11" fillId="0" borderId="0" xfId="0" applyFont="1" applyBorder="1" applyAlignment="1" applyProtection="1">
      <alignment horizontal="distributed" vertical="center" shrinkToFit="1"/>
    </xf>
    <xf numFmtId="0" fontId="22" fillId="3" borderId="111" xfId="0" applyFont="1" applyFill="1" applyBorder="1" applyAlignment="1" applyProtection="1">
      <alignment horizontal="center" vertical="center"/>
    </xf>
    <xf numFmtId="0" fontId="22" fillId="3" borderId="106" xfId="0" applyFont="1" applyFill="1" applyBorder="1" applyAlignment="1" applyProtection="1">
      <alignment horizontal="center" vertical="center"/>
    </xf>
    <xf numFmtId="0" fontId="22" fillId="3" borderId="112" xfId="0" applyFont="1" applyFill="1" applyBorder="1" applyAlignment="1" applyProtection="1">
      <alignment horizontal="center" vertical="center"/>
    </xf>
    <xf numFmtId="0" fontId="22" fillId="3" borderId="113" xfId="0" applyFont="1" applyFill="1" applyBorder="1" applyAlignment="1" applyProtection="1">
      <alignment horizontal="center" vertical="center"/>
    </xf>
    <xf numFmtId="0" fontId="10" fillId="0" borderId="114" xfId="0" applyFont="1" applyBorder="1" applyAlignment="1" applyProtection="1">
      <alignment horizontal="distributed" vertical="center"/>
    </xf>
    <xf numFmtId="0" fontId="10" fillId="0" borderId="64" xfId="0" applyFont="1" applyBorder="1" applyAlignment="1">
      <alignment horizontal="distributed" vertical="center"/>
    </xf>
    <xf numFmtId="0" fontId="10" fillId="0" borderId="105" xfId="0" applyFont="1" applyBorder="1" applyAlignment="1">
      <alignment horizontal="distributed" vertical="center"/>
    </xf>
    <xf numFmtId="0" fontId="22" fillId="3" borderId="111" xfId="0" applyFont="1" applyFill="1" applyBorder="1" applyAlignment="1" applyProtection="1">
      <alignment vertical="center"/>
    </xf>
    <xf numFmtId="0" fontId="22" fillId="3" borderId="106" xfId="0" applyFont="1" applyFill="1" applyBorder="1" applyAlignment="1" applyProtection="1">
      <alignment vertical="center"/>
    </xf>
    <xf numFmtId="0" fontId="22" fillId="3" borderId="112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1" fillId="0" borderId="91" xfId="0" applyFont="1" applyBorder="1" applyAlignment="1">
      <alignment horizontal="center" vertical="center"/>
    </xf>
    <xf numFmtId="0" fontId="11" fillId="0" borderId="164" xfId="0" applyFont="1" applyBorder="1" applyAlignment="1">
      <alignment horizontal="center" vertical="center"/>
    </xf>
    <xf numFmtId="0" fontId="11" fillId="0" borderId="166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72" xfId="0" applyFont="1" applyBorder="1" applyAlignment="1" applyProtection="1">
      <alignment horizontal="distributed" vertical="center"/>
    </xf>
    <xf numFmtId="0" fontId="11" fillId="0" borderId="71" xfId="0" applyFont="1" applyBorder="1" applyAlignment="1">
      <alignment horizontal="distributed" vertical="center"/>
    </xf>
    <xf numFmtId="0" fontId="11" fillId="0" borderId="85" xfId="0" applyFont="1" applyBorder="1" applyAlignment="1">
      <alignment horizontal="distributed" vertical="center"/>
    </xf>
    <xf numFmtId="0" fontId="11" fillId="0" borderId="15" xfId="0" applyFont="1" applyBorder="1" applyAlignment="1" applyProtection="1">
      <alignment horizontal="distributed" vertical="center" shrinkToFit="1"/>
    </xf>
    <xf numFmtId="0" fontId="16" fillId="0" borderId="0" xfId="0" applyFont="1" applyBorder="1" applyAlignment="1" applyProtection="1">
      <alignment horizontal="distributed" vertical="center"/>
    </xf>
    <xf numFmtId="0" fontId="0" fillId="0" borderId="160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22" fillId="3" borderId="154" xfId="0" applyFont="1" applyFill="1" applyBorder="1" applyAlignment="1" applyProtection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22" fillId="3" borderId="154" xfId="0" applyFont="1" applyFill="1" applyBorder="1" applyAlignment="1" applyProtection="1">
      <alignment horizontal="distributed" vertical="center"/>
    </xf>
    <xf numFmtId="0" fontId="0" fillId="0" borderId="155" xfId="0" applyBorder="1" applyAlignment="1">
      <alignment horizontal="distributed" vertical="center"/>
    </xf>
    <xf numFmtId="0" fontId="0" fillId="0" borderId="156" xfId="0" applyBorder="1" applyAlignment="1">
      <alignment horizontal="distributed" vertical="center"/>
    </xf>
    <xf numFmtId="0" fontId="0" fillId="0" borderId="160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distributed" vertical="center"/>
    </xf>
    <xf numFmtId="0" fontId="14" fillId="0" borderId="40" xfId="0" applyFont="1" applyFill="1" applyBorder="1" applyAlignment="1">
      <alignment horizontal="distributed" vertical="center"/>
    </xf>
    <xf numFmtId="0" fontId="0" fillId="0" borderId="35" xfId="0" applyFill="1" applyBorder="1" applyAlignment="1">
      <alignment horizontal="distributed" vertical="center"/>
    </xf>
    <xf numFmtId="0" fontId="0" fillId="0" borderId="40" xfId="0" applyFill="1" applyBorder="1" applyAlignment="1">
      <alignment horizontal="distributed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40" xfId="0" applyFont="1" applyFill="1" applyBorder="1" applyAlignment="1">
      <alignment horizontal="center" vertical="center" shrinkToFit="1"/>
    </xf>
    <xf numFmtId="0" fontId="0" fillId="0" borderId="26" xfId="0" applyFill="1" applyBorder="1" applyAlignment="1">
      <alignment horizontal="distributed" vertical="center"/>
    </xf>
    <xf numFmtId="0" fontId="0" fillId="0" borderId="104" xfId="0" applyFill="1" applyBorder="1" applyAlignment="1">
      <alignment horizontal="distributed" vertical="center"/>
    </xf>
    <xf numFmtId="0" fontId="0" fillId="0" borderId="35" xfId="0" applyFill="1" applyBorder="1" applyAlignment="1">
      <alignment horizontal="center" vertical="center" shrinkToFit="1"/>
    </xf>
    <xf numFmtId="0" fontId="0" fillId="0" borderId="40" xfId="0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0" fillId="0" borderId="41" xfId="0" applyFill="1" applyBorder="1" applyAlignment="1">
      <alignment horizontal="distributed" vertical="center"/>
    </xf>
    <xf numFmtId="0" fontId="0" fillId="0" borderId="100" xfId="0" applyFill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157" xfId="0" applyBorder="1" applyAlignment="1">
      <alignment horizontal="center" vertical="center"/>
    </xf>
    <xf numFmtId="0" fontId="0" fillId="0" borderId="163" xfId="0" applyBorder="1" applyAlignment="1">
      <alignment horizontal="distributed" vertical="center"/>
    </xf>
    <xf numFmtId="0" fontId="0" fillId="0" borderId="140" xfId="0" applyBorder="1" applyAlignment="1">
      <alignment horizontal="distributed" vertical="center"/>
    </xf>
    <xf numFmtId="0" fontId="15" fillId="0" borderId="160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0" fillId="0" borderId="162" xfId="0" applyBorder="1" applyAlignment="1">
      <alignment horizontal="distributed" vertical="center"/>
    </xf>
    <xf numFmtId="0" fontId="0" fillId="0" borderId="63" xfId="0" applyBorder="1" applyAlignment="1">
      <alignment horizontal="distributed" vertical="center"/>
    </xf>
    <xf numFmtId="0" fontId="0" fillId="0" borderId="161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161" xfId="0" applyBorder="1" applyAlignment="1">
      <alignment horizontal="distributed" vertical="center"/>
    </xf>
    <xf numFmtId="0" fontId="0" fillId="0" borderId="64" xfId="0" applyBorder="1" applyAlignment="1">
      <alignment horizontal="distributed" vertical="center"/>
    </xf>
    <xf numFmtId="0" fontId="0" fillId="0" borderId="158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49" xfId="0" applyBorder="1" applyAlignment="1">
      <alignment horizontal="distributed" vertical="center"/>
    </xf>
    <xf numFmtId="0" fontId="0" fillId="0" borderId="50" xfId="0" applyBorder="1" applyAlignment="1">
      <alignment horizontal="distributed" vertical="center"/>
    </xf>
    <xf numFmtId="0" fontId="0" fillId="0" borderId="51" xfId="0" applyBorder="1" applyAlignment="1">
      <alignment horizontal="distributed" vertical="center"/>
    </xf>
    <xf numFmtId="0" fontId="0" fillId="0" borderId="53" xfId="0" applyBorder="1" applyAlignment="1">
      <alignment horizontal="distributed" vertical="center"/>
    </xf>
    <xf numFmtId="0" fontId="0" fillId="0" borderId="54" xfId="0" applyBorder="1" applyAlignment="1">
      <alignment horizontal="distributed" vertical="center"/>
    </xf>
    <xf numFmtId="0" fontId="0" fillId="0" borderId="59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3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26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6" fillId="3" borderId="4" xfId="0" applyFont="1" applyFill="1" applyBorder="1" applyAlignment="1">
      <alignment horizontal="center" vertical="distributed" wrapText="1"/>
    </xf>
    <xf numFmtId="0" fontId="6" fillId="3" borderId="9" xfId="0" applyFont="1" applyFill="1" applyBorder="1" applyAlignment="1">
      <alignment horizontal="center" vertical="distributed" wrapText="1"/>
    </xf>
    <xf numFmtId="0" fontId="6" fillId="3" borderId="13" xfId="0" applyFont="1" applyFill="1" applyBorder="1" applyAlignment="1">
      <alignment horizontal="center" vertical="distributed" wrapText="1"/>
    </xf>
    <xf numFmtId="0" fontId="6" fillId="4" borderId="4" xfId="0" applyFont="1" applyFill="1" applyBorder="1" applyAlignment="1">
      <alignment horizontal="center" vertical="distributed" wrapText="1"/>
    </xf>
    <xf numFmtId="0" fontId="6" fillId="4" borderId="9" xfId="0" applyFont="1" applyFill="1" applyBorder="1" applyAlignment="1">
      <alignment horizontal="center" vertical="distributed" wrapText="1"/>
    </xf>
    <xf numFmtId="0" fontId="6" fillId="4" borderId="13" xfId="0" applyFont="1" applyFill="1" applyBorder="1" applyAlignment="1">
      <alignment horizontal="center" vertical="distributed" wrapText="1"/>
    </xf>
    <xf numFmtId="0" fontId="6" fillId="3" borderId="5" xfId="0" applyFont="1" applyFill="1" applyBorder="1" applyAlignment="1">
      <alignment horizontal="center" vertical="distributed" wrapText="1"/>
    </xf>
    <xf numFmtId="0" fontId="6" fillId="3" borderId="10" xfId="0" applyFont="1" applyFill="1" applyBorder="1" applyAlignment="1">
      <alignment horizontal="center" vertical="distributed" wrapText="1"/>
    </xf>
    <xf numFmtId="0" fontId="6" fillId="3" borderId="14" xfId="0" applyFont="1" applyFill="1" applyBorder="1" applyAlignment="1">
      <alignment horizontal="center" vertical="distributed" wrapText="1"/>
    </xf>
    <xf numFmtId="0" fontId="4" fillId="0" borderId="0" xfId="0" applyFont="1" applyFill="1" applyBorder="1" applyAlignment="1">
      <alignment horizontal="distributed"/>
    </xf>
  </cellXfs>
  <cellStyles count="3">
    <cellStyle name="パーセント 2" xfId="2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200026</xdr:rowOff>
    </xdr:from>
    <xdr:to>
      <xdr:col>0</xdr:col>
      <xdr:colOff>457200</xdr:colOff>
      <xdr:row>29</xdr:row>
      <xdr:rowOff>171450</xdr:rowOff>
    </xdr:to>
    <xdr:sp macro="" textlink="">
      <xdr:nvSpPr>
        <xdr:cNvPr id="2" name="テキスト ボックス 1"/>
        <xdr:cNvSpPr txBox="1"/>
      </xdr:nvSpPr>
      <xdr:spPr>
        <a:xfrm rot="5400000">
          <a:off x="-285750" y="4400551"/>
          <a:ext cx="1028699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600">
              <a:latin typeface="ＭＳ 明朝" panose="02020609040205080304" pitchFamily="17" charset="-128"/>
              <a:ea typeface="ＭＳ 明朝" panose="02020609040205080304" pitchFamily="17" charset="-128"/>
            </a:rPr>
            <a:t>137</a:t>
          </a:r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2" name="テキスト ボックス 1"/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124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3" name="テキスト ボックス 2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125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4" name="テキスト ボックス 3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127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409575</xdr:colOff>
      <xdr:row>81</xdr:row>
      <xdr:rowOff>23813</xdr:rowOff>
    </xdr:to>
    <xdr:sp macro="" textlink="">
      <xdr:nvSpPr>
        <xdr:cNvPr id="5" name="テキスト ボックス 4"/>
        <xdr:cNvSpPr txBox="1"/>
      </xdr:nvSpPr>
      <xdr:spPr>
        <a:xfrm rot="5400000">
          <a:off x="-440531" y="13908881"/>
          <a:ext cx="1290638" cy="4095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140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0</xdr:colOff>
      <xdr:row>125</xdr:row>
      <xdr:rowOff>139700</xdr:rowOff>
    </xdr:from>
    <xdr:to>
      <xdr:col>0</xdr:col>
      <xdr:colOff>355600</xdr:colOff>
      <xdr:row>132</xdr:row>
      <xdr:rowOff>163513</xdr:rowOff>
    </xdr:to>
    <xdr:sp macro="" textlink="">
      <xdr:nvSpPr>
        <xdr:cNvPr id="6" name="テキスト ボックス 5"/>
        <xdr:cNvSpPr txBox="1"/>
      </xdr:nvSpPr>
      <xdr:spPr>
        <a:xfrm rot="5400000">
          <a:off x="-467519" y="23333869"/>
          <a:ext cx="1290638" cy="3556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142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7" name="テキスト ボックス 6"/>
        <xdr:cNvSpPr txBox="1"/>
      </xdr:nvSpPr>
      <xdr:spPr>
        <a:xfrm rot="5400000">
          <a:off x="12905581" y="232767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129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8" name="テキスト ボックス 7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125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9" name="テキスト ボックス 8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127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10" name="テキスト ボックス 9"/>
        <xdr:cNvSpPr txBox="1"/>
      </xdr:nvSpPr>
      <xdr:spPr>
        <a:xfrm rot="5400000">
          <a:off x="12905581" y="232767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129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11" name="テキスト ボックス 10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12" name="テキスト ボックス 11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13" name="テキスト ボックス 12"/>
        <xdr:cNvSpPr txBox="1"/>
      </xdr:nvSpPr>
      <xdr:spPr>
        <a:xfrm rot="5400000">
          <a:off x="12905581" y="232767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145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14" name="テキスト ボックス 13"/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140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15" name="テキスト ボックス 14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16" name="テキスト ボックス 15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17" name="テキスト ボックス 16"/>
        <xdr:cNvSpPr txBox="1"/>
      </xdr:nvSpPr>
      <xdr:spPr>
        <a:xfrm rot="5400000">
          <a:off x="12905581" y="232767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145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18" name="テキスト ボックス 17"/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138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19" name="テキスト ボックス 18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139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20" name="テキスト ボックス 19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21" name="テキスト ボックス 20"/>
        <xdr:cNvSpPr txBox="1"/>
      </xdr:nvSpPr>
      <xdr:spPr>
        <a:xfrm rot="5400000">
          <a:off x="12905581" y="232767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08;&#12487;&#12540;&#12479;&#65310;39&#39640;&#26657;&#23398;&#31185;&#21029;&#29366;&#27841;&#210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08;&#12487;&#12540;&#12479;&#65310;40&#39640;&#26657;&#29366;&#27841;&#2102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9640;&#21330;A&#38598;&#35336;&#23398;&#31185;&#21029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08;&#12487;&#12540;&#12479;&#65310;41&#32887;&#26989;&#20998;&#390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9640;&#21330;B&#30007;&#23398;&#31185;&#21029;&#38598;&#3533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9640;&#21330;B&#22899;&#23398;&#31185;&#21029;&#38598;&#3533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9640;&#21330;B&#31080;&#23398;&#31185;&#2102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付帯報告書"/>
      <sheetName val="報告３７用男"/>
      <sheetName val="報告３７用女"/>
      <sheetName val="報告３７の前表"/>
    </sheetNames>
    <sheetDataSet>
      <sheetData sheetId="0" refreshError="1"/>
      <sheetData sheetId="1">
        <row r="11">
          <cell r="G11">
            <v>355</v>
          </cell>
          <cell r="H11">
            <v>357</v>
          </cell>
          <cell r="J11">
            <v>307</v>
          </cell>
          <cell r="K11">
            <v>308</v>
          </cell>
          <cell r="L11">
            <v>3</v>
          </cell>
          <cell r="M11">
            <v>0</v>
          </cell>
          <cell r="N11">
            <v>3</v>
          </cell>
          <cell r="O11">
            <v>7</v>
          </cell>
          <cell r="P11">
            <v>6</v>
          </cell>
          <cell r="Q11">
            <v>1</v>
          </cell>
          <cell r="R11">
            <v>4</v>
          </cell>
          <cell r="S11">
            <v>1</v>
          </cell>
          <cell r="T11">
            <v>3</v>
          </cell>
          <cell r="U11">
            <v>0</v>
          </cell>
          <cell r="V11">
            <v>0</v>
          </cell>
          <cell r="W11">
            <v>0</v>
          </cell>
          <cell r="X11">
            <v>1</v>
          </cell>
          <cell r="Y11">
            <v>0</v>
          </cell>
          <cell r="Z11">
            <v>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80</v>
          </cell>
          <cell r="AH11">
            <v>39</v>
          </cell>
          <cell r="AI11">
            <v>41</v>
          </cell>
          <cell r="AJ11">
            <v>2</v>
          </cell>
          <cell r="AK11">
            <v>2</v>
          </cell>
          <cell r="AL11">
            <v>0</v>
          </cell>
        </row>
        <row r="12">
          <cell r="G12">
            <v>458</v>
          </cell>
          <cell r="H12">
            <v>294</v>
          </cell>
          <cell r="J12">
            <v>412</v>
          </cell>
          <cell r="K12">
            <v>265</v>
          </cell>
          <cell r="L12">
            <v>0</v>
          </cell>
          <cell r="M12">
            <v>0</v>
          </cell>
          <cell r="N12">
            <v>0</v>
          </cell>
          <cell r="O12">
            <v>7</v>
          </cell>
          <cell r="P12">
            <v>7</v>
          </cell>
          <cell r="Q12">
            <v>0</v>
          </cell>
          <cell r="R12">
            <v>7</v>
          </cell>
          <cell r="S12">
            <v>3</v>
          </cell>
          <cell r="T12">
            <v>4</v>
          </cell>
          <cell r="U12">
            <v>0</v>
          </cell>
          <cell r="V12">
            <v>0</v>
          </cell>
          <cell r="W12">
            <v>0</v>
          </cell>
          <cell r="X12">
            <v>1</v>
          </cell>
          <cell r="Y12">
            <v>0</v>
          </cell>
          <cell r="Z12">
            <v>1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56</v>
          </cell>
          <cell r="AH12">
            <v>32</v>
          </cell>
          <cell r="AI12">
            <v>24</v>
          </cell>
          <cell r="AJ12">
            <v>4</v>
          </cell>
          <cell r="AK12">
            <v>4</v>
          </cell>
          <cell r="AL12">
            <v>0</v>
          </cell>
        </row>
        <row r="14">
          <cell r="G14">
            <v>128</v>
          </cell>
          <cell r="H14">
            <v>207</v>
          </cell>
          <cell r="J14">
            <v>116</v>
          </cell>
          <cell r="K14">
            <v>191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1</v>
          </cell>
          <cell r="Q14">
            <v>0</v>
          </cell>
          <cell r="R14">
            <v>6</v>
          </cell>
          <cell r="S14">
            <v>2</v>
          </cell>
          <cell r="T14">
            <v>4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19</v>
          </cell>
          <cell r="AH14">
            <v>7</v>
          </cell>
          <cell r="AI14">
            <v>12</v>
          </cell>
          <cell r="AJ14">
            <v>2</v>
          </cell>
          <cell r="AK14">
            <v>2</v>
          </cell>
          <cell r="AL14">
            <v>0</v>
          </cell>
        </row>
        <row r="16">
          <cell r="G16">
            <v>550</v>
          </cell>
          <cell r="H16">
            <v>430</v>
          </cell>
          <cell r="J16">
            <v>364</v>
          </cell>
          <cell r="K16">
            <v>308</v>
          </cell>
          <cell r="L16">
            <v>6</v>
          </cell>
          <cell r="M16">
            <v>2</v>
          </cell>
          <cell r="N16">
            <v>4</v>
          </cell>
          <cell r="O16">
            <v>44</v>
          </cell>
          <cell r="P16">
            <v>40</v>
          </cell>
          <cell r="Q16">
            <v>4</v>
          </cell>
          <cell r="R16">
            <v>101</v>
          </cell>
          <cell r="S16">
            <v>73</v>
          </cell>
          <cell r="T16">
            <v>28</v>
          </cell>
          <cell r="U16">
            <v>3</v>
          </cell>
          <cell r="V16">
            <v>2</v>
          </cell>
          <cell r="W16">
            <v>1</v>
          </cell>
          <cell r="X16">
            <v>17</v>
          </cell>
          <cell r="Y16">
            <v>1</v>
          </cell>
          <cell r="Z16">
            <v>16</v>
          </cell>
          <cell r="AA16">
            <v>0</v>
          </cell>
          <cell r="AB16">
            <v>0</v>
          </cell>
          <cell r="AC16">
            <v>0</v>
          </cell>
          <cell r="AD16">
            <v>9</v>
          </cell>
          <cell r="AE16">
            <v>4</v>
          </cell>
          <cell r="AF16">
            <v>5</v>
          </cell>
          <cell r="AG16">
            <v>97</v>
          </cell>
          <cell r="AH16">
            <v>46</v>
          </cell>
          <cell r="AI16">
            <v>51</v>
          </cell>
          <cell r="AJ16">
            <v>31</v>
          </cell>
          <cell r="AK16">
            <v>18</v>
          </cell>
          <cell r="AL16">
            <v>13</v>
          </cell>
        </row>
        <row r="17">
          <cell r="G17">
            <v>1025</v>
          </cell>
          <cell r="H17">
            <v>758</v>
          </cell>
          <cell r="J17">
            <v>718</v>
          </cell>
          <cell r="K17">
            <v>587</v>
          </cell>
          <cell r="L17">
            <v>18</v>
          </cell>
          <cell r="M17">
            <v>15</v>
          </cell>
          <cell r="N17">
            <v>3</v>
          </cell>
          <cell r="O17">
            <v>53</v>
          </cell>
          <cell r="P17">
            <v>48</v>
          </cell>
          <cell r="Q17">
            <v>5</v>
          </cell>
          <cell r="R17">
            <v>95</v>
          </cell>
          <cell r="S17">
            <v>71</v>
          </cell>
          <cell r="T17">
            <v>24</v>
          </cell>
          <cell r="U17">
            <v>1</v>
          </cell>
          <cell r="V17">
            <v>1</v>
          </cell>
          <cell r="W17">
            <v>0</v>
          </cell>
          <cell r="X17">
            <v>16</v>
          </cell>
          <cell r="Y17">
            <v>0</v>
          </cell>
          <cell r="Z17">
            <v>16</v>
          </cell>
          <cell r="AA17">
            <v>0</v>
          </cell>
          <cell r="AB17">
            <v>0</v>
          </cell>
          <cell r="AC17">
            <v>0</v>
          </cell>
          <cell r="AD17">
            <v>2</v>
          </cell>
          <cell r="AE17">
            <v>0</v>
          </cell>
          <cell r="AF17">
            <v>2</v>
          </cell>
          <cell r="AG17">
            <v>216</v>
          </cell>
          <cell r="AH17">
            <v>107</v>
          </cell>
          <cell r="AI17">
            <v>109</v>
          </cell>
          <cell r="AJ17">
            <v>77</v>
          </cell>
          <cell r="AK17">
            <v>65</v>
          </cell>
          <cell r="AL17">
            <v>12</v>
          </cell>
        </row>
        <row r="22">
          <cell r="G22">
            <v>1</v>
          </cell>
          <cell r="H22">
            <v>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</v>
          </cell>
          <cell r="AH22">
            <v>0</v>
          </cell>
          <cell r="AI22">
            <v>1</v>
          </cell>
          <cell r="AJ22">
            <v>0</v>
          </cell>
          <cell r="AK22">
            <v>0</v>
          </cell>
          <cell r="AL22">
            <v>0</v>
          </cell>
        </row>
        <row r="23">
          <cell r="G23">
            <v>0</v>
          </cell>
          <cell r="H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5">
          <cell r="G25">
            <v>41</v>
          </cell>
          <cell r="H25">
            <v>204</v>
          </cell>
          <cell r="J25">
            <v>29</v>
          </cell>
          <cell r="K25">
            <v>147</v>
          </cell>
          <cell r="L25">
            <v>1</v>
          </cell>
          <cell r="M25">
            <v>0</v>
          </cell>
          <cell r="N25">
            <v>1</v>
          </cell>
          <cell r="O25">
            <v>7</v>
          </cell>
          <cell r="P25">
            <v>5</v>
          </cell>
          <cell r="Q25">
            <v>2</v>
          </cell>
          <cell r="R25">
            <v>25</v>
          </cell>
          <cell r="S25">
            <v>3</v>
          </cell>
          <cell r="T25">
            <v>22</v>
          </cell>
          <cell r="U25">
            <v>1</v>
          </cell>
          <cell r="V25">
            <v>1</v>
          </cell>
          <cell r="W25">
            <v>0</v>
          </cell>
          <cell r="X25">
            <v>6</v>
          </cell>
          <cell r="Y25">
            <v>0</v>
          </cell>
          <cell r="Z25">
            <v>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26</v>
          </cell>
          <cell r="AH25">
            <v>3</v>
          </cell>
          <cell r="AI25">
            <v>23</v>
          </cell>
          <cell r="AJ25">
            <v>3</v>
          </cell>
          <cell r="AK25">
            <v>0</v>
          </cell>
          <cell r="AL25">
            <v>3</v>
          </cell>
        </row>
        <row r="26">
          <cell r="G26">
            <v>1</v>
          </cell>
          <cell r="H26">
            <v>24</v>
          </cell>
          <cell r="J26">
            <v>0</v>
          </cell>
          <cell r="K26">
            <v>15</v>
          </cell>
          <cell r="L26">
            <v>1</v>
          </cell>
          <cell r="M26">
            <v>0</v>
          </cell>
          <cell r="N26">
            <v>1</v>
          </cell>
          <cell r="O26">
            <v>2</v>
          </cell>
          <cell r="P26">
            <v>1</v>
          </cell>
          <cell r="Q26">
            <v>1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7</v>
          </cell>
          <cell r="AH26">
            <v>0</v>
          </cell>
          <cell r="AI26">
            <v>7</v>
          </cell>
          <cell r="AJ26">
            <v>0</v>
          </cell>
          <cell r="AK26">
            <v>0</v>
          </cell>
          <cell r="AL26">
            <v>0</v>
          </cell>
        </row>
        <row r="28">
          <cell r="G28">
            <v>5</v>
          </cell>
          <cell r="H28">
            <v>727</v>
          </cell>
          <cell r="J28">
            <v>0</v>
          </cell>
          <cell r="K28">
            <v>340</v>
          </cell>
          <cell r="L28">
            <v>10</v>
          </cell>
          <cell r="M28">
            <v>0</v>
          </cell>
          <cell r="N28">
            <v>10</v>
          </cell>
          <cell r="O28">
            <v>15</v>
          </cell>
          <cell r="P28">
            <v>1</v>
          </cell>
          <cell r="Q28">
            <v>14</v>
          </cell>
          <cell r="R28">
            <v>149</v>
          </cell>
          <cell r="S28">
            <v>3</v>
          </cell>
          <cell r="T28">
            <v>146</v>
          </cell>
          <cell r="U28">
            <v>0</v>
          </cell>
          <cell r="V28">
            <v>0</v>
          </cell>
          <cell r="W28">
            <v>0</v>
          </cell>
          <cell r="X28">
            <v>106</v>
          </cell>
          <cell r="Y28">
            <v>0</v>
          </cell>
          <cell r="Z28">
            <v>106</v>
          </cell>
          <cell r="AA28">
            <v>0</v>
          </cell>
          <cell r="AB28">
            <v>0</v>
          </cell>
          <cell r="AC28">
            <v>0</v>
          </cell>
          <cell r="AD28">
            <v>10</v>
          </cell>
          <cell r="AE28">
            <v>0</v>
          </cell>
          <cell r="AF28">
            <v>10</v>
          </cell>
          <cell r="AG28">
            <v>70</v>
          </cell>
          <cell r="AH28">
            <v>0</v>
          </cell>
          <cell r="AI28">
            <v>70</v>
          </cell>
          <cell r="AJ28">
            <v>32</v>
          </cell>
          <cell r="AK28">
            <v>1</v>
          </cell>
          <cell r="AL28">
            <v>31</v>
          </cell>
        </row>
        <row r="29">
          <cell r="G29">
            <v>14</v>
          </cell>
          <cell r="H29">
            <v>211</v>
          </cell>
          <cell r="J29">
            <v>4</v>
          </cell>
          <cell r="K29">
            <v>124</v>
          </cell>
          <cell r="L29">
            <v>3</v>
          </cell>
          <cell r="M29">
            <v>2</v>
          </cell>
          <cell r="N29">
            <v>1</v>
          </cell>
          <cell r="O29">
            <v>4</v>
          </cell>
          <cell r="P29">
            <v>2</v>
          </cell>
          <cell r="Q29">
            <v>2</v>
          </cell>
          <cell r="R29">
            <v>23</v>
          </cell>
          <cell r="S29">
            <v>1</v>
          </cell>
          <cell r="T29">
            <v>22</v>
          </cell>
          <cell r="U29">
            <v>1</v>
          </cell>
          <cell r="V29">
            <v>1</v>
          </cell>
          <cell r="W29">
            <v>0</v>
          </cell>
          <cell r="X29">
            <v>22</v>
          </cell>
          <cell r="Y29">
            <v>0</v>
          </cell>
          <cell r="Z29">
            <v>22</v>
          </cell>
          <cell r="AA29">
            <v>3</v>
          </cell>
          <cell r="AB29">
            <v>1</v>
          </cell>
          <cell r="AC29">
            <v>2</v>
          </cell>
          <cell r="AD29">
            <v>1</v>
          </cell>
          <cell r="AE29">
            <v>0</v>
          </cell>
          <cell r="AF29">
            <v>1</v>
          </cell>
          <cell r="AG29">
            <v>33</v>
          </cell>
          <cell r="AH29">
            <v>3</v>
          </cell>
          <cell r="AI29">
            <v>30</v>
          </cell>
          <cell r="AJ29">
            <v>7</v>
          </cell>
          <cell r="AK29">
            <v>0</v>
          </cell>
          <cell r="AL29">
            <v>7</v>
          </cell>
        </row>
        <row r="31"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</row>
        <row r="32">
          <cell r="G32">
            <v>0</v>
          </cell>
          <cell r="H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</row>
        <row r="35">
          <cell r="G35">
            <v>1</v>
          </cell>
          <cell r="H35">
            <v>2</v>
          </cell>
          <cell r="J35">
            <v>1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7">
          <cell r="G37">
            <v>103</v>
          </cell>
          <cell r="H37">
            <v>473</v>
          </cell>
          <cell r="J37">
            <v>10</v>
          </cell>
          <cell r="K37">
            <v>3</v>
          </cell>
          <cell r="L37">
            <v>4</v>
          </cell>
          <cell r="M37">
            <v>4</v>
          </cell>
          <cell r="N37">
            <v>0</v>
          </cell>
          <cell r="O37">
            <v>7</v>
          </cell>
          <cell r="P37">
            <v>7</v>
          </cell>
          <cell r="Q37">
            <v>0</v>
          </cell>
          <cell r="R37">
            <v>2</v>
          </cell>
          <cell r="S37">
            <v>2</v>
          </cell>
          <cell r="T37">
            <v>0</v>
          </cell>
          <cell r="U37">
            <v>24</v>
          </cell>
          <cell r="V37">
            <v>22</v>
          </cell>
          <cell r="W37">
            <v>2</v>
          </cell>
          <cell r="X37">
            <v>0</v>
          </cell>
          <cell r="Y37">
            <v>0</v>
          </cell>
          <cell r="Z37">
            <v>0</v>
          </cell>
          <cell r="AA37">
            <v>525</v>
          </cell>
          <cell r="AB37">
            <v>57</v>
          </cell>
          <cell r="AC37">
            <v>468</v>
          </cell>
          <cell r="AD37">
            <v>0</v>
          </cell>
          <cell r="AE37">
            <v>0</v>
          </cell>
          <cell r="AF37">
            <v>0</v>
          </cell>
          <cell r="AG37">
            <v>1</v>
          </cell>
          <cell r="AH37">
            <v>1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G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40">
          <cell r="G40">
            <v>0</v>
          </cell>
          <cell r="H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</row>
        <row r="41">
          <cell r="G41">
            <v>0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</row>
        <row r="43">
          <cell r="G43">
            <v>1158</v>
          </cell>
          <cell r="H43">
            <v>1775</v>
          </cell>
          <cell r="J43">
            <v>438</v>
          </cell>
          <cell r="K43">
            <v>759</v>
          </cell>
          <cell r="L43">
            <v>119</v>
          </cell>
          <cell r="M43">
            <v>86</v>
          </cell>
          <cell r="N43">
            <v>33</v>
          </cell>
          <cell r="O43">
            <v>322</v>
          </cell>
          <cell r="P43">
            <v>255</v>
          </cell>
          <cell r="Q43">
            <v>67</v>
          </cell>
          <cell r="R43">
            <v>559</v>
          </cell>
          <cell r="S43">
            <v>181</v>
          </cell>
          <cell r="T43">
            <v>378</v>
          </cell>
          <cell r="U43">
            <v>9</v>
          </cell>
          <cell r="V43">
            <v>7</v>
          </cell>
          <cell r="W43">
            <v>2</v>
          </cell>
          <cell r="X43">
            <v>208</v>
          </cell>
          <cell r="Y43">
            <v>12</v>
          </cell>
          <cell r="Z43">
            <v>196</v>
          </cell>
          <cell r="AA43">
            <v>65</v>
          </cell>
          <cell r="AB43">
            <v>10</v>
          </cell>
          <cell r="AC43">
            <v>55</v>
          </cell>
          <cell r="AD43">
            <v>46</v>
          </cell>
          <cell r="AE43">
            <v>16</v>
          </cell>
          <cell r="AF43">
            <v>30</v>
          </cell>
          <cell r="AG43">
            <v>219</v>
          </cell>
          <cell r="AH43">
            <v>86</v>
          </cell>
          <cell r="AI43">
            <v>133</v>
          </cell>
          <cell r="AJ43">
            <v>189</v>
          </cell>
          <cell r="AK43">
            <v>67</v>
          </cell>
          <cell r="AL43">
            <v>122</v>
          </cell>
        </row>
        <row r="46">
          <cell r="G46">
            <v>662</v>
          </cell>
          <cell r="H46">
            <v>251</v>
          </cell>
          <cell r="J46">
            <v>571</v>
          </cell>
          <cell r="K46">
            <v>190</v>
          </cell>
          <cell r="L46">
            <v>0</v>
          </cell>
          <cell r="M46">
            <v>0</v>
          </cell>
          <cell r="N46">
            <v>0</v>
          </cell>
          <cell r="O46">
            <v>13</v>
          </cell>
          <cell r="P46">
            <v>13</v>
          </cell>
          <cell r="Q46">
            <v>0</v>
          </cell>
          <cell r="R46">
            <v>13</v>
          </cell>
          <cell r="S46">
            <v>5</v>
          </cell>
          <cell r="T46">
            <v>8</v>
          </cell>
          <cell r="U46">
            <v>0</v>
          </cell>
          <cell r="V46">
            <v>0</v>
          </cell>
          <cell r="W46">
            <v>0</v>
          </cell>
          <cell r="X46">
            <v>2</v>
          </cell>
          <cell r="Y46">
            <v>0</v>
          </cell>
          <cell r="Z46">
            <v>2</v>
          </cell>
          <cell r="AA46">
            <v>3</v>
          </cell>
          <cell r="AB46">
            <v>0</v>
          </cell>
          <cell r="AC46">
            <v>3</v>
          </cell>
          <cell r="AD46">
            <v>10</v>
          </cell>
          <cell r="AE46">
            <v>2</v>
          </cell>
          <cell r="AF46">
            <v>8</v>
          </cell>
          <cell r="AG46">
            <v>106</v>
          </cell>
          <cell r="AH46">
            <v>67</v>
          </cell>
          <cell r="AI46">
            <v>39</v>
          </cell>
          <cell r="AJ46">
            <v>5</v>
          </cell>
          <cell r="AK46">
            <v>4</v>
          </cell>
          <cell r="AL46">
            <v>1</v>
          </cell>
        </row>
        <row r="47">
          <cell r="G47">
            <v>45</v>
          </cell>
          <cell r="H47">
            <v>27</v>
          </cell>
          <cell r="J47">
            <v>20</v>
          </cell>
          <cell r="K47">
            <v>12</v>
          </cell>
          <cell r="L47">
            <v>9</v>
          </cell>
          <cell r="M47">
            <v>7</v>
          </cell>
          <cell r="N47">
            <v>2</v>
          </cell>
          <cell r="O47">
            <v>1</v>
          </cell>
          <cell r="P47">
            <v>1</v>
          </cell>
          <cell r="Q47">
            <v>0</v>
          </cell>
          <cell r="R47">
            <v>5</v>
          </cell>
          <cell r="S47">
            <v>1</v>
          </cell>
          <cell r="T47">
            <v>4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</v>
          </cell>
          <cell r="AB47">
            <v>0</v>
          </cell>
          <cell r="AC47">
            <v>1</v>
          </cell>
          <cell r="AD47">
            <v>1</v>
          </cell>
          <cell r="AE47">
            <v>1</v>
          </cell>
          <cell r="AF47">
            <v>0</v>
          </cell>
          <cell r="AG47">
            <v>15</v>
          </cell>
          <cell r="AH47">
            <v>11</v>
          </cell>
          <cell r="AI47">
            <v>4</v>
          </cell>
          <cell r="AJ47">
            <v>8</v>
          </cell>
          <cell r="AK47">
            <v>4</v>
          </cell>
          <cell r="AL47">
            <v>4</v>
          </cell>
        </row>
        <row r="49">
          <cell r="G49">
            <v>170</v>
          </cell>
          <cell r="H49">
            <v>27</v>
          </cell>
          <cell r="J49">
            <v>75</v>
          </cell>
          <cell r="K49">
            <v>11</v>
          </cell>
          <cell r="L49">
            <v>21</v>
          </cell>
          <cell r="M49">
            <v>17</v>
          </cell>
          <cell r="N49">
            <v>4</v>
          </cell>
          <cell r="O49">
            <v>39</v>
          </cell>
          <cell r="P49">
            <v>38</v>
          </cell>
          <cell r="Q49">
            <v>1</v>
          </cell>
          <cell r="R49">
            <v>26</v>
          </cell>
          <cell r="S49">
            <v>19</v>
          </cell>
          <cell r="T49">
            <v>7</v>
          </cell>
          <cell r="U49">
            <v>3</v>
          </cell>
          <cell r="V49">
            <v>3</v>
          </cell>
          <cell r="W49">
            <v>0</v>
          </cell>
          <cell r="X49">
            <v>3</v>
          </cell>
          <cell r="Y49">
            <v>0</v>
          </cell>
          <cell r="Z49">
            <v>3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13</v>
          </cell>
          <cell r="AH49">
            <v>12</v>
          </cell>
          <cell r="AI49">
            <v>1</v>
          </cell>
          <cell r="AJ49">
            <v>6</v>
          </cell>
          <cell r="AK49">
            <v>6</v>
          </cell>
          <cell r="AL49">
            <v>0</v>
          </cell>
        </row>
        <row r="51">
          <cell r="G51">
            <v>2508</v>
          </cell>
          <cell r="H51">
            <v>1504</v>
          </cell>
          <cell r="J51">
            <v>300</v>
          </cell>
          <cell r="K51">
            <v>227</v>
          </cell>
          <cell r="L51">
            <v>307</v>
          </cell>
          <cell r="M51">
            <v>186</v>
          </cell>
          <cell r="N51">
            <v>121</v>
          </cell>
          <cell r="O51">
            <v>1402</v>
          </cell>
          <cell r="P51">
            <v>1297</v>
          </cell>
          <cell r="Q51">
            <v>105</v>
          </cell>
          <cell r="R51">
            <v>978</v>
          </cell>
          <cell r="S51">
            <v>405</v>
          </cell>
          <cell r="T51">
            <v>573</v>
          </cell>
          <cell r="U51">
            <v>60</v>
          </cell>
          <cell r="V51">
            <v>59</v>
          </cell>
          <cell r="W51">
            <v>1</v>
          </cell>
          <cell r="X51">
            <v>212</v>
          </cell>
          <cell r="Y51">
            <v>44</v>
          </cell>
          <cell r="Z51">
            <v>168</v>
          </cell>
          <cell r="AA51">
            <v>8</v>
          </cell>
          <cell r="AB51">
            <v>3</v>
          </cell>
          <cell r="AC51">
            <v>5</v>
          </cell>
          <cell r="AD51">
            <v>142</v>
          </cell>
          <cell r="AE51">
            <v>43</v>
          </cell>
          <cell r="AF51">
            <v>99</v>
          </cell>
          <cell r="AG51">
            <v>166</v>
          </cell>
          <cell r="AH51">
            <v>61</v>
          </cell>
          <cell r="AI51">
            <v>105</v>
          </cell>
          <cell r="AJ51">
            <v>210</v>
          </cell>
          <cell r="AK51">
            <v>110</v>
          </cell>
          <cell r="AL51">
            <v>100</v>
          </cell>
        </row>
        <row r="52">
          <cell r="G52">
            <v>2497</v>
          </cell>
          <cell r="H52">
            <v>1490</v>
          </cell>
          <cell r="J52">
            <v>298</v>
          </cell>
          <cell r="K52">
            <v>223</v>
          </cell>
          <cell r="L52">
            <v>303</v>
          </cell>
          <cell r="M52">
            <v>183</v>
          </cell>
          <cell r="N52">
            <v>120</v>
          </cell>
          <cell r="O52">
            <v>1398</v>
          </cell>
          <cell r="P52">
            <v>1294</v>
          </cell>
          <cell r="Q52">
            <v>104</v>
          </cell>
          <cell r="R52">
            <v>975</v>
          </cell>
          <cell r="S52">
            <v>404</v>
          </cell>
          <cell r="T52">
            <v>571</v>
          </cell>
          <cell r="U52">
            <v>60</v>
          </cell>
          <cell r="V52">
            <v>59</v>
          </cell>
          <cell r="W52">
            <v>1</v>
          </cell>
          <cell r="X52">
            <v>206</v>
          </cell>
          <cell r="Y52">
            <v>42</v>
          </cell>
          <cell r="Z52">
            <v>164</v>
          </cell>
          <cell r="AA52">
            <v>6</v>
          </cell>
          <cell r="AB52">
            <v>3</v>
          </cell>
          <cell r="AC52">
            <v>3</v>
          </cell>
          <cell r="AD52">
            <v>142</v>
          </cell>
          <cell r="AE52">
            <v>43</v>
          </cell>
          <cell r="AF52">
            <v>99</v>
          </cell>
          <cell r="AG52">
            <v>166</v>
          </cell>
          <cell r="AH52">
            <v>61</v>
          </cell>
          <cell r="AI52">
            <v>105</v>
          </cell>
          <cell r="AJ52">
            <v>210</v>
          </cell>
          <cell r="AK52">
            <v>110</v>
          </cell>
          <cell r="AL52">
            <v>100</v>
          </cell>
        </row>
        <row r="53">
          <cell r="G53">
            <v>11</v>
          </cell>
          <cell r="H53">
            <v>14</v>
          </cell>
          <cell r="J53">
            <v>2</v>
          </cell>
          <cell r="K53">
            <v>4</v>
          </cell>
          <cell r="L53">
            <v>4</v>
          </cell>
          <cell r="M53">
            <v>3</v>
          </cell>
          <cell r="N53">
            <v>1</v>
          </cell>
          <cell r="O53">
            <v>4</v>
          </cell>
          <cell r="P53">
            <v>3</v>
          </cell>
          <cell r="Q53">
            <v>1</v>
          </cell>
          <cell r="R53">
            <v>3</v>
          </cell>
          <cell r="S53">
            <v>1</v>
          </cell>
          <cell r="T53">
            <v>2</v>
          </cell>
          <cell r="U53">
            <v>0</v>
          </cell>
          <cell r="V53">
            <v>0</v>
          </cell>
          <cell r="W53">
            <v>0</v>
          </cell>
          <cell r="X53">
            <v>6</v>
          </cell>
          <cell r="Y53">
            <v>2</v>
          </cell>
          <cell r="Z53">
            <v>4</v>
          </cell>
          <cell r="AA53">
            <v>2</v>
          </cell>
          <cell r="AB53">
            <v>0</v>
          </cell>
          <cell r="AC53">
            <v>2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</row>
        <row r="55">
          <cell r="G55">
            <v>35</v>
          </cell>
          <cell r="H55">
            <v>60</v>
          </cell>
          <cell r="J55">
            <v>4</v>
          </cell>
          <cell r="K55">
            <v>18</v>
          </cell>
          <cell r="L55">
            <v>11</v>
          </cell>
          <cell r="M55">
            <v>6</v>
          </cell>
          <cell r="N55">
            <v>5</v>
          </cell>
          <cell r="O55">
            <v>20</v>
          </cell>
          <cell r="P55">
            <v>15</v>
          </cell>
          <cell r="Q55">
            <v>5</v>
          </cell>
          <cell r="R55">
            <v>27</v>
          </cell>
          <cell r="S55">
            <v>8</v>
          </cell>
          <cell r="T55">
            <v>19</v>
          </cell>
          <cell r="U55">
            <v>0</v>
          </cell>
          <cell r="V55">
            <v>0</v>
          </cell>
          <cell r="W55">
            <v>0</v>
          </cell>
          <cell r="X55">
            <v>3</v>
          </cell>
          <cell r="Y55">
            <v>1</v>
          </cell>
          <cell r="Z55">
            <v>2</v>
          </cell>
          <cell r="AA55">
            <v>0</v>
          </cell>
          <cell r="AB55">
            <v>0</v>
          </cell>
          <cell r="AC55">
            <v>0</v>
          </cell>
          <cell r="AD55">
            <v>4</v>
          </cell>
          <cell r="AE55">
            <v>0</v>
          </cell>
          <cell r="AF55">
            <v>4</v>
          </cell>
          <cell r="AG55">
            <v>4</v>
          </cell>
          <cell r="AH55">
            <v>0</v>
          </cell>
          <cell r="AI55">
            <v>4</v>
          </cell>
          <cell r="AJ55">
            <v>4</v>
          </cell>
          <cell r="AK55">
            <v>1</v>
          </cell>
          <cell r="AL55">
            <v>3</v>
          </cell>
        </row>
        <row r="57">
          <cell r="G57">
            <v>166</v>
          </cell>
          <cell r="H57">
            <v>170</v>
          </cell>
          <cell r="J57">
            <v>102</v>
          </cell>
          <cell r="K57">
            <v>101</v>
          </cell>
          <cell r="L57">
            <v>6</v>
          </cell>
          <cell r="M57">
            <v>6</v>
          </cell>
          <cell r="N57">
            <v>0</v>
          </cell>
          <cell r="O57">
            <v>23</v>
          </cell>
          <cell r="P57">
            <v>19</v>
          </cell>
          <cell r="Q57">
            <v>4</v>
          </cell>
          <cell r="R57">
            <v>52</v>
          </cell>
          <cell r="S57">
            <v>23</v>
          </cell>
          <cell r="T57">
            <v>29</v>
          </cell>
          <cell r="U57">
            <v>0</v>
          </cell>
          <cell r="V57">
            <v>0</v>
          </cell>
          <cell r="W57">
            <v>0</v>
          </cell>
          <cell r="X57">
            <v>8</v>
          </cell>
          <cell r="Y57">
            <v>2</v>
          </cell>
          <cell r="Z57">
            <v>6</v>
          </cell>
          <cell r="AA57">
            <v>0</v>
          </cell>
          <cell r="AB57">
            <v>0</v>
          </cell>
          <cell r="AC57">
            <v>0</v>
          </cell>
          <cell r="AD57">
            <v>4</v>
          </cell>
          <cell r="AE57">
            <v>1</v>
          </cell>
          <cell r="AF57">
            <v>3</v>
          </cell>
          <cell r="AG57">
            <v>27</v>
          </cell>
          <cell r="AH57">
            <v>8</v>
          </cell>
          <cell r="AI57">
            <v>19</v>
          </cell>
          <cell r="AJ57">
            <v>13</v>
          </cell>
          <cell r="AK57">
            <v>5</v>
          </cell>
          <cell r="AL57">
            <v>8</v>
          </cell>
        </row>
        <row r="59">
          <cell r="G59">
            <v>0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</row>
        <row r="63">
          <cell r="G63">
            <v>3</v>
          </cell>
          <cell r="H63">
            <v>7</v>
          </cell>
          <cell r="J63">
            <v>2</v>
          </cell>
          <cell r="K63">
            <v>3</v>
          </cell>
          <cell r="M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2</v>
          </cell>
          <cell r="V63">
            <v>0</v>
          </cell>
          <cell r="W63">
            <v>0</v>
          </cell>
          <cell r="Y63">
            <v>0</v>
          </cell>
          <cell r="Z63">
            <v>2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H63">
            <v>1</v>
          </cell>
          <cell r="AI63">
            <v>0</v>
          </cell>
          <cell r="AK63">
            <v>0</v>
          </cell>
          <cell r="AL63">
            <v>0</v>
          </cell>
        </row>
        <row r="64">
          <cell r="G64">
            <v>0</v>
          </cell>
          <cell r="H64">
            <v>1</v>
          </cell>
          <cell r="J64">
            <v>0</v>
          </cell>
          <cell r="K64">
            <v>0</v>
          </cell>
          <cell r="M64">
            <v>0</v>
          </cell>
          <cell r="N64">
            <v>1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V64">
            <v>0</v>
          </cell>
          <cell r="W64">
            <v>0</v>
          </cell>
          <cell r="Y64">
            <v>0</v>
          </cell>
          <cell r="Z64">
            <v>0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</row>
        <row r="67">
          <cell r="G67">
            <v>591</v>
          </cell>
          <cell r="H67">
            <v>195</v>
          </cell>
          <cell r="J67">
            <v>542</v>
          </cell>
          <cell r="K67">
            <v>177</v>
          </cell>
          <cell r="M67">
            <v>0</v>
          </cell>
          <cell r="N67">
            <v>0</v>
          </cell>
          <cell r="P67">
            <v>2</v>
          </cell>
          <cell r="Q67">
            <v>0</v>
          </cell>
          <cell r="S67">
            <v>0</v>
          </cell>
          <cell r="T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1</v>
          </cell>
          <cell r="AH67">
            <v>45</v>
          </cell>
          <cell r="AI67">
            <v>17</v>
          </cell>
          <cell r="AK67">
            <v>2</v>
          </cell>
          <cell r="AL67">
            <v>0</v>
          </cell>
        </row>
        <row r="68">
          <cell r="G68">
            <v>15</v>
          </cell>
          <cell r="H68">
            <v>6</v>
          </cell>
          <cell r="J68">
            <v>2</v>
          </cell>
          <cell r="K68">
            <v>3</v>
          </cell>
          <cell r="M68">
            <v>2</v>
          </cell>
          <cell r="N68">
            <v>1</v>
          </cell>
          <cell r="P68">
            <v>5</v>
          </cell>
          <cell r="Q68">
            <v>0</v>
          </cell>
          <cell r="S68">
            <v>2</v>
          </cell>
          <cell r="T68">
            <v>0</v>
          </cell>
          <cell r="V68">
            <v>1</v>
          </cell>
          <cell r="W68">
            <v>0</v>
          </cell>
          <cell r="Y68">
            <v>0</v>
          </cell>
          <cell r="Z68">
            <v>0</v>
          </cell>
          <cell r="AB68">
            <v>0</v>
          </cell>
          <cell r="AC68">
            <v>1</v>
          </cell>
          <cell r="AE68">
            <v>0</v>
          </cell>
          <cell r="AF68">
            <v>0</v>
          </cell>
          <cell r="AH68">
            <v>1</v>
          </cell>
          <cell r="AI68">
            <v>1</v>
          </cell>
          <cell r="AK68">
            <v>2</v>
          </cell>
          <cell r="AL68">
            <v>0</v>
          </cell>
        </row>
        <row r="71">
          <cell r="G71">
            <v>3174</v>
          </cell>
          <cell r="H71">
            <v>2321</v>
          </cell>
          <cell r="J71">
            <v>2515</v>
          </cell>
          <cell r="K71">
            <v>1906</v>
          </cell>
          <cell r="M71">
            <v>17</v>
          </cell>
          <cell r="N71">
            <v>10</v>
          </cell>
          <cell r="P71">
            <v>102</v>
          </cell>
          <cell r="Q71">
            <v>10</v>
          </cell>
          <cell r="S71">
            <v>151</v>
          </cell>
          <cell r="T71">
            <v>63</v>
          </cell>
          <cell r="V71">
            <v>5</v>
          </cell>
          <cell r="W71">
            <v>1</v>
          </cell>
          <cell r="Y71">
            <v>1</v>
          </cell>
          <cell r="Z71">
            <v>34</v>
          </cell>
          <cell r="AB71">
            <v>0</v>
          </cell>
          <cell r="AC71">
            <v>0</v>
          </cell>
          <cell r="AE71">
            <v>4</v>
          </cell>
          <cell r="AF71">
            <v>7</v>
          </cell>
          <cell r="AH71">
            <v>286</v>
          </cell>
          <cell r="AI71">
            <v>265</v>
          </cell>
          <cell r="AK71">
            <v>93</v>
          </cell>
          <cell r="AL71">
            <v>25</v>
          </cell>
        </row>
        <row r="72">
          <cell r="G72">
            <v>63</v>
          </cell>
          <cell r="H72">
            <v>1177</v>
          </cell>
          <cell r="J72">
            <v>34</v>
          </cell>
          <cell r="K72">
            <v>634</v>
          </cell>
          <cell r="M72">
            <v>2</v>
          </cell>
          <cell r="N72">
            <v>13</v>
          </cell>
          <cell r="P72">
            <v>10</v>
          </cell>
          <cell r="Q72">
            <v>19</v>
          </cell>
          <cell r="S72">
            <v>7</v>
          </cell>
          <cell r="T72">
            <v>190</v>
          </cell>
          <cell r="V72">
            <v>2</v>
          </cell>
          <cell r="W72">
            <v>0</v>
          </cell>
          <cell r="Y72">
            <v>0</v>
          </cell>
          <cell r="Z72">
            <v>134</v>
          </cell>
          <cell r="AB72">
            <v>1</v>
          </cell>
          <cell r="AC72">
            <v>2</v>
          </cell>
          <cell r="AE72">
            <v>0</v>
          </cell>
          <cell r="AF72">
            <v>11</v>
          </cell>
          <cell r="AH72">
            <v>6</v>
          </cell>
          <cell r="AI72">
            <v>133</v>
          </cell>
          <cell r="AK72">
            <v>1</v>
          </cell>
          <cell r="AL72">
            <v>41</v>
          </cell>
        </row>
        <row r="86">
          <cell r="G86">
            <v>77</v>
          </cell>
          <cell r="H86">
            <v>63</v>
          </cell>
          <cell r="J86">
            <v>44</v>
          </cell>
          <cell r="K86">
            <v>36</v>
          </cell>
          <cell r="M86">
            <v>0</v>
          </cell>
          <cell r="N86">
            <v>0</v>
          </cell>
          <cell r="P86">
            <v>2</v>
          </cell>
          <cell r="Q86">
            <v>1</v>
          </cell>
          <cell r="S86">
            <v>0</v>
          </cell>
          <cell r="T86">
            <v>0</v>
          </cell>
          <cell r="V86">
            <v>0</v>
          </cell>
          <cell r="W86">
            <v>0</v>
          </cell>
          <cell r="Y86">
            <v>0</v>
          </cell>
          <cell r="Z86">
            <v>0</v>
          </cell>
          <cell r="AB86">
            <v>0</v>
          </cell>
          <cell r="AC86">
            <v>0</v>
          </cell>
          <cell r="AE86">
            <v>0</v>
          </cell>
          <cell r="AF86">
            <v>0</v>
          </cell>
          <cell r="AH86">
            <v>31</v>
          </cell>
          <cell r="AI86">
            <v>26</v>
          </cell>
          <cell r="AK86">
            <v>0</v>
          </cell>
          <cell r="AL86">
            <v>0</v>
          </cell>
        </row>
        <row r="87">
          <cell r="G87">
            <v>121</v>
          </cell>
          <cell r="H87">
            <v>55</v>
          </cell>
          <cell r="J87">
            <v>100</v>
          </cell>
          <cell r="K87">
            <v>35</v>
          </cell>
          <cell r="M87">
            <v>0</v>
          </cell>
          <cell r="N87">
            <v>0</v>
          </cell>
          <cell r="P87">
            <v>1</v>
          </cell>
          <cell r="Q87">
            <v>0</v>
          </cell>
          <cell r="S87">
            <v>0</v>
          </cell>
          <cell r="T87">
            <v>0</v>
          </cell>
          <cell r="V87">
            <v>0</v>
          </cell>
          <cell r="W87">
            <v>0</v>
          </cell>
          <cell r="Y87">
            <v>0</v>
          </cell>
          <cell r="Z87">
            <v>0</v>
          </cell>
          <cell r="AB87">
            <v>0</v>
          </cell>
          <cell r="AC87">
            <v>0</v>
          </cell>
          <cell r="AE87">
            <v>0</v>
          </cell>
          <cell r="AF87">
            <v>0</v>
          </cell>
          <cell r="AH87">
            <v>20</v>
          </cell>
          <cell r="AI87">
            <v>20</v>
          </cell>
          <cell r="AK87">
            <v>0</v>
          </cell>
          <cell r="AL87">
            <v>0</v>
          </cell>
        </row>
        <row r="89">
          <cell r="G89">
            <v>4</v>
          </cell>
          <cell r="H89">
            <v>22</v>
          </cell>
          <cell r="J89">
            <v>3</v>
          </cell>
          <cell r="K89">
            <v>16</v>
          </cell>
          <cell r="M89">
            <v>0</v>
          </cell>
          <cell r="N89">
            <v>0</v>
          </cell>
          <cell r="P89">
            <v>0</v>
          </cell>
          <cell r="Q89">
            <v>0</v>
          </cell>
          <cell r="S89">
            <v>0</v>
          </cell>
          <cell r="T89">
            <v>0</v>
          </cell>
          <cell r="V89">
            <v>0</v>
          </cell>
          <cell r="W89">
            <v>0</v>
          </cell>
          <cell r="Y89">
            <v>0</v>
          </cell>
          <cell r="Z89">
            <v>0</v>
          </cell>
          <cell r="AB89">
            <v>0</v>
          </cell>
          <cell r="AC89">
            <v>0</v>
          </cell>
          <cell r="AE89">
            <v>0</v>
          </cell>
          <cell r="AF89">
            <v>0</v>
          </cell>
          <cell r="AH89">
            <v>1</v>
          </cell>
          <cell r="AI89">
            <v>6</v>
          </cell>
          <cell r="AK89">
            <v>0</v>
          </cell>
          <cell r="AL89">
            <v>0</v>
          </cell>
        </row>
        <row r="91">
          <cell r="G91">
            <v>138</v>
          </cell>
          <cell r="H91">
            <v>118</v>
          </cell>
          <cell r="J91">
            <v>81</v>
          </cell>
          <cell r="K91">
            <v>74</v>
          </cell>
          <cell r="M91">
            <v>0</v>
          </cell>
          <cell r="N91">
            <v>0</v>
          </cell>
          <cell r="P91">
            <v>15</v>
          </cell>
          <cell r="Q91">
            <v>2</v>
          </cell>
          <cell r="S91">
            <v>17</v>
          </cell>
          <cell r="T91">
            <v>5</v>
          </cell>
          <cell r="V91">
            <v>0</v>
          </cell>
          <cell r="W91">
            <v>0</v>
          </cell>
          <cell r="Y91">
            <v>1</v>
          </cell>
          <cell r="Z91">
            <v>4</v>
          </cell>
          <cell r="AB91">
            <v>0</v>
          </cell>
          <cell r="AC91">
            <v>0</v>
          </cell>
          <cell r="AE91">
            <v>3</v>
          </cell>
          <cell r="AF91">
            <v>3</v>
          </cell>
          <cell r="AH91">
            <v>10</v>
          </cell>
          <cell r="AI91">
            <v>24</v>
          </cell>
          <cell r="AK91">
            <v>11</v>
          </cell>
          <cell r="AL91">
            <v>6</v>
          </cell>
        </row>
        <row r="92">
          <cell r="G92">
            <v>388</v>
          </cell>
          <cell r="H92">
            <v>350</v>
          </cell>
          <cell r="J92">
            <v>256</v>
          </cell>
          <cell r="K92">
            <v>250</v>
          </cell>
          <cell r="M92">
            <v>0</v>
          </cell>
          <cell r="N92">
            <v>0</v>
          </cell>
          <cell r="P92">
            <v>14</v>
          </cell>
          <cell r="Q92">
            <v>4</v>
          </cell>
          <cell r="S92">
            <v>13</v>
          </cell>
          <cell r="T92">
            <v>8</v>
          </cell>
          <cell r="V92">
            <v>0</v>
          </cell>
          <cell r="W92">
            <v>0</v>
          </cell>
          <cell r="Y92">
            <v>0</v>
          </cell>
          <cell r="Z92">
            <v>3</v>
          </cell>
          <cell r="AB92">
            <v>0</v>
          </cell>
          <cell r="AC92">
            <v>0</v>
          </cell>
          <cell r="AE92">
            <v>0</v>
          </cell>
          <cell r="AF92">
            <v>2</v>
          </cell>
          <cell r="AH92">
            <v>61</v>
          </cell>
          <cell r="AI92">
            <v>77</v>
          </cell>
          <cell r="AK92">
            <v>44</v>
          </cell>
          <cell r="AL92">
            <v>6</v>
          </cell>
        </row>
        <row r="97">
          <cell r="G97">
            <v>0</v>
          </cell>
          <cell r="H97">
            <v>1</v>
          </cell>
          <cell r="J97">
            <v>0</v>
          </cell>
          <cell r="K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S97">
            <v>0</v>
          </cell>
          <cell r="T97">
            <v>0</v>
          </cell>
          <cell r="V97">
            <v>0</v>
          </cell>
          <cell r="W97">
            <v>0</v>
          </cell>
          <cell r="Y97">
            <v>0</v>
          </cell>
          <cell r="Z97">
            <v>0</v>
          </cell>
          <cell r="AB97">
            <v>0</v>
          </cell>
          <cell r="AC97">
            <v>0</v>
          </cell>
          <cell r="AE97">
            <v>0</v>
          </cell>
          <cell r="AF97">
            <v>0</v>
          </cell>
          <cell r="AH97">
            <v>0</v>
          </cell>
          <cell r="AI97">
            <v>1</v>
          </cell>
          <cell r="AK97">
            <v>0</v>
          </cell>
          <cell r="AL97">
            <v>0</v>
          </cell>
        </row>
        <row r="98">
          <cell r="G98">
            <v>0</v>
          </cell>
          <cell r="H98">
            <v>0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S98">
            <v>0</v>
          </cell>
          <cell r="T98">
            <v>0</v>
          </cell>
          <cell r="V98">
            <v>0</v>
          </cell>
          <cell r="W98">
            <v>0</v>
          </cell>
          <cell r="Y98">
            <v>0</v>
          </cell>
          <cell r="Z98">
            <v>0</v>
          </cell>
          <cell r="AB98">
            <v>0</v>
          </cell>
          <cell r="AC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</row>
        <row r="100">
          <cell r="G100">
            <v>5</v>
          </cell>
          <cell r="H100">
            <v>32</v>
          </cell>
          <cell r="J100">
            <v>3</v>
          </cell>
          <cell r="K100">
            <v>20</v>
          </cell>
          <cell r="M100">
            <v>0</v>
          </cell>
          <cell r="N100">
            <v>0</v>
          </cell>
          <cell r="P100">
            <v>1</v>
          </cell>
          <cell r="Q100">
            <v>2</v>
          </cell>
          <cell r="S100">
            <v>0</v>
          </cell>
          <cell r="T100">
            <v>0</v>
          </cell>
          <cell r="V100">
            <v>0</v>
          </cell>
          <cell r="W100">
            <v>0</v>
          </cell>
          <cell r="Y100">
            <v>0</v>
          </cell>
          <cell r="Z100">
            <v>0</v>
          </cell>
          <cell r="AB100">
            <v>0</v>
          </cell>
          <cell r="AC100">
            <v>0</v>
          </cell>
          <cell r="AE100">
            <v>0</v>
          </cell>
          <cell r="AF100">
            <v>0</v>
          </cell>
          <cell r="AH100">
            <v>1</v>
          </cell>
          <cell r="AI100">
            <v>10</v>
          </cell>
          <cell r="AK100">
            <v>0</v>
          </cell>
          <cell r="AL100">
            <v>0</v>
          </cell>
        </row>
        <row r="101">
          <cell r="G101">
            <v>0</v>
          </cell>
          <cell r="H101">
            <v>4</v>
          </cell>
          <cell r="J101">
            <v>0</v>
          </cell>
          <cell r="K101">
            <v>4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  <cell r="V101">
            <v>0</v>
          </cell>
          <cell r="W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E101">
            <v>0</v>
          </cell>
          <cell r="AF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</row>
        <row r="103">
          <cell r="G103">
            <v>1</v>
          </cell>
          <cell r="H103">
            <v>158</v>
          </cell>
          <cell r="J103">
            <v>0</v>
          </cell>
          <cell r="K103">
            <v>79</v>
          </cell>
          <cell r="M103">
            <v>0</v>
          </cell>
          <cell r="N103">
            <v>0</v>
          </cell>
          <cell r="P103">
            <v>0</v>
          </cell>
          <cell r="Q103">
            <v>4</v>
          </cell>
          <cell r="S103">
            <v>0</v>
          </cell>
          <cell r="T103">
            <v>23</v>
          </cell>
          <cell r="V103">
            <v>0</v>
          </cell>
          <cell r="W103">
            <v>0</v>
          </cell>
          <cell r="Y103">
            <v>0</v>
          </cell>
          <cell r="Z103">
            <v>17</v>
          </cell>
          <cell r="AB103">
            <v>0</v>
          </cell>
          <cell r="AC103">
            <v>0</v>
          </cell>
          <cell r="AE103">
            <v>0</v>
          </cell>
          <cell r="AF103">
            <v>4</v>
          </cell>
          <cell r="AH103">
            <v>0</v>
          </cell>
          <cell r="AI103">
            <v>25</v>
          </cell>
          <cell r="AK103">
            <v>1</v>
          </cell>
          <cell r="AL103">
            <v>6</v>
          </cell>
        </row>
        <row r="104">
          <cell r="G104">
            <v>5</v>
          </cell>
          <cell r="H104">
            <v>56</v>
          </cell>
          <cell r="J104">
            <v>1</v>
          </cell>
          <cell r="K104">
            <v>24</v>
          </cell>
          <cell r="M104">
            <v>0</v>
          </cell>
          <cell r="N104">
            <v>0</v>
          </cell>
          <cell r="P104">
            <v>1</v>
          </cell>
          <cell r="Q104">
            <v>0</v>
          </cell>
          <cell r="S104">
            <v>0</v>
          </cell>
          <cell r="T104">
            <v>3</v>
          </cell>
          <cell r="V104">
            <v>0</v>
          </cell>
          <cell r="W104">
            <v>0</v>
          </cell>
          <cell r="Y104">
            <v>0</v>
          </cell>
          <cell r="Z104">
            <v>7</v>
          </cell>
          <cell r="AB104">
            <v>0</v>
          </cell>
          <cell r="AC104">
            <v>0</v>
          </cell>
          <cell r="AE104">
            <v>0</v>
          </cell>
          <cell r="AF104">
            <v>1</v>
          </cell>
          <cell r="AH104">
            <v>3</v>
          </cell>
          <cell r="AI104">
            <v>20</v>
          </cell>
          <cell r="AK104">
            <v>0</v>
          </cell>
          <cell r="AL104">
            <v>1</v>
          </cell>
        </row>
        <row r="106">
          <cell r="G106">
            <v>0</v>
          </cell>
          <cell r="H106">
            <v>0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P106">
            <v>0</v>
          </cell>
          <cell r="Q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Y106">
            <v>0</v>
          </cell>
          <cell r="Z106">
            <v>0</v>
          </cell>
          <cell r="AB106">
            <v>0</v>
          </cell>
          <cell r="AC106">
            <v>0</v>
          </cell>
          <cell r="AE106">
            <v>0</v>
          </cell>
          <cell r="AF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</row>
        <row r="107">
          <cell r="G107">
            <v>0</v>
          </cell>
          <cell r="H107">
            <v>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Y107">
            <v>0</v>
          </cell>
          <cell r="Z107">
            <v>0</v>
          </cell>
          <cell r="AB107">
            <v>0</v>
          </cell>
          <cell r="AC107">
            <v>0</v>
          </cell>
          <cell r="AE107">
            <v>0</v>
          </cell>
          <cell r="AF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</row>
        <row r="110">
          <cell r="G110">
            <v>0</v>
          </cell>
          <cell r="H110">
            <v>1</v>
          </cell>
          <cell r="J110">
            <v>0</v>
          </cell>
          <cell r="K110">
            <v>1</v>
          </cell>
          <cell r="M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Y110">
            <v>0</v>
          </cell>
          <cell r="Z110">
            <v>0</v>
          </cell>
          <cell r="AB110">
            <v>0</v>
          </cell>
          <cell r="AC110">
            <v>0</v>
          </cell>
          <cell r="AE110">
            <v>0</v>
          </cell>
          <cell r="AF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</row>
        <row r="112">
          <cell r="G112">
            <v>68</v>
          </cell>
          <cell r="H112">
            <v>452</v>
          </cell>
          <cell r="J112">
            <v>10</v>
          </cell>
          <cell r="K112">
            <v>3</v>
          </cell>
          <cell r="M112">
            <v>0</v>
          </cell>
          <cell r="N112">
            <v>0</v>
          </cell>
          <cell r="P112">
            <v>1</v>
          </cell>
          <cell r="Q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Y112">
            <v>0</v>
          </cell>
          <cell r="Z112">
            <v>0</v>
          </cell>
          <cell r="AB112">
            <v>57</v>
          </cell>
          <cell r="AC112">
            <v>449</v>
          </cell>
          <cell r="AE112">
            <v>0</v>
          </cell>
          <cell r="AF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</row>
        <row r="113">
          <cell r="G113">
            <v>0</v>
          </cell>
          <cell r="H113">
            <v>0</v>
          </cell>
          <cell r="J113">
            <v>0</v>
          </cell>
          <cell r="K113">
            <v>0</v>
          </cell>
          <cell r="M113">
            <v>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Y113">
            <v>0</v>
          </cell>
          <cell r="Z113">
            <v>0</v>
          </cell>
          <cell r="AB113">
            <v>0</v>
          </cell>
          <cell r="AC113">
            <v>0</v>
          </cell>
          <cell r="AE113">
            <v>0</v>
          </cell>
          <cell r="AF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</row>
        <row r="115">
          <cell r="G115">
            <v>0</v>
          </cell>
          <cell r="H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V115">
            <v>0</v>
          </cell>
          <cell r="W115">
            <v>0</v>
          </cell>
          <cell r="Y115">
            <v>0</v>
          </cell>
          <cell r="Z115">
            <v>0</v>
          </cell>
          <cell r="AB115">
            <v>0</v>
          </cell>
          <cell r="AC115">
            <v>0</v>
          </cell>
          <cell r="AE115">
            <v>0</v>
          </cell>
          <cell r="AF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</row>
        <row r="116">
          <cell r="G116">
            <v>0</v>
          </cell>
          <cell r="H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P116">
            <v>0</v>
          </cell>
          <cell r="Q116">
            <v>0</v>
          </cell>
          <cell r="S116">
            <v>0</v>
          </cell>
          <cell r="T116">
            <v>0</v>
          </cell>
          <cell r="V116">
            <v>0</v>
          </cell>
          <cell r="W116">
            <v>0</v>
          </cell>
          <cell r="Y116">
            <v>0</v>
          </cell>
          <cell r="Z116">
            <v>0</v>
          </cell>
          <cell r="AB116">
            <v>0</v>
          </cell>
          <cell r="AC116">
            <v>0</v>
          </cell>
          <cell r="AE116">
            <v>0</v>
          </cell>
          <cell r="AF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</row>
        <row r="118">
          <cell r="G118">
            <v>339</v>
          </cell>
          <cell r="H118">
            <v>458</v>
          </cell>
          <cell r="J118">
            <v>118</v>
          </cell>
          <cell r="K118">
            <v>148</v>
          </cell>
          <cell r="M118">
            <v>0</v>
          </cell>
          <cell r="N118">
            <v>0</v>
          </cell>
          <cell r="P118">
            <v>96</v>
          </cell>
          <cell r="Q118">
            <v>26</v>
          </cell>
          <cell r="S118">
            <v>29</v>
          </cell>
          <cell r="T118">
            <v>72</v>
          </cell>
          <cell r="V118">
            <v>0</v>
          </cell>
          <cell r="W118">
            <v>0</v>
          </cell>
          <cell r="Y118">
            <v>8</v>
          </cell>
          <cell r="Z118">
            <v>54</v>
          </cell>
          <cell r="AB118">
            <v>6</v>
          </cell>
          <cell r="AC118">
            <v>37</v>
          </cell>
          <cell r="AE118">
            <v>11</v>
          </cell>
          <cell r="AF118">
            <v>11</v>
          </cell>
          <cell r="AH118">
            <v>44</v>
          </cell>
          <cell r="AI118">
            <v>74</v>
          </cell>
          <cell r="AK118">
            <v>27</v>
          </cell>
          <cell r="AL118">
            <v>36</v>
          </cell>
        </row>
        <row r="121">
          <cell r="G121">
            <v>286</v>
          </cell>
          <cell r="H121">
            <v>105</v>
          </cell>
          <cell r="J121">
            <v>216</v>
          </cell>
          <cell r="K121">
            <v>51</v>
          </cell>
          <cell r="M121">
            <v>0</v>
          </cell>
          <cell r="N121">
            <v>0</v>
          </cell>
          <cell r="P121">
            <v>11</v>
          </cell>
          <cell r="Q121">
            <v>0</v>
          </cell>
          <cell r="S121">
            <v>4</v>
          </cell>
          <cell r="T121">
            <v>8</v>
          </cell>
          <cell r="V121">
            <v>0</v>
          </cell>
          <cell r="W121">
            <v>0</v>
          </cell>
          <cell r="Y121">
            <v>0</v>
          </cell>
          <cell r="Z121">
            <v>2</v>
          </cell>
          <cell r="AB121">
            <v>0</v>
          </cell>
          <cell r="AC121">
            <v>3</v>
          </cell>
          <cell r="AE121">
            <v>2</v>
          </cell>
          <cell r="AF121">
            <v>8</v>
          </cell>
          <cell r="AH121">
            <v>51</v>
          </cell>
          <cell r="AI121">
            <v>32</v>
          </cell>
          <cell r="AK121">
            <v>2</v>
          </cell>
          <cell r="AL121">
            <v>1</v>
          </cell>
        </row>
        <row r="122">
          <cell r="G122">
            <v>16</v>
          </cell>
          <cell r="H122">
            <v>8</v>
          </cell>
          <cell r="J122">
            <v>6</v>
          </cell>
          <cell r="K122">
            <v>3</v>
          </cell>
          <cell r="M122">
            <v>0</v>
          </cell>
          <cell r="N122">
            <v>0</v>
          </cell>
          <cell r="P122">
            <v>0</v>
          </cell>
          <cell r="Q122">
            <v>0</v>
          </cell>
          <cell r="S122">
            <v>0</v>
          </cell>
          <cell r="T122">
            <v>0</v>
          </cell>
          <cell r="V122">
            <v>0</v>
          </cell>
          <cell r="W122">
            <v>0</v>
          </cell>
          <cell r="Y122">
            <v>0</v>
          </cell>
          <cell r="Z122">
            <v>0</v>
          </cell>
          <cell r="AB122">
            <v>0</v>
          </cell>
          <cell r="AC122">
            <v>1</v>
          </cell>
          <cell r="AE122">
            <v>1</v>
          </cell>
          <cell r="AF122">
            <v>0</v>
          </cell>
          <cell r="AH122">
            <v>5</v>
          </cell>
          <cell r="AI122">
            <v>3</v>
          </cell>
          <cell r="AK122">
            <v>4</v>
          </cell>
          <cell r="AL122">
            <v>1</v>
          </cell>
        </row>
        <row r="124">
          <cell r="G124">
            <v>23</v>
          </cell>
          <cell r="H124">
            <v>7</v>
          </cell>
          <cell r="J124">
            <v>12</v>
          </cell>
          <cell r="K124">
            <v>1</v>
          </cell>
          <cell r="M124">
            <v>0</v>
          </cell>
          <cell r="N124">
            <v>0</v>
          </cell>
          <cell r="P124">
            <v>5</v>
          </cell>
          <cell r="Q124">
            <v>0</v>
          </cell>
          <cell r="S124">
            <v>0</v>
          </cell>
          <cell r="T124">
            <v>3</v>
          </cell>
          <cell r="V124">
            <v>0</v>
          </cell>
          <cell r="W124">
            <v>0</v>
          </cell>
          <cell r="Y124">
            <v>0</v>
          </cell>
          <cell r="Z124">
            <v>2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H124">
            <v>6</v>
          </cell>
          <cell r="AI124">
            <v>1</v>
          </cell>
          <cell r="AK124">
            <v>0</v>
          </cell>
          <cell r="AL124">
            <v>0</v>
          </cell>
        </row>
        <row r="126">
          <cell r="G126">
            <v>487</v>
          </cell>
          <cell r="H126">
            <v>432</v>
          </cell>
          <cell r="J126">
            <v>99</v>
          </cell>
          <cell r="K126">
            <v>86</v>
          </cell>
          <cell r="M126">
            <v>0</v>
          </cell>
          <cell r="N126">
            <v>0</v>
          </cell>
          <cell r="P126">
            <v>164</v>
          </cell>
          <cell r="Q126">
            <v>12</v>
          </cell>
          <cell r="S126">
            <v>59</v>
          </cell>
          <cell r="T126">
            <v>118</v>
          </cell>
          <cell r="V126">
            <v>0</v>
          </cell>
          <cell r="W126">
            <v>0</v>
          </cell>
          <cell r="Y126">
            <v>34</v>
          </cell>
          <cell r="Z126">
            <v>39</v>
          </cell>
          <cell r="AB126">
            <v>2</v>
          </cell>
          <cell r="AC126">
            <v>3</v>
          </cell>
          <cell r="AE126">
            <v>34</v>
          </cell>
          <cell r="AF126">
            <v>67</v>
          </cell>
          <cell r="AH126">
            <v>34</v>
          </cell>
          <cell r="AI126">
            <v>77</v>
          </cell>
          <cell r="AK126">
            <v>61</v>
          </cell>
          <cell r="AL126">
            <v>30</v>
          </cell>
        </row>
        <row r="127">
          <cell r="G127">
            <v>487</v>
          </cell>
          <cell r="H127">
            <v>430</v>
          </cell>
          <cell r="J127">
            <v>99</v>
          </cell>
          <cell r="K127">
            <v>85</v>
          </cell>
          <cell r="M127">
            <v>0</v>
          </cell>
          <cell r="N127">
            <v>0</v>
          </cell>
          <cell r="P127">
            <v>164</v>
          </cell>
          <cell r="Q127">
            <v>12</v>
          </cell>
          <cell r="S127">
            <v>59</v>
          </cell>
          <cell r="T127">
            <v>118</v>
          </cell>
          <cell r="V127">
            <v>0</v>
          </cell>
          <cell r="W127">
            <v>0</v>
          </cell>
          <cell r="Y127">
            <v>34</v>
          </cell>
          <cell r="Z127">
            <v>39</v>
          </cell>
          <cell r="AB127">
            <v>2</v>
          </cell>
          <cell r="AC127">
            <v>2</v>
          </cell>
          <cell r="AE127">
            <v>34</v>
          </cell>
          <cell r="AF127">
            <v>67</v>
          </cell>
          <cell r="AH127">
            <v>34</v>
          </cell>
          <cell r="AI127">
            <v>77</v>
          </cell>
          <cell r="AK127">
            <v>61</v>
          </cell>
          <cell r="AL127">
            <v>30</v>
          </cell>
        </row>
        <row r="128">
          <cell r="G128">
            <v>0</v>
          </cell>
          <cell r="H128">
            <v>2</v>
          </cell>
          <cell r="J128">
            <v>0</v>
          </cell>
          <cell r="K128">
            <v>1</v>
          </cell>
          <cell r="M128">
            <v>0</v>
          </cell>
          <cell r="N128">
            <v>0</v>
          </cell>
          <cell r="P128">
            <v>0</v>
          </cell>
          <cell r="Q128">
            <v>0</v>
          </cell>
          <cell r="S128">
            <v>0</v>
          </cell>
          <cell r="T128">
            <v>0</v>
          </cell>
          <cell r="V128">
            <v>0</v>
          </cell>
          <cell r="W128">
            <v>0</v>
          </cell>
          <cell r="Y128">
            <v>0</v>
          </cell>
          <cell r="Z128">
            <v>0</v>
          </cell>
          <cell r="AB128">
            <v>0</v>
          </cell>
          <cell r="AC128">
            <v>1</v>
          </cell>
          <cell r="AE128">
            <v>0</v>
          </cell>
          <cell r="AF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</row>
        <row r="130">
          <cell r="G130">
            <v>20</v>
          </cell>
          <cell r="H130">
            <v>31</v>
          </cell>
          <cell r="J130">
            <v>2</v>
          </cell>
          <cell r="K130">
            <v>7</v>
          </cell>
          <cell r="M130">
            <v>0</v>
          </cell>
          <cell r="N130">
            <v>0</v>
          </cell>
          <cell r="P130">
            <v>13</v>
          </cell>
          <cell r="Q130">
            <v>5</v>
          </cell>
          <cell r="S130">
            <v>4</v>
          </cell>
          <cell r="T130">
            <v>13</v>
          </cell>
          <cell r="V130">
            <v>0</v>
          </cell>
          <cell r="W130">
            <v>0</v>
          </cell>
          <cell r="Y130">
            <v>1</v>
          </cell>
          <cell r="Z130">
            <v>1</v>
          </cell>
          <cell r="AB130">
            <v>0</v>
          </cell>
          <cell r="AC130">
            <v>0</v>
          </cell>
          <cell r="AE130">
            <v>0</v>
          </cell>
          <cell r="AF130">
            <v>2</v>
          </cell>
          <cell r="AH130">
            <v>0</v>
          </cell>
          <cell r="AI130">
            <v>3</v>
          </cell>
          <cell r="AK130">
            <v>0</v>
          </cell>
          <cell r="AL130">
            <v>0</v>
          </cell>
        </row>
        <row r="132">
          <cell r="G132">
            <v>57</v>
          </cell>
          <cell r="H132">
            <v>76</v>
          </cell>
          <cell r="J132">
            <v>28</v>
          </cell>
          <cell r="K132">
            <v>41</v>
          </cell>
          <cell r="M132">
            <v>0</v>
          </cell>
          <cell r="N132">
            <v>0</v>
          </cell>
          <cell r="P132">
            <v>9</v>
          </cell>
          <cell r="Q132">
            <v>1</v>
          </cell>
          <cell r="S132">
            <v>9</v>
          </cell>
          <cell r="T132">
            <v>17</v>
          </cell>
          <cell r="V132">
            <v>0</v>
          </cell>
          <cell r="W132">
            <v>0</v>
          </cell>
          <cell r="Y132">
            <v>1</v>
          </cell>
          <cell r="Z132">
            <v>2</v>
          </cell>
          <cell r="AB132">
            <v>0</v>
          </cell>
          <cell r="AC132">
            <v>0</v>
          </cell>
          <cell r="AE132">
            <v>1</v>
          </cell>
          <cell r="AF132">
            <v>3</v>
          </cell>
          <cell r="AH132">
            <v>6</v>
          </cell>
          <cell r="AI132">
            <v>10</v>
          </cell>
          <cell r="AK132">
            <v>3</v>
          </cell>
          <cell r="AL132">
            <v>2</v>
          </cell>
        </row>
        <row r="134">
          <cell r="G134">
            <v>0</v>
          </cell>
          <cell r="H134">
            <v>0</v>
          </cell>
          <cell r="J134">
            <v>0</v>
          </cell>
          <cell r="K134">
            <v>0</v>
          </cell>
          <cell r="M134">
            <v>0</v>
          </cell>
          <cell r="N134">
            <v>0</v>
          </cell>
          <cell r="P134">
            <v>0</v>
          </cell>
          <cell r="Q134">
            <v>0</v>
          </cell>
          <cell r="S134">
            <v>0</v>
          </cell>
          <cell r="T134">
            <v>0</v>
          </cell>
          <cell r="V134">
            <v>0</v>
          </cell>
          <cell r="W134">
            <v>0</v>
          </cell>
          <cell r="Y134">
            <v>0</v>
          </cell>
          <cell r="Z134">
            <v>0</v>
          </cell>
          <cell r="AB134">
            <v>0</v>
          </cell>
          <cell r="AC134">
            <v>0</v>
          </cell>
          <cell r="AE134">
            <v>0</v>
          </cell>
          <cell r="AF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</row>
        <row r="137">
          <cell r="G137">
            <v>1</v>
          </cell>
          <cell r="H137">
            <v>4</v>
          </cell>
          <cell r="J137">
            <v>0</v>
          </cell>
          <cell r="K137">
            <v>2</v>
          </cell>
          <cell r="M137">
            <v>0</v>
          </cell>
          <cell r="N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2</v>
          </cell>
          <cell r="V137">
            <v>0</v>
          </cell>
          <cell r="W137">
            <v>0</v>
          </cell>
          <cell r="Y137">
            <v>0</v>
          </cell>
          <cell r="Z137">
            <v>0</v>
          </cell>
          <cell r="AB137">
            <v>0</v>
          </cell>
          <cell r="AC137">
            <v>0</v>
          </cell>
          <cell r="AE137">
            <v>0</v>
          </cell>
          <cell r="AF137">
            <v>0</v>
          </cell>
          <cell r="AH137">
            <v>1</v>
          </cell>
          <cell r="AI137">
            <v>0</v>
          </cell>
          <cell r="AK137">
            <v>0</v>
          </cell>
          <cell r="AL137">
            <v>0</v>
          </cell>
        </row>
        <row r="138">
          <cell r="G138">
            <v>1</v>
          </cell>
          <cell r="H138">
            <v>4</v>
          </cell>
          <cell r="J138">
            <v>0</v>
          </cell>
          <cell r="K138">
            <v>2</v>
          </cell>
          <cell r="M138">
            <v>0</v>
          </cell>
          <cell r="N138">
            <v>0</v>
          </cell>
          <cell r="P138">
            <v>0</v>
          </cell>
          <cell r="Q138">
            <v>0</v>
          </cell>
          <cell r="S138">
            <v>0</v>
          </cell>
          <cell r="T138">
            <v>2</v>
          </cell>
          <cell r="V138">
            <v>0</v>
          </cell>
          <cell r="W138">
            <v>0</v>
          </cell>
          <cell r="Y138">
            <v>0</v>
          </cell>
          <cell r="Z138">
            <v>0</v>
          </cell>
          <cell r="AB138">
            <v>0</v>
          </cell>
          <cell r="AC138">
            <v>0</v>
          </cell>
          <cell r="AE138">
            <v>0</v>
          </cell>
          <cell r="AF138">
            <v>0</v>
          </cell>
          <cell r="AH138">
            <v>1</v>
          </cell>
          <cell r="AI138">
            <v>0</v>
          </cell>
          <cell r="AK138">
            <v>0</v>
          </cell>
          <cell r="AL138">
            <v>0</v>
          </cell>
        </row>
        <row r="139">
          <cell r="G139">
            <v>0</v>
          </cell>
          <cell r="H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P139">
            <v>0</v>
          </cell>
          <cell r="Q139">
            <v>0</v>
          </cell>
          <cell r="S139">
            <v>0</v>
          </cell>
          <cell r="T139">
            <v>0</v>
          </cell>
          <cell r="V139">
            <v>0</v>
          </cell>
          <cell r="W139">
            <v>0</v>
          </cell>
          <cell r="Y139">
            <v>0</v>
          </cell>
          <cell r="Z139">
            <v>0</v>
          </cell>
          <cell r="AB139">
            <v>0</v>
          </cell>
          <cell r="AC139">
            <v>0</v>
          </cell>
          <cell r="AE139">
            <v>0</v>
          </cell>
          <cell r="AF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</row>
        <row r="141">
          <cell r="G141">
            <v>488</v>
          </cell>
          <cell r="H141">
            <v>436</v>
          </cell>
          <cell r="J141">
            <v>99</v>
          </cell>
          <cell r="K141">
            <v>88</v>
          </cell>
          <cell r="M141">
            <v>0</v>
          </cell>
          <cell r="N141">
            <v>0</v>
          </cell>
          <cell r="P141">
            <v>164</v>
          </cell>
          <cell r="Q141">
            <v>12</v>
          </cell>
          <cell r="S141">
            <v>59</v>
          </cell>
          <cell r="T141">
            <v>120</v>
          </cell>
          <cell r="V141">
            <v>0</v>
          </cell>
          <cell r="W141">
            <v>0</v>
          </cell>
          <cell r="Y141">
            <v>34</v>
          </cell>
          <cell r="Z141">
            <v>39</v>
          </cell>
          <cell r="AB141">
            <v>2</v>
          </cell>
          <cell r="AC141">
            <v>3</v>
          </cell>
          <cell r="AE141">
            <v>34</v>
          </cell>
          <cell r="AF141">
            <v>67</v>
          </cell>
          <cell r="AH141">
            <v>35</v>
          </cell>
          <cell r="AI141">
            <v>77</v>
          </cell>
          <cell r="AK141">
            <v>61</v>
          </cell>
          <cell r="AL141">
            <v>30</v>
          </cell>
        </row>
        <row r="142">
          <cell r="G142">
            <v>226</v>
          </cell>
          <cell r="H142">
            <v>48</v>
          </cell>
          <cell r="J142">
            <v>197</v>
          </cell>
          <cell r="K142">
            <v>37</v>
          </cell>
          <cell r="M142">
            <v>0</v>
          </cell>
          <cell r="N142">
            <v>0</v>
          </cell>
          <cell r="P142">
            <v>0</v>
          </cell>
          <cell r="Q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Y142">
            <v>0</v>
          </cell>
          <cell r="Z142">
            <v>0</v>
          </cell>
          <cell r="AB142">
            <v>0</v>
          </cell>
          <cell r="AC142">
            <v>0</v>
          </cell>
          <cell r="AE142">
            <v>0</v>
          </cell>
          <cell r="AF142">
            <v>1</v>
          </cell>
          <cell r="AH142">
            <v>29</v>
          </cell>
          <cell r="AI142">
            <v>10</v>
          </cell>
          <cell r="AK142">
            <v>0</v>
          </cell>
          <cell r="AL142">
            <v>0</v>
          </cell>
        </row>
        <row r="143">
          <cell r="G143">
            <v>6</v>
          </cell>
          <cell r="H143">
            <v>2</v>
          </cell>
          <cell r="J143">
            <v>0</v>
          </cell>
          <cell r="K143">
            <v>1</v>
          </cell>
          <cell r="M143">
            <v>0</v>
          </cell>
          <cell r="N143">
            <v>0</v>
          </cell>
          <cell r="P143">
            <v>3</v>
          </cell>
          <cell r="Q143">
            <v>0</v>
          </cell>
          <cell r="S143">
            <v>0</v>
          </cell>
          <cell r="T143">
            <v>0</v>
          </cell>
          <cell r="V143">
            <v>0</v>
          </cell>
          <cell r="W143">
            <v>0</v>
          </cell>
          <cell r="Y143">
            <v>0</v>
          </cell>
          <cell r="Z143">
            <v>0</v>
          </cell>
          <cell r="AB143">
            <v>0</v>
          </cell>
          <cell r="AC143">
            <v>0</v>
          </cell>
          <cell r="AE143">
            <v>0</v>
          </cell>
          <cell r="AF143">
            <v>0</v>
          </cell>
          <cell r="AH143">
            <v>1</v>
          </cell>
          <cell r="AI143">
            <v>1</v>
          </cell>
          <cell r="AK143">
            <v>2</v>
          </cell>
          <cell r="AL143">
            <v>0</v>
          </cell>
        </row>
        <row r="145">
          <cell r="G145">
            <v>983</v>
          </cell>
          <cell r="H145">
            <v>949</v>
          </cell>
          <cell r="J145">
            <v>697</v>
          </cell>
          <cell r="K145">
            <v>611</v>
          </cell>
          <cell r="M145">
            <v>0</v>
          </cell>
          <cell r="N145">
            <v>0</v>
          </cell>
          <cell r="P145">
            <v>34</v>
          </cell>
          <cell r="Q145">
            <v>13</v>
          </cell>
          <cell r="S145">
            <v>30</v>
          </cell>
          <cell r="T145">
            <v>39</v>
          </cell>
          <cell r="V145">
            <v>0</v>
          </cell>
          <cell r="W145">
            <v>0</v>
          </cell>
          <cell r="Y145">
            <v>1</v>
          </cell>
          <cell r="Z145">
            <v>31</v>
          </cell>
          <cell r="AB145">
            <v>0</v>
          </cell>
          <cell r="AC145">
            <v>0</v>
          </cell>
          <cell r="AE145">
            <v>3</v>
          </cell>
          <cell r="AF145">
            <v>10</v>
          </cell>
          <cell r="AH145">
            <v>162</v>
          </cell>
          <cell r="AI145">
            <v>226</v>
          </cell>
          <cell r="AK145">
            <v>56</v>
          </cell>
          <cell r="AL145">
            <v>19</v>
          </cell>
        </row>
        <row r="146">
          <cell r="G146">
            <v>971</v>
          </cell>
          <cell r="H146">
            <v>693</v>
          </cell>
          <cell r="J146">
            <v>692</v>
          </cell>
          <cell r="K146">
            <v>480</v>
          </cell>
          <cell r="M146">
            <v>0</v>
          </cell>
          <cell r="N146">
            <v>0</v>
          </cell>
          <cell r="P146">
            <v>32</v>
          </cell>
          <cell r="Q146">
            <v>7</v>
          </cell>
          <cell r="S146">
            <v>30</v>
          </cell>
          <cell r="T146">
            <v>13</v>
          </cell>
          <cell r="V146">
            <v>0</v>
          </cell>
          <cell r="W146">
            <v>0</v>
          </cell>
          <cell r="Y146">
            <v>1</v>
          </cell>
          <cell r="Z146">
            <v>7</v>
          </cell>
          <cell r="AB146">
            <v>0</v>
          </cell>
          <cell r="AC146">
            <v>0</v>
          </cell>
          <cell r="AE146">
            <v>3</v>
          </cell>
          <cell r="AF146">
            <v>5</v>
          </cell>
          <cell r="AH146">
            <v>158</v>
          </cell>
          <cell r="AI146">
            <v>169</v>
          </cell>
          <cell r="AK146">
            <v>55</v>
          </cell>
          <cell r="AL146">
            <v>12</v>
          </cell>
        </row>
        <row r="147">
          <cell r="G147">
            <v>12</v>
          </cell>
          <cell r="H147">
            <v>256</v>
          </cell>
          <cell r="J147">
            <v>5</v>
          </cell>
          <cell r="K147">
            <v>131</v>
          </cell>
          <cell r="M147">
            <v>0</v>
          </cell>
          <cell r="N147">
            <v>0</v>
          </cell>
          <cell r="P147">
            <v>2</v>
          </cell>
          <cell r="Q147">
            <v>6</v>
          </cell>
          <cell r="S147">
            <v>0</v>
          </cell>
          <cell r="T147">
            <v>26</v>
          </cell>
          <cell r="V147">
            <v>0</v>
          </cell>
          <cell r="W147">
            <v>0</v>
          </cell>
          <cell r="Y147">
            <v>0</v>
          </cell>
          <cell r="Z147">
            <v>24</v>
          </cell>
          <cell r="AB147">
            <v>0</v>
          </cell>
          <cell r="AC147">
            <v>0</v>
          </cell>
          <cell r="AE147">
            <v>0</v>
          </cell>
          <cell r="AF147">
            <v>5</v>
          </cell>
          <cell r="AH147">
            <v>4</v>
          </cell>
          <cell r="AI147">
            <v>57</v>
          </cell>
          <cell r="AK147">
            <v>1</v>
          </cell>
          <cell r="AL147">
            <v>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大学・短大別"/>
      <sheetName val="公立・私立別"/>
      <sheetName val="進路別"/>
      <sheetName val="進路別男"/>
      <sheetName val="進路別女"/>
      <sheetName val="専修一般"/>
      <sheetName val="県外就職"/>
      <sheetName val="県外就職男"/>
      <sheetName val="県外就職女"/>
      <sheetName val="入学志願合計"/>
      <sheetName val="入学志願男"/>
      <sheetName val="入学志願女"/>
      <sheetName val="Sheet1"/>
    </sheetNames>
    <sheetDataSet>
      <sheetData sheetId="0" refreshError="1"/>
      <sheetData sheetId="1">
        <row r="6">
          <cell r="F6">
            <v>1294</v>
          </cell>
          <cell r="G6">
            <v>1036</v>
          </cell>
          <cell r="I6">
            <v>24</v>
          </cell>
          <cell r="J6">
            <v>485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0</v>
          </cell>
          <cell r="V6">
            <v>0</v>
          </cell>
        </row>
        <row r="7">
          <cell r="F7">
            <v>136</v>
          </cell>
          <cell r="G7">
            <v>123</v>
          </cell>
          <cell r="I7">
            <v>8</v>
          </cell>
          <cell r="J7">
            <v>103</v>
          </cell>
          <cell r="L7">
            <v>1</v>
          </cell>
          <cell r="M7">
            <v>0</v>
          </cell>
          <cell r="O7">
            <v>0</v>
          </cell>
          <cell r="P7">
            <v>0</v>
          </cell>
          <cell r="R7">
            <v>6</v>
          </cell>
          <cell r="S7">
            <v>0</v>
          </cell>
          <cell r="U7">
            <v>0</v>
          </cell>
          <cell r="V7">
            <v>0</v>
          </cell>
        </row>
        <row r="8">
          <cell r="F8">
            <v>9</v>
          </cell>
          <cell r="G8">
            <v>5</v>
          </cell>
          <cell r="I8">
            <v>2</v>
          </cell>
          <cell r="J8">
            <v>16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22</v>
          </cell>
          <cell r="S8">
            <v>2</v>
          </cell>
          <cell r="U8">
            <v>0</v>
          </cell>
          <cell r="V8">
            <v>0</v>
          </cell>
        </row>
        <row r="9">
          <cell r="F9">
            <v>22</v>
          </cell>
          <cell r="G9">
            <v>2</v>
          </cell>
          <cell r="I9">
            <v>0</v>
          </cell>
          <cell r="J9">
            <v>3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</row>
        <row r="10">
          <cell r="F10">
            <v>97</v>
          </cell>
          <cell r="G10">
            <v>81</v>
          </cell>
          <cell r="I10">
            <v>5</v>
          </cell>
          <cell r="J10">
            <v>51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10</v>
          </cell>
          <cell r="S10">
            <v>93</v>
          </cell>
          <cell r="U10">
            <v>0</v>
          </cell>
          <cell r="V10">
            <v>0</v>
          </cell>
        </row>
        <row r="11">
          <cell r="F11">
            <v>44</v>
          </cell>
          <cell r="G11">
            <v>29</v>
          </cell>
          <cell r="I11">
            <v>0</v>
          </cell>
          <cell r="J11">
            <v>24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</row>
        <row r="12">
          <cell r="F12">
            <v>6</v>
          </cell>
          <cell r="G12">
            <v>12</v>
          </cell>
          <cell r="I12">
            <v>0</v>
          </cell>
          <cell r="J12">
            <v>10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1</v>
          </cell>
          <cell r="S12">
            <v>0</v>
          </cell>
          <cell r="U12">
            <v>0</v>
          </cell>
          <cell r="V12">
            <v>0</v>
          </cell>
        </row>
        <row r="13">
          <cell r="F13">
            <v>1</v>
          </cell>
          <cell r="G13">
            <v>0</v>
          </cell>
          <cell r="I13">
            <v>0</v>
          </cell>
          <cell r="J13">
            <v>2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</row>
        <row r="14">
          <cell r="F14">
            <v>154</v>
          </cell>
          <cell r="G14">
            <v>120</v>
          </cell>
          <cell r="I14">
            <v>5</v>
          </cell>
          <cell r="J14">
            <v>51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2</v>
          </cell>
          <cell r="S14">
            <v>0</v>
          </cell>
          <cell r="U14">
            <v>0</v>
          </cell>
          <cell r="V14">
            <v>0</v>
          </cell>
        </row>
        <row r="15">
          <cell r="F15">
            <v>114</v>
          </cell>
          <cell r="G15">
            <v>68</v>
          </cell>
          <cell r="I15">
            <v>1</v>
          </cell>
          <cell r="J15">
            <v>47</v>
          </cell>
          <cell r="L15">
            <v>0</v>
          </cell>
          <cell r="M15">
            <v>1</v>
          </cell>
          <cell r="O15">
            <v>0</v>
          </cell>
          <cell r="P15">
            <v>0</v>
          </cell>
          <cell r="R15">
            <v>8</v>
          </cell>
          <cell r="S15">
            <v>3</v>
          </cell>
          <cell r="U15">
            <v>0</v>
          </cell>
          <cell r="V15">
            <v>0</v>
          </cell>
        </row>
        <row r="16">
          <cell r="F16">
            <v>9</v>
          </cell>
          <cell r="G16">
            <v>5</v>
          </cell>
          <cell r="I16">
            <v>1</v>
          </cell>
          <cell r="J16">
            <v>18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</row>
        <row r="17">
          <cell r="F17">
            <v>108</v>
          </cell>
          <cell r="G17">
            <v>89</v>
          </cell>
          <cell r="I17">
            <v>2</v>
          </cell>
          <cell r="J17">
            <v>110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1</v>
          </cell>
          <cell r="S17">
            <v>0</v>
          </cell>
          <cell r="U17">
            <v>0</v>
          </cell>
          <cell r="V17">
            <v>0</v>
          </cell>
        </row>
        <row r="18">
          <cell r="F18">
            <v>61</v>
          </cell>
          <cell r="G18">
            <v>45</v>
          </cell>
          <cell r="I18">
            <v>1</v>
          </cell>
          <cell r="J18">
            <v>42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16</v>
          </cell>
          <cell r="S18">
            <v>125</v>
          </cell>
          <cell r="U18">
            <v>0</v>
          </cell>
          <cell r="V18">
            <v>0</v>
          </cell>
        </row>
        <row r="19">
          <cell r="F19">
            <v>63</v>
          </cell>
          <cell r="G19">
            <v>79</v>
          </cell>
          <cell r="I19">
            <v>0</v>
          </cell>
          <cell r="J19">
            <v>15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25</v>
          </cell>
          <cell r="S19">
            <v>178</v>
          </cell>
          <cell r="U19">
            <v>0</v>
          </cell>
          <cell r="V19">
            <v>0</v>
          </cell>
        </row>
        <row r="20">
          <cell r="F20">
            <v>66</v>
          </cell>
          <cell r="G20">
            <v>53</v>
          </cell>
          <cell r="I20">
            <v>1</v>
          </cell>
          <cell r="J20">
            <v>28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</row>
        <row r="21">
          <cell r="F21">
            <v>52</v>
          </cell>
          <cell r="G21">
            <v>73</v>
          </cell>
          <cell r="I21">
            <v>1</v>
          </cell>
          <cell r="J21">
            <v>34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R21">
            <v>1</v>
          </cell>
          <cell r="S21">
            <v>0</v>
          </cell>
          <cell r="U21">
            <v>0</v>
          </cell>
          <cell r="V21">
            <v>0</v>
          </cell>
        </row>
        <row r="22">
          <cell r="F22">
            <v>35</v>
          </cell>
          <cell r="G22">
            <v>24</v>
          </cell>
          <cell r="I22">
            <v>1</v>
          </cell>
          <cell r="J22">
            <v>22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2</v>
          </cell>
          <cell r="S22">
            <v>0</v>
          </cell>
          <cell r="U22">
            <v>0</v>
          </cell>
          <cell r="V22">
            <v>0</v>
          </cell>
        </row>
        <row r="23">
          <cell r="F23">
            <v>17</v>
          </cell>
          <cell r="G23">
            <v>39</v>
          </cell>
          <cell r="I23">
            <v>1</v>
          </cell>
          <cell r="J23">
            <v>13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1</v>
          </cell>
          <cell r="S23">
            <v>0</v>
          </cell>
          <cell r="U23">
            <v>0</v>
          </cell>
          <cell r="V23">
            <v>0</v>
          </cell>
        </row>
        <row r="24">
          <cell r="F24">
            <v>124</v>
          </cell>
          <cell r="G24">
            <v>98</v>
          </cell>
          <cell r="I24">
            <v>5</v>
          </cell>
          <cell r="J24">
            <v>29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6</v>
          </cell>
          <cell r="S24">
            <v>72</v>
          </cell>
          <cell r="U24">
            <v>0</v>
          </cell>
          <cell r="V24">
            <v>0</v>
          </cell>
        </row>
        <row r="25">
          <cell r="F25">
            <v>0</v>
          </cell>
          <cell r="G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</row>
        <row r="26">
          <cell r="F26">
            <v>0</v>
          </cell>
          <cell r="G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</row>
        <row r="27">
          <cell r="F27">
            <v>8</v>
          </cell>
          <cell r="G27">
            <v>4</v>
          </cell>
          <cell r="I27">
            <v>1</v>
          </cell>
          <cell r="J27">
            <v>10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</row>
        <row r="28">
          <cell r="F28">
            <v>0</v>
          </cell>
          <cell r="G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</row>
        <row r="30">
          <cell r="F30">
            <v>0</v>
          </cell>
          <cell r="G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</row>
        <row r="31">
          <cell r="F31">
            <v>0</v>
          </cell>
          <cell r="G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</row>
        <row r="32">
          <cell r="F32">
            <v>0</v>
          </cell>
          <cell r="G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</row>
        <row r="33">
          <cell r="F33">
            <v>0</v>
          </cell>
          <cell r="G33">
            <v>1</v>
          </cell>
          <cell r="I33">
            <v>0</v>
          </cell>
          <cell r="J33">
            <v>5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</row>
        <row r="34">
          <cell r="F34">
            <v>1</v>
          </cell>
          <cell r="G34">
            <v>0</v>
          </cell>
          <cell r="I34">
            <v>0</v>
          </cell>
          <cell r="J34">
            <v>1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</row>
        <row r="35">
          <cell r="F35">
            <v>3</v>
          </cell>
          <cell r="G35">
            <v>9</v>
          </cell>
          <cell r="I35">
            <v>0</v>
          </cell>
          <cell r="J35">
            <v>8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</row>
        <row r="36">
          <cell r="F36">
            <v>0</v>
          </cell>
          <cell r="G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</row>
        <row r="37">
          <cell r="F37">
            <v>12</v>
          </cell>
          <cell r="G37">
            <v>8</v>
          </cell>
          <cell r="I37">
            <v>2</v>
          </cell>
          <cell r="J37">
            <v>1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</row>
        <row r="39">
          <cell r="F39">
            <v>0</v>
          </cell>
          <cell r="G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</row>
        <row r="40">
          <cell r="F40">
            <v>3</v>
          </cell>
          <cell r="G40">
            <v>1</v>
          </cell>
          <cell r="I40">
            <v>0</v>
          </cell>
          <cell r="J40">
            <v>2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</row>
        <row r="42">
          <cell r="F42">
            <v>9</v>
          </cell>
          <cell r="G42">
            <v>3</v>
          </cell>
          <cell r="I42">
            <v>0</v>
          </cell>
          <cell r="J42">
            <v>7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R42">
            <v>1</v>
          </cell>
          <cell r="S42">
            <v>0</v>
          </cell>
          <cell r="U42">
            <v>0</v>
          </cell>
          <cell r="V42">
            <v>0</v>
          </cell>
        </row>
        <row r="43">
          <cell r="F43">
            <v>18</v>
          </cell>
          <cell r="G43">
            <v>16</v>
          </cell>
          <cell r="I43">
            <v>0</v>
          </cell>
          <cell r="J43">
            <v>12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</row>
        <row r="44">
          <cell r="F44">
            <v>13</v>
          </cell>
          <cell r="G44">
            <v>2</v>
          </cell>
          <cell r="I44">
            <v>1</v>
          </cell>
          <cell r="J44">
            <v>2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R44">
            <v>1</v>
          </cell>
          <cell r="S44">
            <v>0</v>
          </cell>
          <cell r="U44">
            <v>0</v>
          </cell>
          <cell r="V44">
            <v>0</v>
          </cell>
        </row>
        <row r="45">
          <cell r="F45">
            <v>0</v>
          </cell>
          <cell r="G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</row>
        <row r="46">
          <cell r="F46">
            <v>0</v>
          </cell>
          <cell r="G46">
            <v>0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</row>
        <row r="47">
          <cell r="F47">
            <v>20</v>
          </cell>
          <cell r="G47">
            <v>13</v>
          </cell>
          <cell r="I47">
            <v>0</v>
          </cell>
          <cell r="J47">
            <v>12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</row>
        <row r="48">
          <cell r="F48">
            <v>17</v>
          </cell>
          <cell r="G48">
            <v>8</v>
          </cell>
          <cell r="I48">
            <v>0</v>
          </cell>
          <cell r="J48">
            <v>4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</row>
      </sheetData>
      <sheetData sheetId="2">
        <row r="5">
          <cell r="F5">
            <v>1788</v>
          </cell>
          <cell r="G5">
            <v>1438</v>
          </cell>
          <cell r="I5">
            <v>51</v>
          </cell>
          <cell r="J5">
            <v>916</v>
          </cell>
          <cell r="L5">
            <v>1</v>
          </cell>
          <cell r="M5">
            <v>1</v>
          </cell>
          <cell r="O5">
            <v>0</v>
          </cell>
          <cell r="P5">
            <v>0</v>
          </cell>
          <cell r="R5">
            <v>35</v>
          </cell>
          <cell r="S5">
            <v>21</v>
          </cell>
          <cell r="U5">
            <v>0</v>
          </cell>
          <cell r="V5">
            <v>0</v>
          </cell>
        </row>
        <row r="6">
          <cell r="F6">
            <v>728</v>
          </cell>
          <cell r="G6">
            <v>608</v>
          </cell>
          <cell r="I6">
            <v>11</v>
          </cell>
          <cell r="J6">
            <v>251</v>
          </cell>
          <cell r="L6">
            <v>0</v>
          </cell>
          <cell r="M6">
            <v>1</v>
          </cell>
          <cell r="O6">
            <v>0</v>
          </cell>
          <cell r="P6">
            <v>0</v>
          </cell>
          <cell r="R6">
            <v>68</v>
          </cell>
          <cell r="S6">
            <v>452</v>
          </cell>
          <cell r="U6">
            <v>0</v>
          </cell>
          <cell r="V6">
            <v>0</v>
          </cell>
        </row>
        <row r="14">
          <cell r="D14">
            <v>819</v>
          </cell>
          <cell r="F14">
            <v>147</v>
          </cell>
          <cell r="G14">
            <v>2010</v>
          </cell>
          <cell r="H14">
            <v>11</v>
          </cell>
          <cell r="I14">
            <v>15</v>
          </cell>
          <cell r="J14">
            <v>109</v>
          </cell>
          <cell r="K14">
            <v>0</v>
          </cell>
          <cell r="M14">
            <v>2</v>
          </cell>
          <cell r="N14">
            <v>0</v>
          </cell>
        </row>
        <row r="15">
          <cell r="D15">
            <v>1317</v>
          </cell>
          <cell r="F15">
            <v>20</v>
          </cell>
          <cell r="G15">
            <v>1060</v>
          </cell>
          <cell r="H15">
            <v>12</v>
          </cell>
          <cell r="I15">
            <v>29</v>
          </cell>
          <cell r="J15">
            <v>94</v>
          </cell>
          <cell r="K15">
            <v>0</v>
          </cell>
          <cell r="M15">
            <v>3</v>
          </cell>
          <cell r="N15">
            <v>1</v>
          </cell>
        </row>
        <row r="18">
          <cell r="D18">
            <v>339</v>
          </cell>
          <cell r="F18">
            <v>23</v>
          </cell>
          <cell r="G18">
            <v>487</v>
          </cell>
          <cell r="H18">
            <v>0</v>
          </cell>
          <cell r="I18">
            <v>20</v>
          </cell>
          <cell r="J18">
            <v>57</v>
          </cell>
          <cell r="K18">
            <v>0</v>
          </cell>
          <cell r="M18">
            <v>1</v>
          </cell>
          <cell r="N18">
            <v>0</v>
          </cell>
        </row>
        <row r="19">
          <cell r="D19">
            <v>458</v>
          </cell>
          <cell r="F19">
            <v>7</v>
          </cell>
          <cell r="G19">
            <v>430</v>
          </cell>
          <cell r="H19">
            <v>2</v>
          </cell>
          <cell r="I19">
            <v>31</v>
          </cell>
          <cell r="J19">
            <v>76</v>
          </cell>
          <cell r="K19">
            <v>0</v>
          </cell>
          <cell r="M19">
            <v>4</v>
          </cell>
          <cell r="N19">
            <v>0</v>
          </cell>
        </row>
      </sheetData>
      <sheetData sheetId="3" refreshError="1"/>
      <sheetData sheetId="4">
        <row r="6">
          <cell r="D6">
            <v>415</v>
          </cell>
          <cell r="F6">
            <v>33</v>
          </cell>
          <cell r="G6">
            <v>701</v>
          </cell>
          <cell r="H6">
            <v>1</v>
          </cell>
          <cell r="I6">
            <v>11</v>
          </cell>
          <cell r="J6">
            <v>78</v>
          </cell>
          <cell r="K6">
            <v>0</v>
          </cell>
          <cell r="M6">
            <v>0</v>
          </cell>
          <cell r="N6">
            <v>0</v>
          </cell>
        </row>
        <row r="7">
          <cell r="D7">
            <v>113</v>
          </cell>
          <cell r="F7">
            <v>16</v>
          </cell>
          <cell r="G7">
            <v>253</v>
          </cell>
          <cell r="H7">
            <v>0</v>
          </cell>
          <cell r="I7">
            <v>5</v>
          </cell>
          <cell r="J7">
            <v>21</v>
          </cell>
          <cell r="K7">
            <v>0</v>
          </cell>
          <cell r="M7">
            <v>1</v>
          </cell>
          <cell r="N7">
            <v>0</v>
          </cell>
        </row>
        <row r="8">
          <cell r="D8">
            <v>19</v>
          </cell>
          <cell r="F8">
            <v>4</v>
          </cell>
          <cell r="G8">
            <v>65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M8">
            <v>0</v>
          </cell>
          <cell r="N8">
            <v>0</v>
          </cell>
        </row>
        <row r="9">
          <cell r="D9">
            <v>15</v>
          </cell>
          <cell r="F9">
            <v>2</v>
          </cell>
          <cell r="G9">
            <v>27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</row>
        <row r="10">
          <cell r="D10">
            <v>46</v>
          </cell>
          <cell r="F10">
            <v>8</v>
          </cell>
          <cell r="G10">
            <v>108</v>
          </cell>
          <cell r="H10">
            <v>0</v>
          </cell>
          <cell r="I10">
            <v>0</v>
          </cell>
          <cell r="J10">
            <v>7</v>
          </cell>
          <cell r="K10">
            <v>0</v>
          </cell>
          <cell r="M10">
            <v>0</v>
          </cell>
          <cell r="N10">
            <v>0</v>
          </cell>
        </row>
        <row r="11">
          <cell r="D11">
            <v>22</v>
          </cell>
          <cell r="F11">
            <v>10</v>
          </cell>
          <cell r="G11">
            <v>35</v>
          </cell>
          <cell r="H11">
            <v>0</v>
          </cell>
          <cell r="I11">
            <v>1</v>
          </cell>
          <cell r="J11">
            <v>3</v>
          </cell>
          <cell r="K11">
            <v>0</v>
          </cell>
          <cell r="M11">
            <v>0</v>
          </cell>
          <cell r="N11">
            <v>0</v>
          </cell>
        </row>
        <row r="12">
          <cell r="D12">
            <v>12</v>
          </cell>
          <cell r="F12">
            <v>0</v>
          </cell>
          <cell r="G12">
            <v>31</v>
          </cell>
          <cell r="H12">
            <v>3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</row>
        <row r="13">
          <cell r="D13">
            <v>3</v>
          </cell>
          <cell r="F13">
            <v>1</v>
          </cell>
          <cell r="G13">
            <v>10</v>
          </cell>
          <cell r="H13">
            <v>3</v>
          </cell>
          <cell r="I13">
            <v>0</v>
          </cell>
          <cell r="J13">
            <v>1</v>
          </cell>
          <cell r="K13">
            <v>0</v>
          </cell>
          <cell r="M13">
            <v>0</v>
          </cell>
          <cell r="N13">
            <v>0</v>
          </cell>
        </row>
        <row r="14">
          <cell r="D14">
            <v>49</v>
          </cell>
          <cell r="F14">
            <v>17</v>
          </cell>
          <cell r="G14">
            <v>203</v>
          </cell>
          <cell r="H14">
            <v>0</v>
          </cell>
          <cell r="I14">
            <v>0</v>
          </cell>
          <cell r="J14">
            <v>4</v>
          </cell>
          <cell r="K14">
            <v>0</v>
          </cell>
          <cell r="M14">
            <v>0</v>
          </cell>
          <cell r="N14">
            <v>0</v>
          </cell>
        </row>
        <row r="15">
          <cell r="D15">
            <v>68</v>
          </cell>
          <cell r="F15">
            <v>10</v>
          </cell>
          <cell r="G15">
            <v>149</v>
          </cell>
          <cell r="H15">
            <v>0</v>
          </cell>
          <cell r="I15">
            <v>4</v>
          </cell>
          <cell r="J15">
            <v>14</v>
          </cell>
          <cell r="K15">
            <v>0</v>
          </cell>
          <cell r="M15">
            <v>0</v>
          </cell>
          <cell r="N15">
            <v>0</v>
          </cell>
        </row>
        <row r="16">
          <cell r="D16">
            <v>23</v>
          </cell>
          <cell r="F16">
            <v>8</v>
          </cell>
          <cell r="G16">
            <v>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</row>
        <row r="17">
          <cell r="D17">
            <v>73</v>
          </cell>
          <cell r="F17">
            <v>14</v>
          </cell>
          <cell r="G17">
            <v>172</v>
          </cell>
          <cell r="H17">
            <v>0</v>
          </cell>
          <cell r="I17">
            <v>1</v>
          </cell>
          <cell r="J17">
            <v>13</v>
          </cell>
          <cell r="K17">
            <v>0</v>
          </cell>
          <cell r="M17">
            <v>0</v>
          </cell>
          <cell r="N17">
            <v>0</v>
          </cell>
        </row>
        <row r="18">
          <cell r="D18">
            <v>29</v>
          </cell>
          <cell r="F18">
            <v>2</v>
          </cell>
          <cell r="G18">
            <v>28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M18">
            <v>1</v>
          </cell>
          <cell r="N18">
            <v>0</v>
          </cell>
        </row>
        <row r="19">
          <cell r="D19">
            <v>10</v>
          </cell>
          <cell r="F19">
            <v>3</v>
          </cell>
          <cell r="G19">
            <v>42</v>
          </cell>
          <cell r="H19">
            <v>1</v>
          </cell>
          <cell r="I19">
            <v>0</v>
          </cell>
          <cell r="J19">
            <v>4</v>
          </cell>
          <cell r="K19">
            <v>0</v>
          </cell>
          <cell r="M19">
            <v>0</v>
          </cell>
          <cell r="N19">
            <v>0</v>
          </cell>
        </row>
        <row r="20">
          <cell r="D20">
            <v>17</v>
          </cell>
          <cell r="F20">
            <v>2</v>
          </cell>
          <cell r="G20">
            <v>49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M20">
            <v>0</v>
          </cell>
          <cell r="N20">
            <v>0</v>
          </cell>
        </row>
        <row r="21">
          <cell r="D21">
            <v>52</v>
          </cell>
          <cell r="F21">
            <v>4</v>
          </cell>
          <cell r="G21">
            <v>95</v>
          </cell>
          <cell r="H21">
            <v>0</v>
          </cell>
          <cell r="I21">
            <v>2</v>
          </cell>
          <cell r="J21">
            <v>6</v>
          </cell>
          <cell r="K21">
            <v>0</v>
          </cell>
          <cell r="M21">
            <v>0</v>
          </cell>
          <cell r="N21">
            <v>0</v>
          </cell>
        </row>
        <row r="22">
          <cell r="D22">
            <v>20</v>
          </cell>
          <cell r="F22">
            <v>6</v>
          </cell>
          <cell r="G22">
            <v>106</v>
          </cell>
          <cell r="H22">
            <v>1</v>
          </cell>
          <cell r="I22">
            <v>0</v>
          </cell>
          <cell r="J22">
            <v>1</v>
          </cell>
          <cell r="K22">
            <v>0</v>
          </cell>
          <cell r="M22">
            <v>0</v>
          </cell>
          <cell r="N22">
            <v>0</v>
          </cell>
        </row>
        <row r="23">
          <cell r="D23">
            <v>18</v>
          </cell>
          <cell r="F23">
            <v>2</v>
          </cell>
          <cell r="G23">
            <v>21</v>
          </cell>
          <cell r="H23">
            <v>0</v>
          </cell>
          <cell r="I23">
            <v>2</v>
          </cell>
          <cell r="J23">
            <v>2</v>
          </cell>
          <cell r="K23">
            <v>0</v>
          </cell>
          <cell r="M23">
            <v>0</v>
          </cell>
          <cell r="N23">
            <v>0</v>
          </cell>
        </row>
        <row r="24">
          <cell r="D24">
            <v>36</v>
          </cell>
          <cell r="F24">
            <v>13</v>
          </cell>
          <cell r="G24">
            <v>217</v>
          </cell>
          <cell r="H24">
            <v>1</v>
          </cell>
          <cell r="I24">
            <v>0</v>
          </cell>
          <cell r="J24">
            <v>4</v>
          </cell>
          <cell r="K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8</v>
          </cell>
          <cell r="F27">
            <v>1</v>
          </cell>
          <cell r="G27">
            <v>21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</row>
        <row r="33">
          <cell r="D33">
            <v>3</v>
          </cell>
          <cell r="F33">
            <v>0</v>
          </cell>
          <cell r="G33">
            <v>13</v>
          </cell>
          <cell r="H33">
            <v>0</v>
          </cell>
          <cell r="I33">
            <v>0</v>
          </cell>
          <cell r="J33">
            <v>3</v>
          </cell>
          <cell r="K33">
            <v>0</v>
          </cell>
          <cell r="M33">
            <v>0</v>
          </cell>
          <cell r="N33">
            <v>0</v>
          </cell>
        </row>
        <row r="34">
          <cell r="D34">
            <v>1</v>
          </cell>
          <cell r="F34">
            <v>0</v>
          </cell>
          <cell r="G34">
            <v>4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M34">
            <v>0</v>
          </cell>
          <cell r="N34">
            <v>0</v>
          </cell>
        </row>
        <row r="35">
          <cell r="D35">
            <v>8</v>
          </cell>
          <cell r="F35">
            <v>6</v>
          </cell>
          <cell r="G35">
            <v>17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12</v>
          </cell>
          <cell r="F37">
            <v>0</v>
          </cell>
          <cell r="G37">
            <v>13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1</v>
          </cell>
          <cell r="N37">
            <v>0</v>
          </cell>
        </row>
        <row r="38"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6</v>
          </cell>
          <cell r="F40">
            <v>3</v>
          </cell>
          <cell r="G40">
            <v>5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16</v>
          </cell>
          <cell r="F42">
            <v>0</v>
          </cell>
          <cell r="G42">
            <v>11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25</v>
          </cell>
          <cell r="F43">
            <v>0</v>
          </cell>
          <cell r="G43">
            <v>10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21</v>
          </cell>
          <cell r="F44">
            <v>3</v>
          </cell>
          <cell r="G44">
            <v>15</v>
          </cell>
          <cell r="H44">
            <v>0</v>
          </cell>
          <cell r="I44">
            <v>7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8</v>
          </cell>
          <cell r="F47">
            <v>2</v>
          </cell>
          <cell r="G47">
            <v>17</v>
          </cell>
          <cell r="H47">
            <v>1</v>
          </cell>
          <cell r="I47">
            <v>1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10</v>
          </cell>
          <cell r="F48">
            <v>0</v>
          </cell>
          <cell r="G48">
            <v>7</v>
          </cell>
          <cell r="H48">
            <v>0</v>
          </cell>
          <cell r="I48">
            <v>0</v>
          </cell>
          <cell r="J48">
            <v>1</v>
          </cell>
          <cell r="K48">
            <v>0</v>
          </cell>
          <cell r="M48">
            <v>0</v>
          </cell>
          <cell r="N48">
            <v>0</v>
          </cell>
        </row>
      </sheetData>
      <sheetData sheetId="5">
        <row r="6">
          <cell r="D6">
            <v>536</v>
          </cell>
          <cell r="F6">
            <v>3</v>
          </cell>
          <cell r="G6">
            <v>363</v>
          </cell>
          <cell r="H6">
            <v>2</v>
          </cell>
          <cell r="I6">
            <v>23</v>
          </cell>
          <cell r="J6">
            <v>95</v>
          </cell>
          <cell r="K6">
            <v>0</v>
          </cell>
          <cell r="M6">
            <v>2</v>
          </cell>
          <cell r="N6">
            <v>0</v>
          </cell>
        </row>
        <row r="7">
          <cell r="D7">
            <v>157</v>
          </cell>
          <cell r="F7">
            <v>1</v>
          </cell>
          <cell r="G7">
            <v>124</v>
          </cell>
          <cell r="H7">
            <v>0</v>
          </cell>
          <cell r="I7">
            <v>4</v>
          </cell>
          <cell r="J7">
            <v>13</v>
          </cell>
          <cell r="K7">
            <v>0</v>
          </cell>
          <cell r="M7">
            <v>2</v>
          </cell>
          <cell r="N7">
            <v>0</v>
          </cell>
        </row>
        <row r="8">
          <cell r="D8">
            <v>34</v>
          </cell>
          <cell r="F8">
            <v>0</v>
          </cell>
          <cell r="G8">
            <v>15</v>
          </cell>
          <cell r="H8">
            <v>0</v>
          </cell>
          <cell r="I8">
            <v>2</v>
          </cell>
          <cell r="J8">
            <v>2</v>
          </cell>
          <cell r="K8">
            <v>0</v>
          </cell>
          <cell r="M8">
            <v>0</v>
          </cell>
          <cell r="N8">
            <v>0</v>
          </cell>
        </row>
        <row r="9">
          <cell r="D9">
            <v>10</v>
          </cell>
          <cell r="F9">
            <v>0</v>
          </cell>
          <cell r="G9">
            <v>29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</row>
        <row r="10">
          <cell r="D10">
            <v>79</v>
          </cell>
          <cell r="F10">
            <v>1</v>
          </cell>
          <cell r="G10">
            <v>83</v>
          </cell>
          <cell r="H10">
            <v>3</v>
          </cell>
          <cell r="I10">
            <v>0</v>
          </cell>
          <cell r="J10">
            <v>2</v>
          </cell>
          <cell r="K10">
            <v>0</v>
          </cell>
          <cell r="M10">
            <v>0</v>
          </cell>
          <cell r="N10">
            <v>0</v>
          </cell>
        </row>
        <row r="11">
          <cell r="D11">
            <v>46</v>
          </cell>
          <cell r="F11">
            <v>3</v>
          </cell>
          <cell r="G11">
            <v>71</v>
          </cell>
          <cell r="H11">
            <v>1</v>
          </cell>
          <cell r="I11">
            <v>3</v>
          </cell>
          <cell r="J11">
            <v>2</v>
          </cell>
          <cell r="K11">
            <v>0</v>
          </cell>
          <cell r="M11">
            <v>0</v>
          </cell>
          <cell r="N11">
            <v>0</v>
          </cell>
        </row>
        <row r="12">
          <cell r="D12">
            <v>19</v>
          </cell>
          <cell r="F12">
            <v>0</v>
          </cell>
          <cell r="G12">
            <v>20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</row>
        <row r="13">
          <cell r="D13">
            <v>7</v>
          </cell>
          <cell r="F13">
            <v>0</v>
          </cell>
          <cell r="G13">
            <v>4</v>
          </cell>
          <cell r="H13">
            <v>2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</row>
        <row r="14">
          <cell r="D14">
            <v>78</v>
          </cell>
          <cell r="F14">
            <v>1</v>
          </cell>
          <cell r="G14">
            <v>102</v>
          </cell>
          <cell r="H14">
            <v>0</v>
          </cell>
          <cell r="I14">
            <v>0</v>
          </cell>
          <cell r="J14">
            <v>4</v>
          </cell>
          <cell r="K14">
            <v>0</v>
          </cell>
          <cell r="M14">
            <v>0</v>
          </cell>
          <cell r="N14">
            <v>0</v>
          </cell>
        </row>
        <row r="15">
          <cell r="D15">
            <v>67</v>
          </cell>
          <cell r="F15">
            <v>5</v>
          </cell>
          <cell r="G15">
            <v>124</v>
          </cell>
          <cell r="H15">
            <v>0</v>
          </cell>
          <cell r="I15">
            <v>10</v>
          </cell>
          <cell r="J15">
            <v>13</v>
          </cell>
          <cell r="K15">
            <v>0</v>
          </cell>
          <cell r="M15">
            <v>2</v>
          </cell>
          <cell r="N15">
            <v>0</v>
          </cell>
        </row>
        <row r="16">
          <cell r="D16">
            <v>34</v>
          </cell>
          <cell r="F16">
            <v>1</v>
          </cell>
          <cell r="G16">
            <v>27</v>
          </cell>
          <cell r="H16">
            <v>0</v>
          </cell>
          <cell r="I16">
            <v>0</v>
          </cell>
          <cell r="J16">
            <v>3</v>
          </cell>
          <cell r="K16">
            <v>0</v>
          </cell>
          <cell r="M16">
            <v>1</v>
          </cell>
          <cell r="N16">
            <v>1</v>
          </cell>
        </row>
        <row r="17">
          <cell r="D17">
            <v>145</v>
          </cell>
          <cell r="F17">
            <v>5</v>
          </cell>
          <cell r="G17">
            <v>162</v>
          </cell>
          <cell r="H17">
            <v>0</v>
          </cell>
          <cell r="I17">
            <v>1</v>
          </cell>
          <cell r="J17">
            <v>14</v>
          </cell>
          <cell r="K17">
            <v>0</v>
          </cell>
          <cell r="M17">
            <v>0</v>
          </cell>
          <cell r="N17">
            <v>0</v>
          </cell>
        </row>
        <row r="18">
          <cell r="D18">
            <v>77</v>
          </cell>
          <cell r="F18">
            <v>3</v>
          </cell>
          <cell r="G18">
            <v>34</v>
          </cell>
          <cell r="H18">
            <v>1</v>
          </cell>
          <cell r="I18">
            <v>4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D19">
            <v>28</v>
          </cell>
          <cell r="F19">
            <v>0</v>
          </cell>
          <cell r="G19">
            <v>60</v>
          </cell>
          <cell r="H19">
            <v>0</v>
          </cell>
          <cell r="I19">
            <v>0</v>
          </cell>
          <cell r="J19">
            <v>2</v>
          </cell>
          <cell r="K19">
            <v>0</v>
          </cell>
          <cell r="M19">
            <v>0</v>
          </cell>
          <cell r="N19">
            <v>0</v>
          </cell>
        </row>
        <row r="20">
          <cell r="D20">
            <v>50</v>
          </cell>
          <cell r="F20">
            <v>1</v>
          </cell>
          <cell r="G20">
            <v>32</v>
          </cell>
          <cell r="H20">
            <v>0</v>
          </cell>
          <cell r="I20">
            <v>0</v>
          </cell>
          <cell r="J20">
            <v>2</v>
          </cell>
          <cell r="K20">
            <v>0</v>
          </cell>
          <cell r="M20">
            <v>0</v>
          </cell>
          <cell r="N20">
            <v>0</v>
          </cell>
        </row>
        <row r="21">
          <cell r="D21">
            <v>94</v>
          </cell>
          <cell r="F21">
            <v>0</v>
          </cell>
          <cell r="G21">
            <v>25</v>
          </cell>
          <cell r="H21">
            <v>0</v>
          </cell>
          <cell r="I21">
            <v>1</v>
          </cell>
          <cell r="J21">
            <v>3</v>
          </cell>
          <cell r="K21">
            <v>0</v>
          </cell>
          <cell r="M21">
            <v>0</v>
          </cell>
          <cell r="N21">
            <v>0</v>
          </cell>
        </row>
        <row r="22">
          <cell r="D22">
            <v>34</v>
          </cell>
          <cell r="F22">
            <v>1</v>
          </cell>
          <cell r="G22">
            <v>22</v>
          </cell>
          <cell r="H22">
            <v>1</v>
          </cell>
          <cell r="I22">
            <v>0</v>
          </cell>
          <cell r="J22">
            <v>3</v>
          </cell>
          <cell r="K22">
            <v>0</v>
          </cell>
          <cell r="M22">
            <v>0</v>
          </cell>
          <cell r="N22">
            <v>0</v>
          </cell>
        </row>
        <row r="23">
          <cell r="D23">
            <v>39</v>
          </cell>
          <cell r="F23">
            <v>0</v>
          </cell>
          <cell r="G23">
            <v>13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D24">
            <v>78</v>
          </cell>
          <cell r="F24">
            <v>0</v>
          </cell>
          <cell r="G24">
            <v>64</v>
          </cell>
          <cell r="H24">
            <v>2</v>
          </cell>
          <cell r="I24">
            <v>2</v>
          </cell>
          <cell r="J24">
            <v>2</v>
          </cell>
          <cell r="K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21</v>
          </cell>
          <cell r="F27">
            <v>0</v>
          </cell>
          <cell r="G27">
            <v>18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</row>
        <row r="33">
          <cell r="D33">
            <v>6</v>
          </cell>
          <cell r="F33">
            <v>0</v>
          </cell>
          <cell r="G33">
            <v>8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M33">
            <v>0</v>
          </cell>
          <cell r="N33">
            <v>0</v>
          </cell>
        </row>
        <row r="34">
          <cell r="D34">
            <v>4</v>
          </cell>
          <cell r="F34">
            <v>0</v>
          </cell>
          <cell r="G34">
            <v>16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M34">
            <v>0</v>
          </cell>
          <cell r="N34">
            <v>0</v>
          </cell>
        </row>
        <row r="35">
          <cell r="D35">
            <v>22</v>
          </cell>
          <cell r="F35">
            <v>0</v>
          </cell>
          <cell r="G35">
            <v>16</v>
          </cell>
          <cell r="H35">
            <v>0</v>
          </cell>
          <cell r="I35">
            <v>0</v>
          </cell>
          <cell r="J35">
            <v>2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11</v>
          </cell>
          <cell r="F37">
            <v>1</v>
          </cell>
          <cell r="G37">
            <v>15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8</v>
          </cell>
          <cell r="F40">
            <v>0</v>
          </cell>
          <cell r="G40">
            <v>4</v>
          </cell>
          <cell r="H40">
            <v>0</v>
          </cell>
          <cell r="I40">
            <v>0</v>
          </cell>
          <cell r="J40">
            <v>1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13</v>
          </cell>
          <cell r="F42">
            <v>0</v>
          </cell>
          <cell r="G42">
            <v>8</v>
          </cell>
          <cell r="H42">
            <v>0</v>
          </cell>
          <cell r="I42">
            <v>0</v>
          </cell>
          <cell r="J42">
            <v>1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40</v>
          </cell>
          <cell r="F43">
            <v>0</v>
          </cell>
          <cell r="G43">
            <v>6</v>
          </cell>
          <cell r="H43">
            <v>0</v>
          </cell>
          <cell r="I43">
            <v>0</v>
          </cell>
          <cell r="J43">
            <v>2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14</v>
          </cell>
          <cell r="F44">
            <v>1</v>
          </cell>
          <cell r="G44">
            <v>15</v>
          </cell>
          <cell r="H44">
            <v>0</v>
          </cell>
          <cell r="I44">
            <v>9</v>
          </cell>
          <cell r="J44">
            <v>1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15</v>
          </cell>
          <cell r="F47">
            <v>0</v>
          </cell>
          <cell r="G47">
            <v>9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9</v>
          </cell>
          <cell r="F48">
            <v>0</v>
          </cell>
          <cell r="G48">
            <v>1</v>
          </cell>
          <cell r="H48">
            <v>1</v>
          </cell>
          <cell r="I48">
            <v>0</v>
          </cell>
          <cell r="J48">
            <v>1</v>
          </cell>
          <cell r="K48">
            <v>0</v>
          </cell>
          <cell r="M48">
            <v>0</v>
          </cell>
          <cell r="N48">
            <v>0</v>
          </cell>
        </row>
      </sheetData>
      <sheetData sheetId="6">
        <row r="6">
          <cell r="F6">
            <v>476</v>
          </cell>
          <cell r="G6">
            <v>23</v>
          </cell>
          <cell r="I6">
            <v>158</v>
          </cell>
          <cell r="J6">
            <v>8</v>
          </cell>
        </row>
        <row r="7">
          <cell r="F7">
            <v>14</v>
          </cell>
          <cell r="G7">
            <v>2</v>
          </cell>
          <cell r="I7">
            <v>0</v>
          </cell>
          <cell r="J7">
            <v>1</v>
          </cell>
        </row>
        <row r="8">
          <cell r="F8">
            <v>0</v>
          </cell>
          <cell r="G8">
            <v>0</v>
          </cell>
          <cell r="I8">
            <v>0</v>
          </cell>
          <cell r="J8">
            <v>1</v>
          </cell>
        </row>
        <row r="9">
          <cell r="F9">
            <v>0</v>
          </cell>
          <cell r="G9">
            <v>3</v>
          </cell>
          <cell r="I9">
            <v>0</v>
          </cell>
          <cell r="J9">
            <v>0</v>
          </cell>
        </row>
        <row r="10">
          <cell r="F10">
            <v>7</v>
          </cell>
          <cell r="G10">
            <v>2</v>
          </cell>
          <cell r="I10">
            <v>1</v>
          </cell>
          <cell r="J10">
            <v>0</v>
          </cell>
        </row>
        <row r="11">
          <cell r="F11">
            <v>3</v>
          </cell>
          <cell r="G11">
            <v>1</v>
          </cell>
          <cell r="I11">
            <v>1</v>
          </cell>
          <cell r="J11">
            <v>3</v>
          </cell>
        </row>
        <row r="12">
          <cell r="F12">
            <v>0</v>
          </cell>
          <cell r="G12">
            <v>0</v>
          </cell>
          <cell r="I12">
            <v>1</v>
          </cell>
          <cell r="J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</row>
        <row r="14">
          <cell r="F14">
            <v>22</v>
          </cell>
          <cell r="G14">
            <v>5</v>
          </cell>
          <cell r="I14">
            <v>7</v>
          </cell>
          <cell r="J14">
            <v>3</v>
          </cell>
        </row>
        <row r="15">
          <cell r="F15">
            <v>17</v>
          </cell>
          <cell r="G15">
            <v>0</v>
          </cell>
          <cell r="I15">
            <v>5</v>
          </cell>
          <cell r="J15">
            <v>1</v>
          </cell>
        </row>
        <row r="16">
          <cell r="F16">
            <v>0</v>
          </cell>
          <cell r="G16">
            <v>0</v>
          </cell>
          <cell r="I16">
            <v>1</v>
          </cell>
          <cell r="J16">
            <v>1</v>
          </cell>
        </row>
        <row r="17">
          <cell r="F17">
            <v>21</v>
          </cell>
          <cell r="G17">
            <v>0</v>
          </cell>
          <cell r="I17">
            <v>7</v>
          </cell>
          <cell r="J17">
            <v>2</v>
          </cell>
        </row>
        <row r="18">
          <cell r="F18">
            <v>2</v>
          </cell>
          <cell r="G18">
            <v>0</v>
          </cell>
          <cell r="I18">
            <v>1</v>
          </cell>
          <cell r="J18">
            <v>0</v>
          </cell>
        </row>
        <row r="19">
          <cell r="F19">
            <v>28</v>
          </cell>
          <cell r="G19">
            <v>0</v>
          </cell>
          <cell r="I19">
            <v>32</v>
          </cell>
          <cell r="J19">
            <v>0</v>
          </cell>
        </row>
        <row r="20">
          <cell r="F20">
            <v>26</v>
          </cell>
          <cell r="G20">
            <v>1</v>
          </cell>
          <cell r="I20">
            <v>17</v>
          </cell>
          <cell r="J20">
            <v>0</v>
          </cell>
        </row>
        <row r="21">
          <cell r="F21">
            <v>5</v>
          </cell>
          <cell r="G21">
            <v>0</v>
          </cell>
          <cell r="I21">
            <v>4</v>
          </cell>
          <cell r="J21">
            <v>0</v>
          </cell>
        </row>
        <row r="22">
          <cell r="F22">
            <v>0</v>
          </cell>
          <cell r="G22">
            <v>0</v>
          </cell>
          <cell r="I22">
            <v>0</v>
          </cell>
          <cell r="J22">
            <v>0</v>
          </cell>
        </row>
        <row r="23">
          <cell r="F23">
            <v>1</v>
          </cell>
          <cell r="G23">
            <v>0</v>
          </cell>
          <cell r="I23">
            <v>0</v>
          </cell>
          <cell r="J23">
            <v>0</v>
          </cell>
        </row>
        <row r="24">
          <cell r="F24">
            <v>37</v>
          </cell>
          <cell r="G24">
            <v>1</v>
          </cell>
          <cell r="I24">
            <v>15</v>
          </cell>
          <cell r="J24">
            <v>1</v>
          </cell>
        </row>
        <row r="25">
          <cell r="F25">
            <v>0</v>
          </cell>
          <cell r="G25">
            <v>0</v>
          </cell>
          <cell r="I25">
            <v>0</v>
          </cell>
          <cell r="J25">
            <v>0</v>
          </cell>
        </row>
        <row r="26">
          <cell r="F26">
            <v>0</v>
          </cell>
          <cell r="G26">
            <v>0</v>
          </cell>
          <cell r="I26">
            <v>0</v>
          </cell>
          <cell r="J26">
            <v>0</v>
          </cell>
        </row>
        <row r="27">
          <cell r="F27">
            <v>0</v>
          </cell>
          <cell r="G27">
            <v>4</v>
          </cell>
          <cell r="I27">
            <v>0</v>
          </cell>
          <cell r="J27">
            <v>0</v>
          </cell>
        </row>
        <row r="28">
          <cell r="F28">
            <v>0</v>
          </cell>
          <cell r="G28">
            <v>0</v>
          </cell>
          <cell r="I28">
            <v>0</v>
          </cell>
          <cell r="J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</row>
        <row r="30">
          <cell r="F30">
            <v>0</v>
          </cell>
          <cell r="G30">
            <v>0</v>
          </cell>
          <cell r="I30">
            <v>0</v>
          </cell>
          <cell r="J30">
            <v>0</v>
          </cell>
        </row>
        <row r="31">
          <cell r="F31">
            <v>0</v>
          </cell>
          <cell r="G31">
            <v>0</v>
          </cell>
          <cell r="I31">
            <v>0</v>
          </cell>
          <cell r="J31">
            <v>0</v>
          </cell>
        </row>
        <row r="32">
          <cell r="F32">
            <v>0</v>
          </cell>
          <cell r="G32">
            <v>0</v>
          </cell>
          <cell r="I32">
            <v>0</v>
          </cell>
          <cell r="J32">
            <v>0</v>
          </cell>
        </row>
        <row r="33">
          <cell r="F33">
            <v>0</v>
          </cell>
          <cell r="G33">
            <v>0</v>
          </cell>
          <cell r="I33">
            <v>0</v>
          </cell>
          <cell r="J33">
            <v>1</v>
          </cell>
        </row>
        <row r="34">
          <cell r="F34">
            <v>0</v>
          </cell>
          <cell r="G34">
            <v>0</v>
          </cell>
          <cell r="I34">
            <v>0</v>
          </cell>
          <cell r="J34">
            <v>2</v>
          </cell>
        </row>
        <row r="35">
          <cell r="F35">
            <v>0</v>
          </cell>
          <cell r="G35">
            <v>0</v>
          </cell>
          <cell r="I35">
            <v>0</v>
          </cell>
          <cell r="J35">
            <v>0</v>
          </cell>
        </row>
        <row r="36">
          <cell r="F36">
            <v>0</v>
          </cell>
          <cell r="G36">
            <v>0</v>
          </cell>
          <cell r="I36">
            <v>0</v>
          </cell>
          <cell r="J36">
            <v>0</v>
          </cell>
        </row>
        <row r="37">
          <cell r="F37">
            <v>1</v>
          </cell>
          <cell r="G37">
            <v>1</v>
          </cell>
          <cell r="I37">
            <v>0</v>
          </cell>
          <cell r="J37">
            <v>1</v>
          </cell>
        </row>
        <row r="38">
          <cell r="F38">
            <v>0</v>
          </cell>
          <cell r="G38">
            <v>0</v>
          </cell>
          <cell r="I38">
            <v>0</v>
          </cell>
          <cell r="J38">
            <v>0</v>
          </cell>
        </row>
        <row r="39">
          <cell r="F39">
            <v>0</v>
          </cell>
          <cell r="G39">
            <v>0</v>
          </cell>
          <cell r="I39">
            <v>0</v>
          </cell>
          <cell r="J39">
            <v>0</v>
          </cell>
        </row>
        <row r="40">
          <cell r="F40">
            <v>0</v>
          </cell>
          <cell r="G40">
            <v>0</v>
          </cell>
          <cell r="I40">
            <v>0</v>
          </cell>
          <cell r="J40">
            <v>2</v>
          </cell>
        </row>
        <row r="41"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2">
          <cell r="F42">
            <v>0</v>
          </cell>
          <cell r="G42">
            <v>0</v>
          </cell>
          <cell r="I42">
            <v>0</v>
          </cell>
          <cell r="J42">
            <v>0</v>
          </cell>
        </row>
        <row r="43">
          <cell r="F43">
            <v>0</v>
          </cell>
          <cell r="G43">
            <v>0</v>
          </cell>
          <cell r="I43">
            <v>0</v>
          </cell>
          <cell r="J43">
            <v>0</v>
          </cell>
        </row>
        <row r="44">
          <cell r="F44">
            <v>0</v>
          </cell>
          <cell r="G44">
            <v>2</v>
          </cell>
          <cell r="I44">
            <v>0</v>
          </cell>
          <cell r="J44">
            <v>0</v>
          </cell>
        </row>
        <row r="45">
          <cell r="F45">
            <v>0</v>
          </cell>
          <cell r="G45">
            <v>0</v>
          </cell>
          <cell r="I45">
            <v>0</v>
          </cell>
          <cell r="J45">
            <v>0</v>
          </cell>
        </row>
        <row r="46">
          <cell r="F46">
            <v>0</v>
          </cell>
          <cell r="G46">
            <v>0</v>
          </cell>
          <cell r="I46">
            <v>0</v>
          </cell>
          <cell r="J46">
            <v>0</v>
          </cell>
        </row>
        <row r="47">
          <cell r="F47">
            <v>1</v>
          </cell>
          <cell r="G47">
            <v>0</v>
          </cell>
          <cell r="I47">
            <v>0</v>
          </cell>
          <cell r="J47">
            <v>0</v>
          </cell>
        </row>
        <row r="48">
          <cell r="F48">
            <v>1</v>
          </cell>
          <cell r="G48">
            <v>0</v>
          </cell>
          <cell r="I48">
            <v>1</v>
          </cell>
          <cell r="J48">
            <v>0</v>
          </cell>
        </row>
      </sheetData>
      <sheetData sheetId="7" refreshError="1"/>
      <sheetData sheetId="8">
        <row r="6">
          <cell r="B6">
            <v>702</v>
          </cell>
          <cell r="C6">
            <v>384</v>
          </cell>
        </row>
        <row r="7">
          <cell r="B7">
            <v>254</v>
          </cell>
          <cell r="C7">
            <v>161</v>
          </cell>
        </row>
        <row r="8">
          <cell r="B8">
            <v>65</v>
          </cell>
          <cell r="C8">
            <v>38</v>
          </cell>
        </row>
        <row r="9">
          <cell r="B9">
            <v>27</v>
          </cell>
          <cell r="C9">
            <v>4</v>
          </cell>
        </row>
        <row r="10">
          <cell r="B10">
            <v>108</v>
          </cell>
          <cell r="C10">
            <v>67</v>
          </cell>
        </row>
        <row r="11">
          <cell r="B11">
            <v>35</v>
          </cell>
          <cell r="C11">
            <v>7</v>
          </cell>
        </row>
        <row r="12">
          <cell r="B12">
            <v>34</v>
          </cell>
          <cell r="C12">
            <v>20</v>
          </cell>
        </row>
        <row r="13">
          <cell r="B13">
            <v>13</v>
          </cell>
          <cell r="C13">
            <v>4</v>
          </cell>
        </row>
        <row r="14">
          <cell r="B14">
            <v>203</v>
          </cell>
          <cell r="C14">
            <v>106</v>
          </cell>
        </row>
        <row r="15">
          <cell r="B15">
            <v>149</v>
          </cell>
          <cell r="C15">
            <v>76</v>
          </cell>
        </row>
        <row r="16">
          <cell r="B16">
            <v>52</v>
          </cell>
          <cell r="C16">
            <v>29</v>
          </cell>
        </row>
        <row r="17">
          <cell r="B17">
            <v>172</v>
          </cell>
          <cell r="C17">
            <v>81</v>
          </cell>
        </row>
        <row r="18">
          <cell r="B18">
            <v>29</v>
          </cell>
          <cell r="C18">
            <v>7</v>
          </cell>
        </row>
        <row r="19">
          <cell r="B19">
            <v>43</v>
          </cell>
          <cell r="C19">
            <v>9</v>
          </cell>
        </row>
        <row r="20">
          <cell r="B20">
            <v>49</v>
          </cell>
          <cell r="C20">
            <v>26</v>
          </cell>
        </row>
        <row r="21">
          <cell r="B21">
            <v>95</v>
          </cell>
          <cell r="C21">
            <v>71</v>
          </cell>
        </row>
        <row r="22">
          <cell r="B22">
            <v>107</v>
          </cell>
          <cell r="C22">
            <v>70</v>
          </cell>
        </row>
        <row r="23">
          <cell r="B23">
            <v>21</v>
          </cell>
          <cell r="C23">
            <v>6</v>
          </cell>
        </row>
        <row r="24">
          <cell r="B24">
            <v>218</v>
          </cell>
          <cell r="C24">
            <v>133</v>
          </cell>
        </row>
        <row r="25">
          <cell r="B25">
            <v>0</v>
          </cell>
          <cell r="C25">
            <v>0</v>
          </cell>
        </row>
        <row r="26">
          <cell r="B26">
            <v>0</v>
          </cell>
          <cell r="C26">
            <v>0</v>
          </cell>
        </row>
        <row r="27">
          <cell r="B27">
            <v>21</v>
          </cell>
          <cell r="C27">
            <v>8</v>
          </cell>
        </row>
        <row r="28">
          <cell r="B28">
            <v>0</v>
          </cell>
          <cell r="C28">
            <v>0</v>
          </cell>
        </row>
        <row r="29">
          <cell r="B29">
            <v>0</v>
          </cell>
          <cell r="C29">
            <v>0</v>
          </cell>
        </row>
        <row r="30">
          <cell r="B30">
            <v>0</v>
          </cell>
          <cell r="C30">
            <v>0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13</v>
          </cell>
          <cell r="C33">
            <v>6</v>
          </cell>
        </row>
        <row r="34">
          <cell r="B34">
            <v>4</v>
          </cell>
          <cell r="C34">
            <v>0</v>
          </cell>
        </row>
        <row r="35">
          <cell r="B35">
            <v>17</v>
          </cell>
          <cell r="C35">
            <v>7</v>
          </cell>
        </row>
        <row r="36">
          <cell r="B36">
            <v>0</v>
          </cell>
          <cell r="C36">
            <v>0</v>
          </cell>
        </row>
        <row r="37">
          <cell r="B37">
            <v>14</v>
          </cell>
          <cell r="C37">
            <v>2</v>
          </cell>
        </row>
        <row r="38">
          <cell r="B38">
            <v>0</v>
          </cell>
          <cell r="C38">
            <v>0</v>
          </cell>
        </row>
        <row r="39">
          <cell r="B39">
            <v>0</v>
          </cell>
          <cell r="C39">
            <v>0</v>
          </cell>
        </row>
        <row r="40">
          <cell r="B40">
            <v>5</v>
          </cell>
          <cell r="C40">
            <v>3</v>
          </cell>
        </row>
        <row r="41">
          <cell r="B41">
            <v>0</v>
          </cell>
          <cell r="C41">
            <v>0</v>
          </cell>
        </row>
        <row r="42">
          <cell r="B42">
            <v>11</v>
          </cell>
          <cell r="C42">
            <v>9</v>
          </cell>
        </row>
        <row r="43">
          <cell r="B43">
            <v>10</v>
          </cell>
          <cell r="C43">
            <v>6</v>
          </cell>
        </row>
        <row r="44">
          <cell r="B44">
            <v>15</v>
          </cell>
          <cell r="C44">
            <v>12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18</v>
          </cell>
          <cell r="C47">
            <v>10</v>
          </cell>
        </row>
        <row r="48">
          <cell r="B48">
            <v>7</v>
          </cell>
          <cell r="C48">
            <v>7</v>
          </cell>
        </row>
      </sheetData>
      <sheetData sheetId="9">
        <row r="6">
          <cell r="B6">
            <v>367</v>
          </cell>
          <cell r="C6">
            <v>81</v>
          </cell>
        </row>
        <row r="7">
          <cell r="B7">
            <v>126</v>
          </cell>
          <cell r="C7">
            <v>36</v>
          </cell>
        </row>
        <row r="8">
          <cell r="B8">
            <v>15</v>
          </cell>
          <cell r="C8">
            <v>6</v>
          </cell>
        </row>
        <row r="9">
          <cell r="B9">
            <v>29</v>
          </cell>
          <cell r="C9">
            <v>6</v>
          </cell>
        </row>
        <row r="10">
          <cell r="B10">
            <v>86</v>
          </cell>
          <cell r="C10">
            <v>44</v>
          </cell>
        </row>
        <row r="11">
          <cell r="B11">
            <v>72</v>
          </cell>
          <cell r="C11">
            <v>8</v>
          </cell>
        </row>
        <row r="12">
          <cell r="B12">
            <v>21</v>
          </cell>
          <cell r="C12">
            <v>8</v>
          </cell>
        </row>
        <row r="13">
          <cell r="B13">
            <v>6</v>
          </cell>
          <cell r="C13">
            <v>2</v>
          </cell>
        </row>
        <row r="14">
          <cell r="B14">
            <v>102</v>
          </cell>
          <cell r="C14">
            <v>29</v>
          </cell>
        </row>
        <row r="15">
          <cell r="B15">
            <v>126</v>
          </cell>
          <cell r="C15">
            <v>39</v>
          </cell>
        </row>
        <row r="16">
          <cell r="B16">
            <v>29</v>
          </cell>
          <cell r="C16">
            <v>18</v>
          </cell>
        </row>
        <row r="17">
          <cell r="B17">
            <v>162</v>
          </cell>
          <cell r="C17">
            <v>33</v>
          </cell>
        </row>
        <row r="18">
          <cell r="B18">
            <v>35</v>
          </cell>
          <cell r="C18">
            <v>12</v>
          </cell>
        </row>
        <row r="19">
          <cell r="B19">
            <v>60</v>
          </cell>
          <cell r="C19">
            <v>12</v>
          </cell>
        </row>
        <row r="20">
          <cell r="B20">
            <v>32</v>
          </cell>
          <cell r="C20">
            <v>6</v>
          </cell>
        </row>
        <row r="21">
          <cell r="B21">
            <v>25</v>
          </cell>
          <cell r="C21">
            <v>18</v>
          </cell>
        </row>
        <row r="22">
          <cell r="B22">
            <v>23</v>
          </cell>
          <cell r="C22">
            <v>7</v>
          </cell>
        </row>
        <row r="23">
          <cell r="B23">
            <v>13</v>
          </cell>
          <cell r="C23">
            <v>3</v>
          </cell>
        </row>
        <row r="24">
          <cell r="B24">
            <v>66</v>
          </cell>
          <cell r="C24">
            <v>18</v>
          </cell>
        </row>
        <row r="25">
          <cell r="B25">
            <v>0</v>
          </cell>
          <cell r="C25">
            <v>0</v>
          </cell>
        </row>
        <row r="26">
          <cell r="B26">
            <v>0</v>
          </cell>
          <cell r="C26">
            <v>0</v>
          </cell>
        </row>
        <row r="27">
          <cell r="B27">
            <v>18</v>
          </cell>
          <cell r="C27">
            <v>5</v>
          </cell>
        </row>
        <row r="28">
          <cell r="B28">
            <v>0</v>
          </cell>
          <cell r="C28">
            <v>0</v>
          </cell>
        </row>
        <row r="29">
          <cell r="B29">
            <v>0</v>
          </cell>
          <cell r="C29">
            <v>0</v>
          </cell>
        </row>
        <row r="30">
          <cell r="B30">
            <v>0</v>
          </cell>
          <cell r="C30">
            <v>0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8</v>
          </cell>
          <cell r="C33">
            <v>2</v>
          </cell>
        </row>
        <row r="34">
          <cell r="B34">
            <v>16</v>
          </cell>
          <cell r="C34">
            <v>4</v>
          </cell>
        </row>
        <row r="35">
          <cell r="B35">
            <v>16</v>
          </cell>
          <cell r="C35">
            <v>6</v>
          </cell>
        </row>
        <row r="36">
          <cell r="B36">
            <v>0</v>
          </cell>
          <cell r="C36">
            <v>0</v>
          </cell>
        </row>
        <row r="37">
          <cell r="B37">
            <v>15</v>
          </cell>
          <cell r="C37">
            <v>3</v>
          </cell>
        </row>
        <row r="38">
          <cell r="B38">
            <v>0</v>
          </cell>
          <cell r="C38">
            <v>0</v>
          </cell>
        </row>
        <row r="39">
          <cell r="B39">
            <v>0</v>
          </cell>
          <cell r="C39">
            <v>0</v>
          </cell>
        </row>
        <row r="40">
          <cell r="B40">
            <v>4</v>
          </cell>
          <cell r="C40">
            <v>1</v>
          </cell>
        </row>
        <row r="41">
          <cell r="B41">
            <v>0</v>
          </cell>
          <cell r="C41">
            <v>0</v>
          </cell>
        </row>
        <row r="42">
          <cell r="B42">
            <v>8</v>
          </cell>
          <cell r="C42">
            <v>6</v>
          </cell>
        </row>
        <row r="43">
          <cell r="B43">
            <v>6</v>
          </cell>
          <cell r="C43">
            <v>3</v>
          </cell>
        </row>
        <row r="44">
          <cell r="B44">
            <v>15</v>
          </cell>
          <cell r="C44">
            <v>13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9</v>
          </cell>
          <cell r="C47">
            <v>8</v>
          </cell>
        </row>
        <row r="48">
          <cell r="B48">
            <v>2</v>
          </cell>
          <cell r="C48">
            <v>1</v>
          </cell>
        </row>
      </sheetData>
      <sheetData sheetId="10" refreshError="1"/>
      <sheetData sheetId="11">
        <row r="6">
          <cell r="F6">
            <v>1782</v>
          </cell>
          <cell r="G6">
            <v>25</v>
          </cell>
        </row>
        <row r="7">
          <cell r="F7">
            <v>157</v>
          </cell>
          <cell r="G7">
            <v>8</v>
          </cell>
        </row>
        <row r="8">
          <cell r="F8">
            <v>11</v>
          </cell>
          <cell r="G8">
            <v>2</v>
          </cell>
        </row>
        <row r="9">
          <cell r="F9">
            <v>24</v>
          </cell>
          <cell r="G9">
            <v>0</v>
          </cell>
        </row>
        <row r="10">
          <cell r="F10">
            <v>106</v>
          </cell>
          <cell r="G10">
            <v>5</v>
          </cell>
        </row>
        <row r="11">
          <cell r="F11">
            <v>49</v>
          </cell>
          <cell r="G11">
            <v>0</v>
          </cell>
        </row>
        <row r="12">
          <cell r="F12">
            <v>6</v>
          </cell>
          <cell r="G12">
            <v>0</v>
          </cell>
        </row>
        <row r="13">
          <cell r="F13">
            <v>1</v>
          </cell>
          <cell r="G13">
            <v>0</v>
          </cell>
        </row>
        <row r="14">
          <cell r="F14">
            <v>185</v>
          </cell>
          <cell r="G14">
            <v>5</v>
          </cell>
        </row>
        <row r="15">
          <cell r="F15">
            <v>128</v>
          </cell>
          <cell r="G15">
            <v>1</v>
          </cell>
        </row>
        <row r="16">
          <cell r="F16">
            <v>9</v>
          </cell>
          <cell r="G16">
            <v>1</v>
          </cell>
        </row>
        <row r="17">
          <cell r="F17">
            <v>118</v>
          </cell>
          <cell r="G17">
            <v>2</v>
          </cell>
        </row>
        <row r="18">
          <cell r="F18">
            <v>61</v>
          </cell>
          <cell r="G18">
            <v>1</v>
          </cell>
        </row>
        <row r="19">
          <cell r="F19">
            <v>84</v>
          </cell>
          <cell r="G19">
            <v>0</v>
          </cell>
        </row>
        <row r="20">
          <cell r="F20">
            <v>71</v>
          </cell>
          <cell r="G20">
            <v>1</v>
          </cell>
        </row>
        <row r="21">
          <cell r="F21">
            <v>52</v>
          </cell>
          <cell r="G21">
            <v>1</v>
          </cell>
        </row>
        <row r="22">
          <cell r="F22">
            <v>44</v>
          </cell>
          <cell r="G22">
            <v>1</v>
          </cell>
        </row>
        <row r="23">
          <cell r="F23">
            <v>17</v>
          </cell>
          <cell r="G23">
            <v>1</v>
          </cell>
        </row>
        <row r="24">
          <cell r="F24">
            <v>161</v>
          </cell>
          <cell r="G24">
            <v>5</v>
          </cell>
        </row>
        <row r="25">
          <cell r="F25">
            <v>0</v>
          </cell>
          <cell r="G25">
            <v>0</v>
          </cell>
        </row>
        <row r="26">
          <cell r="F26">
            <v>0</v>
          </cell>
          <cell r="G26">
            <v>0</v>
          </cell>
        </row>
        <row r="27">
          <cell r="F27">
            <v>8</v>
          </cell>
          <cell r="G27">
            <v>1</v>
          </cell>
        </row>
        <row r="28">
          <cell r="F28">
            <v>0</v>
          </cell>
          <cell r="G28">
            <v>0</v>
          </cell>
        </row>
        <row r="29">
          <cell r="F29">
            <v>0</v>
          </cell>
          <cell r="G29">
            <v>0</v>
          </cell>
        </row>
        <row r="30">
          <cell r="F30">
            <v>0</v>
          </cell>
          <cell r="G30">
            <v>0</v>
          </cell>
        </row>
        <row r="31">
          <cell r="F31">
            <v>0</v>
          </cell>
          <cell r="G31">
            <v>0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0</v>
          </cell>
        </row>
        <row r="34">
          <cell r="F34">
            <v>1</v>
          </cell>
          <cell r="G34">
            <v>0</v>
          </cell>
        </row>
        <row r="35">
          <cell r="F35">
            <v>3</v>
          </cell>
          <cell r="G35">
            <v>0</v>
          </cell>
        </row>
        <row r="36">
          <cell r="F36">
            <v>0</v>
          </cell>
          <cell r="G36">
            <v>0</v>
          </cell>
        </row>
        <row r="37">
          <cell r="F37">
            <v>13</v>
          </cell>
          <cell r="G37">
            <v>2</v>
          </cell>
        </row>
        <row r="38">
          <cell r="F38">
            <v>0</v>
          </cell>
          <cell r="G38">
            <v>0</v>
          </cell>
        </row>
        <row r="39">
          <cell r="F39">
            <v>0</v>
          </cell>
          <cell r="G39">
            <v>0</v>
          </cell>
        </row>
        <row r="40">
          <cell r="F40">
            <v>3</v>
          </cell>
          <cell r="G40">
            <v>0</v>
          </cell>
        </row>
        <row r="41">
          <cell r="F41">
            <v>0</v>
          </cell>
          <cell r="G41">
            <v>0</v>
          </cell>
        </row>
        <row r="42">
          <cell r="F42">
            <v>9</v>
          </cell>
          <cell r="G42">
            <v>0</v>
          </cell>
        </row>
        <row r="43">
          <cell r="F43">
            <v>18</v>
          </cell>
          <cell r="G43">
            <v>0</v>
          </cell>
        </row>
        <row r="44">
          <cell r="F44">
            <v>15</v>
          </cell>
          <cell r="G44">
            <v>1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20</v>
          </cell>
          <cell r="G47">
            <v>0</v>
          </cell>
        </row>
        <row r="48">
          <cell r="F48">
            <v>18</v>
          </cell>
          <cell r="G48">
            <v>0</v>
          </cell>
        </row>
      </sheetData>
      <sheetData sheetId="12">
        <row r="6">
          <cell r="F6">
            <v>1232</v>
          </cell>
          <cell r="G6">
            <v>493</v>
          </cell>
        </row>
        <row r="7">
          <cell r="F7">
            <v>124</v>
          </cell>
          <cell r="G7">
            <v>103</v>
          </cell>
        </row>
        <row r="8">
          <cell r="F8">
            <v>5</v>
          </cell>
          <cell r="G8">
            <v>16</v>
          </cell>
        </row>
        <row r="9">
          <cell r="F9">
            <v>2</v>
          </cell>
          <cell r="G9">
            <v>3</v>
          </cell>
        </row>
        <row r="10">
          <cell r="F10">
            <v>81</v>
          </cell>
          <cell r="G10">
            <v>51</v>
          </cell>
        </row>
        <row r="11">
          <cell r="F11">
            <v>30</v>
          </cell>
          <cell r="G11">
            <v>24</v>
          </cell>
        </row>
        <row r="12">
          <cell r="F12">
            <v>13</v>
          </cell>
          <cell r="G12">
            <v>10</v>
          </cell>
        </row>
        <row r="13">
          <cell r="F13">
            <v>0</v>
          </cell>
          <cell r="G13">
            <v>2</v>
          </cell>
        </row>
        <row r="14">
          <cell r="F14">
            <v>137</v>
          </cell>
          <cell r="G14">
            <v>53</v>
          </cell>
        </row>
        <row r="15">
          <cell r="F15">
            <v>75</v>
          </cell>
          <cell r="G15">
            <v>47</v>
          </cell>
        </row>
        <row r="16">
          <cell r="F16">
            <v>5</v>
          </cell>
          <cell r="G16">
            <v>18</v>
          </cell>
        </row>
        <row r="17">
          <cell r="F17">
            <v>97</v>
          </cell>
          <cell r="G17">
            <v>110</v>
          </cell>
        </row>
        <row r="18">
          <cell r="F18">
            <v>45</v>
          </cell>
          <cell r="G18">
            <v>42</v>
          </cell>
        </row>
        <row r="19">
          <cell r="F19">
            <v>93</v>
          </cell>
          <cell r="G19">
            <v>15</v>
          </cell>
        </row>
        <row r="20">
          <cell r="F20">
            <v>57</v>
          </cell>
          <cell r="G20">
            <v>28</v>
          </cell>
        </row>
        <row r="21">
          <cell r="F21">
            <v>73</v>
          </cell>
          <cell r="G21">
            <v>34</v>
          </cell>
        </row>
        <row r="22">
          <cell r="F22">
            <v>33</v>
          </cell>
          <cell r="G22">
            <v>22</v>
          </cell>
        </row>
        <row r="23">
          <cell r="F23">
            <v>39</v>
          </cell>
          <cell r="G23">
            <v>13</v>
          </cell>
        </row>
        <row r="24">
          <cell r="F24">
            <v>111</v>
          </cell>
          <cell r="G24">
            <v>29</v>
          </cell>
        </row>
        <row r="25">
          <cell r="F25">
            <v>0</v>
          </cell>
          <cell r="G25">
            <v>0</v>
          </cell>
        </row>
        <row r="26">
          <cell r="F26">
            <v>0</v>
          </cell>
          <cell r="G26">
            <v>0</v>
          </cell>
        </row>
        <row r="27">
          <cell r="F27">
            <v>4</v>
          </cell>
          <cell r="G27">
            <v>10</v>
          </cell>
        </row>
        <row r="28">
          <cell r="F28">
            <v>0</v>
          </cell>
          <cell r="G28">
            <v>0</v>
          </cell>
        </row>
        <row r="29">
          <cell r="F29">
            <v>0</v>
          </cell>
          <cell r="G29">
            <v>0</v>
          </cell>
        </row>
        <row r="30">
          <cell r="F30">
            <v>0</v>
          </cell>
          <cell r="G30">
            <v>0</v>
          </cell>
        </row>
        <row r="31">
          <cell r="F31">
            <v>0</v>
          </cell>
          <cell r="G31">
            <v>0</v>
          </cell>
        </row>
        <row r="32">
          <cell r="F32">
            <v>0</v>
          </cell>
          <cell r="G32">
            <v>0</v>
          </cell>
        </row>
        <row r="33">
          <cell r="F33">
            <v>1</v>
          </cell>
          <cell r="G33">
            <v>5</v>
          </cell>
        </row>
        <row r="34">
          <cell r="F34">
            <v>0</v>
          </cell>
          <cell r="G34">
            <v>1</v>
          </cell>
        </row>
        <row r="35">
          <cell r="F35">
            <v>9</v>
          </cell>
          <cell r="G35">
            <v>8</v>
          </cell>
        </row>
        <row r="36">
          <cell r="F36">
            <v>0</v>
          </cell>
          <cell r="G36">
            <v>0</v>
          </cell>
        </row>
        <row r="37">
          <cell r="F37">
            <v>8</v>
          </cell>
          <cell r="G37">
            <v>1</v>
          </cell>
        </row>
        <row r="38">
          <cell r="F38">
            <v>0</v>
          </cell>
          <cell r="G38">
            <v>0</v>
          </cell>
        </row>
        <row r="39">
          <cell r="F39">
            <v>0</v>
          </cell>
          <cell r="G39">
            <v>0</v>
          </cell>
        </row>
        <row r="40">
          <cell r="F40">
            <v>1</v>
          </cell>
          <cell r="G40">
            <v>2</v>
          </cell>
        </row>
        <row r="41">
          <cell r="F41">
            <v>0</v>
          </cell>
          <cell r="G41">
            <v>0</v>
          </cell>
        </row>
        <row r="42">
          <cell r="F42">
            <v>3</v>
          </cell>
          <cell r="G42">
            <v>7</v>
          </cell>
        </row>
        <row r="43">
          <cell r="F43">
            <v>16</v>
          </cell>
          <cell r="G43">
            <v>12</v>
          </cell>
        </row>
        <row r="44">
          <cell r="F44">
            <v>3</v>
          </cell>
          <cell r="G44">
            <v>2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13</v>
          </cell>
          <cell r="G47">
            <v>12</v>
          </cell>
        </row>
        <row r="48">
          <cell r="F48">
            <v>11</v>
          </cell>
          <cell r="G48">
            <v>4</v>
          </cell>
        </row>
      </sheetData>
      <sheetData sheetId="13">
        <row r="10">
          <cell r="C10">
            <v>2203</v>
          </cell>
          <cell r="O10">
            <v>51</v>
          </cell>
        </row>
        <row r="11">
          <cell r="C11">
            <v>971</v>
          </cell>
          <cell r="O11">
            <v>12</v>
          </cell>
        </row>
        <row r="14">
          <cell r="C14">
            <v>1628</v>
          </cell>
          <cell r="O14">
            <v>921</v>
          </cell>
        </row>
        <row r="15">
          <cell r="C15">
            <v>693</v>
          </cell>
          <cell r="O15">
            <v>256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書用"/>
      <sheetName val="計"/>
      <sheetName val="計 (2)"/>
      <sheetName val="チェック"/>
      <sheetName val="１００"/>
      <sheetName val="２００"/>
      <sheetName val="３００"/>
      <sheetName val="４００"/>
      <sheetName val="５００"/>
      <sheetName val="６００"/>
      <sheetName val="７００"/>
      <sheetName val="７５０"/>
      <sheetName val="８００"/>
      <sheetName val="９００"/>
      <sheetName val="公立"/>
      <sheetName val="県立"/>
      <sheetName val="チェック (1)"/>
      <sheetName val="１００(1)"/>
      <sheetName val="２００(1)"/>
      <sheetName val="３００(1)"/>
      <sheetName val="４００(1)"/>
      <sheetName val="５００(1)"/>
      <sheetName val="６００(1)"/>
      <sheetName val="７００(1)"/>
      <sheetName val="７５０(1)"/>
      <sheetName val="８００(1)"/>
      <sheetName val="９００(1)"/>
      <sheetName val="市立"/>
      <sheetName val="チェック (2)"/>
      <sheetName val="１００(2)"/>
      <sheetName val="２００(2)"/>
      <sheetName val="４００(2)"/>
      <sheetName val="６００(2)"/>
      <sheetName val="８００（２）"/>
      <sheetName val="私立"/>
      <sheetName val="チェック (3)"/>
      <sheetName val="１００(3)"/>
      <sheetName val="３００(3)"/>
      <sheetName val="４００(3)"/>
      <sheetName val="６００(3)"/>
      <sheetName val="７００(3)"/>
      <sheetName val="７５０(3)"/>
      <sheetName val="８００(3)"/>
      <sheetName val="９００(3)"/>
      <sheetName val="Sheet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N6">
            <v>376</v>
          </cell>
          <cell r="O6">
            <v>29</v>
          </cell>
          <cell r="AC6">
            <v>1142</v>
          </cell>
        </row>
        <row r="7">
          <cell r="N7">
            <v>146</v>
          </cell>
          <cell r="O7">
            <v>19</v>
          </cell>
          <cell r="AC7">
            <v>307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6">
          <cell r="N6">
            <v>286</v>
          </cell>
          <cell r="O6">
            <v>16</v>
          </cell>
          <cell r="AC6">
            <v>227</v>
          </cell>
        </row>
        <row r="7">
          <cell r="N7">
            <v>105</v>
          </cell>
          <cell r="O7">
            <v>8</v>
          </cell>
          <cell r="AC7">
            <v>131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Sheet2"/>
      <sheetName val="Sheet3"/>
      <sheetName val="集計 (2)"/>
    </sheetNames>
    <sheetDataSet>
      <sheetData sheetId="0" refreshError="1"/>
      <sheetData sheetId="1">
        <row r="10">
          <cell r="D10">
            <v>2</v>
          </cell>
          <cell r="E10">
            <v>31</v>
          </cell>
          <cell r="F10">
            <v>17</v>
          </cell>
          <cell r="G10">
            <v>36</v>
          </cell>
          <cell r="H10">
            <v>107</v>
          </cell>
          <cell r="I10">
            <v>2</v>
          </cell>
          <cell r="J10">
            <v>4</v>
          </cell>
          <cell r="L10">
            <v>14</v>
          </cell>
          <cell r="M10">
            <v>12</v>
          </cell>
          <cell r="N10">
            <v>9</v>
          </cell>
          <cell r="O10">
            <v>10</v>
          </cell>
          <cell r="Q10">
            <v>37</v>
          </cell>
          <cell r="R10">
            <v>9</v>
          </cell>
          <cell r="S10">
            <v>9</v>
          </cell>
          <cell r="T10">
            <v>2</v>
          </cell>
          <cell r="U10">
            <v>1</v>
          </cell>
        </row>
        <row r="11">
          <cell r="D11">
            <v>5</v>
          </cell>
          <cell r="E11">
            <v>23</v>
          </cell>
          <cell r="F11">
            <v>38</v>
          </cell>
          <cell r="G11">
            <v>84</v>
          </cell>
          <cell r="H11">
            <v>18</v>
          </cell>
          <cell r="I11">
            <v>1</v>
          </cell>
          <cell r="J11">
            <v>0</v>
          </cell>
          <cell r="L11">
            <v>3</v>
          </cell>
          <cell r="M11">
            <v>1</v>
          </cell>
          <cell r="N11">
            <v>3</v>
          </cell>
          <cell r="O11">
            <v>5</v>
          </cell>
          <cell r="Q11">
            <v>46</v>
          </cell>
          <cell r="R11">
            <v>2</v>
          </cell>
          <cell r="S11">
            <v>0</v>
          </cell>
          <cell r="T11">
            <v>0</v>
          </cell>
          <cell r="U11">
            <v>1</v>
          </cell>
        </row>
        <row r="13">
          <cell r="D13">
            <v>0</v>
          </cell>
          <cell r="E13">
            <v>4</v>
          </cell>
          <cell r="F13">
            <v>14</v>
          </cell>
          <cell r="G13">
            <v>23</v>
          </cell>
          <cell r="H13">
            <v>11</v>
          </cell>
          <cell r="I13">
            <v>28</v>
          </cell>
          <cell r="J13">
            <v>0</v>
          </cell>
          <cell r="L13">
            <v>1</v>
          </cell>
          <cell r="M13">
            <v>16</v>
          </cell>
          <cell r="N13">
            <v>12</v>
          </cell>
          <cell r="O13">
            <v>3</v>
          </cell>
          <cell r="Q13">
            <v>54</v>
          </cell>
          <cell r="R13">
            <v>14</v>
          </cell>
          <cell r="S13">
            <v>5</v>
          </cell>
          <cell r="T13">
            <v>0</v>
          </cell>
          <cell r="U13">
            <v>1</v>
          </cell>
        </row>
        <row r="14">
          <cell r="D14">
            <v>0</v>
          </cell>
          <cell r="E14">
            <v>4</v>
          </cell>
          <cell r="F14">
            <v>8</v>
          </cell>
          <cell r="G14">
            <v>65</v>
          </cell>
          <cell r="H14">
            <v>5</v>
          </cell>
          <cell r="I14">
            <v>6</v>
          </cell>
          <cell r="J14">
            <v>0</v>
          </cell>
          <cell r="L14">
            <v>0</v>
          </cell>
          <cell r="M14">
            <v>0</v>
          </cell>
          <cell r="N14">
            <v>2</v>
          </cell>
          <cell r="O14">
            <v>0</v>
          </cell>
          <cell r="Q14">
            <v>29</v>
          </cell>
          <cell r="R14">
            <v>3</v>
          </cell>
          <cell r="S14">
            <v>0</v>
          </cell>
          <cell r="T14">
            <v>0</v>
          </cell>
          <cell r="U14">
            <v>0</v>
          </cell>
        </row>
        <row r="16">
          <cell r="D16">
            <v>18</v>
          </cell>
          <cell r="E16">
            <v>44</v>
          </cell>
          <cell r="F16">
            <v>32</v>
          </cell>
          <cell r="G16">
            <v>27</v>
          </cell>
          <cell r="H16">
            <v>85</v>
          </cell>
          <cell r="I16">
            <v>4</v>
          </cell>
          <cell r="J16">
            <v>1</v>
          </cell>
          <cell r="L16">
            <v>50</v>
          </cell>
          <cell r="M16">
            <v>246</v>
          </cell>
          <cell r="N16">
            <v>19</v>
          </cell>
          <cell r="O16">
            <v>5</v>
          </cell>
          <cell r="Q16">
            <v>401</v>
          </cell>
          <cell r="R16">
            <v>238</v>
          </cell>
          <cell r="S16">
            <v>83</v>
          </cell>
          <cell r="T16">
            <v>33</v>
          </cell>
          <cell r="U16">
            <v>11</v>
          </cell>
        </row>
        <row r="17">
          <cell r="D17">
            <v>1</v>
          </cell>
          <cell r="E17">
            <v>22</v>
          </cell>
          <cell r="F17">
            <v>10</v>
          </cell>
          <cell r="G17">
            <v>11</v>
          </cell>
          <cell r="H17">
            <v>4</v>
          </cell>
          <cell r="I17">
            <v>1</v>
          </cell>
          <cell r="J17">
            <v>0</v>
          </cell>
          <cell r="L17">
            <v>1</v>
          </cell>
          <cell r="M17">
            <v>11</v>
          </cell>
          <cell r="N17">
            <v>1</v>
          </cell>
          <cell r="O17">
            <v>0</v>
          </cell>
          <cell r="Q17">
            <v>27</v>
          </cell>
          <cell r="R17">
            <v>7</v>
          </cell>
          <cell r="S17">
            <v>0</v>
          </cell>
          <cell r="T17">
            <v>5</v>
          </cell>
          <cell r="U17">
            <v>4</v>
          </cell>
        </row>
        <row r="19">
          <cell r="D19">
            <v>5</v>
          </cell>
          <cell r="E19">
            <v>47</v>
          </cell>
          <cell r="F19">
            <v>58</v>
          </cell>
          <cell r="G19">
            <v>69</v>
          </cell>
          <cell r="H19">
            <v>45</v>
          </cell>
          <cell r="I19">
            <v>0</v>
          </cell>
          <cell r="J19">
            <v>4</v>
          </cell>
          <cell r="L19">
            <v>15</v>
          </cell>
          <cell r="M19">
            <v>23</v>
          </cell>
          <cell r="N19">
            <v>21</v>
          </cell>
          <cell r="O19">
            <v>17</v>
          </cell>
          <cell r="Q19">
            <v>66</v>
          </cell>
          <cell r="R19">
            <v>26</v>
          </cell>
          <cell r="S19">
            <v>5</v>
          </cell>
          <cell r="T19">
            <v>3</v>
          </cell>
          <cell r="U19">
            <v>1</v>
          </cell>
        </row>
        <row r="20">
          <cell r="D20">
            <v>0</v>
          </cell>
          <cell r="E20">
            <v>198</v>
          </cell>
          <cell r="F20">
            <v>102</v>
          </cell>
          <cell r="G20">
            <v>163</v>
          </cell>
          <cell r="H20">
            <v>18</v>
          </cell>
          <cell r="I20">
            <v>0</v>
          </cell>
          <cell r="J20">
            <v>0</v>
          </cell>
          <cell r="L20">
            <v>9</v>
          </cell>
          <cell r="M20">
            <v>0</v>
          </cell>
          <cell r="N20">
            <v>7</v>
          </cell>
          <cell r="O20">
            <v>5</v>
          </cell>
          <cell r="Q20">
            <v>63</v>
          </cell>
          <cell r="R20">
            <v>8</v>
          </cell>
          <cell r="S20">
            <v>0</v>
          </cell>
          <cell r="T20">
            <v>2</v>
          </cell>
          <cell r="U20">
            <v>0</v>
          </cell>
        </row>
        <row r="22">
          <cell r="D22">
            <v>12</v>
          </cell>
          <cell r="E22">
            <v>3</v>
          </cell>
          <cell r="F22">
            <v>6</v>
          </cell>
          <cell r="G22">
            <v>0</v>
          </cell>
          <cell r="H22">
            <v>5</v>
          </cell>
          <cell r="I22">
            <v>0</v>
          </cell>
          <cell r="J22">
            <v>7</v>
          </cell>
          <cell r="L22">
            <v>11</v>
          </cell>
          <cell r="M22">
            <v>7</v>
          </cell>
          <cell r="N22">
            <v>0</v>
          </cell>
          <cell r="O22">
            <v>0</v>
          </cell>
          <cell r="Q22">
            <v>7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39</v>
          </cell>
          <cell r="H25">
            <v>1</v>
          </cell>
          <cell r="I25">
            <v>0</v>
          </cell>
          <cell r="J25">
            <v>1</v>
          </cell>
          <cell r="L25">
            <v>0</v>
          </cell>
          <cell r="M25">
            <v>2</v>
          </cell>
          <cell r="N25">
            <v>1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14</v>
          </cell>
          <cell r="F26">
            <v>29</v>
          </cell>
          <cell r="G26">
            <v>89</v>
          </cell>
          <cell r="H26">
            <v>1</v>
          </cell>
          <cell r="I26">
            <v>0</v>
          </cell>
          <cell r="J26">
            <v>0</v>
          </cell>
          <cell r="L26">
            <v>3</v>
          </cell>
          <cell r="M26">
            <v>0</v>
          </cell>
          <cell r="N26">
            <v>0</v>
          </cell>
          <cell r="O26">
            <v>1</v>
          </cell>
          <cell r="Q26">
            <v>30</v>
          </cell>
          <cell r="R26">
            <v>2</v>
          </cell>
          <cell r="S26">
            <v>0</v>
          </cell>
          <cell r="T26">
            <v>1</v>
          </cell>
          <cell r="U26">
            <v>0</v>
          </cell>
        </row>
        <row r="28">
          <cell r="D28">
            <v>1</v>
          </cell>
          <cell r="E28">
            <v>0</v>
          </cell>
          <cell r="F28">
            <v>1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1</v>
          </cell>
          <cell r="E29">
            <v>0</v>
          </cell>
          <cell r="F29">
            <v>1</v>
          </cell>
          <cell r="G29">
            <v>2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4">
          <cell r="D34">
            <v>5</v>
          </cell>
          <cell r="E34">
            <v>0</v>
          </cell>
          <cell r="F34">
            <v>5</v>
          </cell>
          <cell r="G34">
            <v>31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2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D35">
            <v>5</v>
          </cell>
          <cell r="E35">
            <v>0</v>
          </cell>
          <cell r="F35">
            <v>11</v>
          </cell>
          <cell r="G35">
            <v>83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7">
          <cell r="D37">
            <v>0</v>
          </cell>
          <cell r="E37">
            <v>3</v>
          </cell>
          <cell r="F37">
            <v>5</v>
          </cell>
          <cell r="G37">
            <v>19</v>
          </cell>
          <cell r="H37">
            <v>17</v>
          </cell>
          <cell r="I37">
            <v>1</v>
          </cell>
          <cell r="J37">
            <v>1</v>
          </cell>
          <cell r="L37">
            <v>1</v>
          </cell>
          <cell r="M37">
            <v>2</v>
          </cell>
          <cell r="N37">
            <v>0</v>
          </cell>
          <cell r="O37">
            <v>7</v>
          </cell>
          <cell r="Q37">
            <v>4</v>
          </cell>
          <cell r="R37">
            <v>1</v>
          </cell>
          <cell r="S37">
            <v>0</v>
          </cell>
          <cell r="T37">
            <v>0</v>
          </cell>
          <cell r="U37">
            <v>1</v>
          </cell>
        </row>
        <row r="38">
          <cell r="D38">
            <v>2</v>
          </cell>
          <cell r="E38">
            <v>12</v>
          </cell>
          <cell r="F38">
            <v>10</v>
          </cell>
          <cell r="G38">
            <v>63</v>
          </cell>
          <cell r="H38">
            <v>5</v>
          </cell>
          <cell r="I38">
            <v>1</v>
          </cell>
          <cell r="J38">
            <v>0</v>
          </cell>
          <cell r="L38">
            <v>0</v>
          </cell>
          <cell r="M38">
            <v>1</v>
          </cell>
          <cell r="N38">
            <v>1</v>
          </cell>
          <cell r="O38">
            <v>1</v>
          </cell>
          <cell r="Q38">
            <v>8</v>
          </cell>
          <cell r="R38">
            <v>0</v>
          </cell>
          <cell r="S38">
            <v>0</v>
          </cell>
          <cell r="T38">
            <v>1</v>
          </cell>
          <cell r="U38">
            <v>0</v>
          </cell>
        </row>
        <row r="40">
          <cell r="D40">
            <v>15</v>
          </cell>
          <cell r="E40">
            <v>4</v>
          </cell>
          <cell r="F40">
            <v>6</v>
          </cell>
          <cell r="G40">
            <v>11</v>
          </cell>
          <cell r="H40">
            <v>12</v>
          </cell>
          <cell r="I40">
            <v>2</v>
          </cell>
          <cell r="J40">
            <v>0</v>
          </cell>
          <cell r="L40">
            <v>1</v>
          </cell>
          <cell r="M40">
            <v>10</v>
          </cell>
          <cell r="N40">
            <v>6</v>
          </cell>
          <cell r="O40">
            <v>0</v>
          </cell>
          <cell r="Q40">
            <v>19</v>
          </cell>
          <cell r="R40">
            <v>19</v>
          </cell>
          <cell r="S40">
            <v>2</v>
          </cell>
          <cell r="T40">
            <v>0</v>
          </cell>
          <cell r="U40">
            <v>3</v>
          </cell>
        </row>
        <row r="41">
          <cell r="D41">
            <v>4</v>
          </cell>
          <cell r="E41">
            <v>19</v>
          </cell>
          <cell r="F41">
            <v>14</v>
          </cell>
          <cell r="G41">
            <v>44</v>
          </cell>
          <cell r="H41">
            <v>1</v>
          </cell>
          <cell r="I41">
            <v>0</v>
          </cell>
          <cell r="J41">
            <v>0</v>
          </cell>
          <cell r="L41">
            <v>1</v>
          </cell>
          <cell r="M41">
            <v>0</v>
          </cell>
          <cell r="N41">
            <v>3</v>
          </cell>
          <cell r="O41">
            <v>0</v>
          </cell>
          <cell r="Q41">
            <v>8</v>
          </cell>
          <cell r="R41">
            <v>5</v>
          </cell>
          <cell r="S41">
            <v>0</v>
          </cell>
          <cell r="T41">
            <v>1</v>
          </cell>
          <cell r="U41">
            <v>0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"/>
      <sheetName val="計 (2)"/>
      <sheetName val="チェック"/>
      <sheetName val="１００"/>
      <sheetName val="２００"/>
      <sheetName val="３００"/>
      <sheetName val="４００"/>
      <sheetName val="５００"/>
      <sheetName val="６００"/>
      <sheetName val="７００"/>
      <sheetName val="７５０"/>
      <sheetName val="８００"/>
      <sheetName val="９００"/>
      <sheetName val="Sheet1"/>
    </sheetNames>
    <sheetDataSet>
      <sheetData sheetId="0">
        <row r="4">
          <cell r="C4">
            <v>33</v>
          </cell>
          <cell r="D4">
            <v>3</v>
          </cell>
          <cell r="E4">
            <v>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1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</row>
        <row r="5">
          <cell r="C5">
            <v>14</v>
          </cell>
          <cell r="D5">
            <v>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1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1</v>
          </cell>
        </row>
        <row r="6">
          <cell r="C6">
            <v>1</v>
          </cell>
          <cell r="D6">
            <v>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2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</row>
        <row r="7">
          <cell r="C7">
            <v>124</v>
          </cell>
          <cell r="D7">
            <v>189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</v>
          </cell>
          <cell r="O7">
            <v>16</v>
          </cell>
          <cell r="P7">
            <v>1</v>
          </cell>
          <cell r="Q7">
            <v>67</v>
          </cell>
          <cell r="R7">
            <v>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2</v>
          </cell>
          <cell r="AA7">
            <v>3</v>
          </cell>
          <cell r="AB7">
            <v>1</v>
          </cell>
          <cell r="AC7">
            <v>0</v>
          </cell>
          <cell r="AD7">
            <v>1</v>
          </cell>
          <cell r="AE7">
            <v>24</v>
          </cell>
          <cell r="AF7">
            <v>4</v>
          </cell>
          <cell r="AG7">
            <v>1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1</v>
          </cell>
          <cell r="AM7">
            <v>0</v>
          </cell>
          <cell r="AN7">
            <v>0</v>
          </cell>
          <cell r="AO7">
            <v>0</v>
          </cell>
          <cell r="AP7">
            <v>1</v>
          </cell>
          <cell r="AQ7">
            <v>0</v>
          </cell>
          <cell r="AR7">
            <v>52</v>
          </cell>
          <cell r="AS7">
            <v>3</v>
          </cell>
          <cell r="AT7">
            <v>0</v>
          </cell>
          <cell r="AU7">
            <v>1</v>
          </cell>
          <cell r="AV7">
            <v>0</v>
          </cell>
          <cell r="AW7">
            <v>1</v>
          </cell>
          <cell r="AX7">
            <v>0</v>
          </cell>
          <cell r="AY7">
            <v>0</v>
          </cell>
        </row>
        <row r="8">
          <cell r="C8">
            <v>98</v>
          </cell>
          <cell r="D8">
            <v>42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2</v>
          </cell>
          <cell r="Q8">
            <v>19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</v>
          </cell>
          <cell r="AB8">
            <v>1</v>
          </cell>
          <cell r="AC8">
            <v>0</v>
          </cell>
          <cell r="AD8">
            <v>0</v>
          </cell>
          <cell r="AE8">
            <v>2</v>
          </cell>
          <cell r="AF8">
            <v>3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2</v>
          </cell>
          <cell r="AS8">
            <v>0</v>
          </cell>
          <cell r="AT8">
            <v>0</v>
          </cell>
          <cell r="AU8">
            <v>1</v>
          </cell>
          <cell r="AV8">
            <v>0</v>
          </cell>
          <cell r="AW8">
            <v>6</v>
          </cell>
          <cell r="AX8">
            <v>0</v>
          </cell>
          <cell r="AY8">
            <v>0</v>
          </cell>
        </row>
        <row r="9">
          <cell r="C9">
            <v>16</v>
          </cell>
          <cell r="D9">
            <v>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</row>
        <row r="10">
          <cell r="C10">
            <v>3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</row>
        <row r="11">
          <cell r="C11">
            <v>3</v>
          </cell>
          <cell r="D11">
            <v>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</v>
          </cell>
          <cell r="AA11">
            <v>0</v>
          </cell>
          <cell r="AB11">
            <v>0</v>
          </cell>
          <cell r="AC11">
            <v>1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2</v>
          </cell>
          <cell r="AX11">
            <v>0</v>
          </cell>
          <cell r="AY11">
            <v>0</v>
          </cell>
        </row>
        <row r="12">
          <cell r="C12">
            <v>1</v>
          </cell>
          <cell r="D12">
            <v>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3">
          <cell r="C13">
            <v>6</v>
          </cell>
          <cell r="D13">
            <v>14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3</v>
          </cell>
          <cell r="R13">
            <v>3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</v>
          </cell>
          <cell r="AA13">
            <v>2</v>
          </cell>
          <cell r="AB13">
            <v>0</v>
          </cell>
          <cell r="AC13">
            <v>0</v>
          </cell>
          <cell r="AD13">
            <v>0</v>
          </cell>
          <cell r="AE13">
            <v>1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</row>
        <row r="14">
          <cell r="C14">
            <v>2</v>
          </cell>
          <cell r="D14">
            <v>16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</v>
          </cell>
          <cell r="M14">
            <v>0</v>
          </cell>
          <cell r="N14">
            <v>0</v>
          </cell>
          <cell r="O14">
            <v>0</v>
          </cell>
          <cell r="P14">
            <v>1</v>
          </cell>
          <cell r="Q14">
            <v>4</v>
          </cell>
          <cell r="R14">
            <v>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</v>
          </cell>
          <cell r="AB14">
            <v>0</v>
          </cell>
          <cell r="AC14">
            <v>0</v>
          </cell>
          <cell r="AD14">
            <v>2</v>
          </cell>
          <cell r="AE14">
            <v>2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1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2</v>
          </cell>
          <cell r="AS14">
            <v>0</v>
          </cell>
          <cell r="AT14">
            <v>0</v>
          </cell>
          <cell r="AU14">
            <v>1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</row>
        <row r="15">
          <cell r="C15">
            <v>1</v>
          </cell>
          <cell r="D15">
            <v>29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6</v>
          </cell>
          <cell r="Q15">
            <v>1</v>
          </cell>
          <cell r="R15">
            <v>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</v>
          </cell>
          <cell r="AB15">
            <v>0</v>
          </cell>
          <cell r="AC15">
            <v>0</v>
          </cell>
          <cell r="AD15">
            <v>0</v>
          </cell>
          <cell r="AE15">
            <v>9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2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2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</row>
        <row r="16">
          <cell r="C16">
            <v>0</v>
          </cell>
          <cell r="D16">
            <v>12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6</v>
          </cell>
          <cell r="Q16">
            <v>0</v>
          </cell>
          <cell r="R16">
            <v>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</row>
        <row r="17">
          <cell r="C17">
            <v>5</v>
          </cell>
          <cell r="D17">
            <v>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</row>
        <row r="18">
          <cell r="C18">
            <v>0</v>
          </cell>
          <cell r="D18">
            <v>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4</v>
          </cell>
          <cell r="AB18">
            <v>0</v>
          </cell>
          <cell r="AC18">
            <v>0</v>
          </cell>
          <cell r="AD18">
            <v>0</v>
          </cell>
          <cell r="AE18">
            <v>1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3</v>
          </cell>
          <cell r="AX18">
            <v>0</v>
          </cell>
          <cell r="AY18">
            <v>0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1</v>
          </cell>
          <cell r="AX19">
            <v>0</v>
          </cell>
          <cell r="AY19">
            <v>0</v>
          </cell>
        </row>
        <row r="20">
          <cell r="C20">
            <v>1</v>
          </cell>
          <cell r="D20">
            <v>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2</v>
          </cell>
          <cell r="Z20">
            <v>0</v>
          </cell>
          <cell r="AA20">
            <v>2</v>
          </cell>
          <cell r="AB20">
            <v>0</v>
          </cell>
          <cell r="AC20">
            <v>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</row>
        <row r="21">
          <cell r="C21">
            <v>3</v>
          </cell>
          <cell r="D21">
            <v>132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22</v>
          </cell>
          <cell r="Q21">
            <v>3</v>
          </cell>
          <cell r="R21">
            <v>21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28</v>
          </cell>
          <cell r="AB21">
            <v>0</v>
          </cell>
          <cell r="AC21">
            <v>0</v>
          </cell>
          <cell r="AD21">
            <v>0</v>
          </cell>
          <cell r="AE21">
            <v>7</v>
          </cell>
          <cell r="AF21">
            <v>22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18</v>
          </cell>
          <cell r="AL21">
            <v>5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6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2">
          <cell r="C22">
            <v>0</v>
          </cell>
          <cell r="D22">
            <v>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</v>
          </cell>
          <cell r="AD22">
            <v>0</v>
          </cell>
          <cell r="AE22">
            <v>8</v>
          </cell>
          <cell r="AF22">
            <v>2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</row>
        <row r="23">
          <cell r="C23">
            <v>15</v>
          </cell>
          <cell r="D23">
            <v>17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2</v>
          </cell>
          <cell r="S23">
            <v>0</v>
          </cell>
          <cell r="T23">
            <v>0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4</v>
          </cell>
          <cell r="AB23">
            <v>0</v>
          </cell>
          <cell r="AC23">
            <v>0</v>
          </cell>
          <cell r="AD23">
            <v>0</v>
          </cell>
          <cell r="AE23">
            <v>5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1</v>
          </cell>
          <cell r="AS23">
            <v>1</v>
          </cell>
          <cell r="AT23">
            <v>0</v>
          </cell>
          <cell r="AU23">
            <v>1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</row>
        <row r="24">
          <cell r="C24">
            <v>24</v>
          </cell>
          <cell r="D24">
            <v>20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2</v>
          </cell>
          <cell r="R24">
            <v>2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</v>
          </cell>
          <cell r="AA24">
            <v>3</v>
          </cell>
          <cell r="AB24">
            <v>0</v>
          </cell>
          <cell r="AC24">
            <v>1</v>
          </cell>
          <cell r="AD24">
            <v>0</v>
          </cell>
          <cell r="AE24">
            <v>1</v>
          </cell>
          <cell r="AF24">
            <v>5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2</v>
          </cell>
          <cell r="AS24">
            <v>0</v>
          </cell>
          <cell r="AT24">
            <v>1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C25">
            <v>9</v>
          </cell>
          <cell r="D25">
            <v>20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</v>
          </cell>
          <cell r="AB25">
            <v>0</v>
          </cell>
          <cell r="AC25">
            <v>4</v>
          </cell>
          <cell r="AD25">
            <v>0</v>
          </cell>
          <cell r="AE25">
            <v>10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</row>
        <row r="26">
          <cell r="C26">
            <v>4</v>
          </cell>
          <cell r="D26">
            <v>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5</v>
          </cell>
          <cell r="R26">
            <v>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1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</row>
        <row r="27">
          <cell r="C27">
            <v>117</v>
          </cell>
          <cell r="D27">
            <v>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9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8">
          <cell r="C28">
            <v>22</v>
          </cell>
          <cell r="D28">
            <v>34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4</v>
          </cell>
          <cell r="R28">
            <v>15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9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4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</row>
        <row r="29">
          <cell r="C29">
            <v>0</v>
          </cell>
          <cell r="D29">
            <v>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3</v>
          </cell>
          <cell r="R29">
            <v>4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</row>
        <row r="30">
          <cell r="C30">
            <v>8</v>
          </cell>
          <cell r="D30">
            <v>186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</v>
          </cell>
          <cell r="N30">
            <v>5</v>
          </cell>
          <cell r="O30">
            <v>0</v>
          </cell>
          <cell r="P30">
            <v>1</v>
          </cell>
          <cell r="Q30">
            <v>21</v>
          </cell>
          <cell r="R30">
            <v>24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1</v>
          </cell>
          <cell r="AA30">
            <v>93</v>
          </cell>
          <cell r="AB30">
            <v>3</v>
          </cell>
          <cell r="AC30">
            <v>1</v>
          </cell>
          <cell r="AD30">
            <v>0</v>
          </cell>
          <cell r="AE30">
            <v>5</v>
          </cell>
          <cell r="AF30">
            <v>8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2</v>
          </cell>
          <cell r="AL30">
            <v>11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8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</row>
        <row r="31">
          <cell r="C31">
            <v>5</v>
          </cell>
          <cell r="D31">
            <v>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</v>
          </cell>
          <cell r="P31">
            <v>0</v>
          </cell>
          <cell r="Q31">
            <v>2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</v>
          </cell>
          <cell r="AF31">
            <v>1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1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2">
          <cell r="C32">
            <v>343</v>
          </cell>
          <cell r="D32">
            <v>602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</v>
          </cell>
          <cell r="M32">
            <v>1</v>
          </cell>
          <cell r="N32">
            <v>5</v>
          </cell>
          <cell r="O32">
            <v>5</v>
          </cell>
          <cell r="P32">
            <v>39</v>
          </cell>
          <cell r="Q32">
            <v>78</v>
          </cell>
          <cell r="R32">
            <v>93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4</v>
          </cell>
          <cell r="Z32">
            <v>8</v>
          </cell>
          <cell r="AA32">
            <v>155</v>
          </cell>
          <cell r="AB32">
            <v>6</v>
          </cell>
          <cell r="AC32">
            <v>10</v>
          </cell>
          <cell r="AD32">
            <v>2</v>
          </cell>
          <cell r="AE32">
            <v>56</v>
          </cell>
          <cell r="AF32">
            <v>47</v>
          </cell>
          <cell r="AG32">
            <v>0</v>
          </cell>
          <cell r="AH32">
            <v>1</v>
          </cell>
          <cell r="AI32">
            <v>0</v>
          </cell>
          <cell r="AJ32">
            <v>0</v>
          </cell>
          <cell r="AK32">
            <v>22</v>
          </cell>
          <cell r="AL32">
            <v>19</v>
          </cell>
          <cell r="AM32">
            <v>2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25</v>
          </cell>
          <cell r="AS32">
            <v>1</v>
          </cell>
          <cell r="AT32">
            <v>1</v>
          </cell>
          <cell r="AU32">
            <v>4</v>
          </cell>
          <cell r="AV32">
            <v>1</v>
          </cell>
          <cell r="AW32">
            <v>13</v>
          </cell>
          <cell r="AX32">
            <v>0</v>
          </cell>
          <cell r="AY32">
            <v>0</v>
          </cell>
        </row>
        <row r="33">
          <cell r="C33">
            <v>3</v>
          </cell>
          <cell r="D33">
            <v>52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10</v>
          </cell>
          <cell r="AB33">
            <v>0</v>
          </cell>
          <cell r="AC33">
            <v>0</v>
          </cell>
          <cell r="AD33">
            <v>0</v>
          </cell>
          <cell r="AE33">
            <v>10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10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C34">
            <v>7</v>
          </cell>
          <cell r="D34">
            <v>13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11</v>
          </cell>
          <cell r="R34">
            <v>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1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</row>
        <row r="35">
          <cell r="C35">
            <v>60</v>
          </cell>
          <cell r="D35">
            <v>89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5</v>
          </cell>
          <cell r="P35">
            <v>5</v>
          </cell>
          <cell r="Q35">
            <v>34</v>
          </cell>
          <cell r="R35">
            <v>4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</v>
          </cell>
          <cell r="AB35">
            <v>0</v>
          </cell>
          <cell r="AC35">
            <v>0</v>
          </cell>
          <cell r="AD35">
            <v>3</v>
          </cell>
          <cell r="AE35">
            <v>8</v>
          </cell>
          <cell r="AF35">
            <v>0</v>
          </cell>
          <cell r="AG35">
            <v>0</v>
          </cell>
          <cell r="AH35">
            <v>1</v>
          </cell>
          <cell r="AI35">
            <v>0</v>
          </cell>
          <cell r="AJ35">
            <v>0</v>
          </cell>
          <cell r="AK35">
            <v>1</v>
          </cell>
          <cell r="AL35">
            <v>2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21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1</v>
          </cell>
          <cell r="AX35">
            <v>0</v>
          </cell>
          <cell r="AY35">
            <v>0</v>
          </cell>
        </row>
        <row r="36">
          <cell r="C36">
            <v>39</v>
          </cell>
          <cell r="D36">
            <v>13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3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2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2</v>
          </cell>
          <cell r="AS36">
            <v>0</v>
          </cell>
          <cell r="AT36">
            <v>0</v>
          </cell>
          <cell r="AU36">
            <v>2</v>
          </cell>
          <cell r="AV36">
            <v>0</v>
          </cell>
          <cell r="AW36">
            <v>2</v>
          </cell>
          <cell r="AX36">
            <v>0</v>
          </cell>
          <cell r="AY36">
            <v>0</v>
          </cell>
        </row>
        <row r="37">
          <cell r="C37">
            <v>91</v>
          </cell>
          <cell r="D37">
            <v>37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  <cell r="Q37">
            <v>15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3</v>
          </cell>
          <cell r="AB37">
            <v>0</v>
          </cell>
          <cell r="AC37">
            <v>0</v>
          </cell>
          <cell r="AD37">
            <v>0</v>
          </cell>
          <cell r="AE37">
            <v>5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11</v>
          </cell>
          <cell r="AS37">
            <v>0</v>
          </cell>
          <cell r="AT37">
            <v>0</v>
          </cell>
          <cell r="AU37">
            <v>1</v>
          </cell>
          <cell r="AV37">
            <v>0</v>
          </cell>
          <cell r="AW37">
            <v>0</v>
          </cell>
          <cell r="AX37">
            <v>0</v>
          </cell>
          <cell r="AY37">
            <v>1</v>
          </cell>
        </row>
        <row r="38">
          <cell r="C38">
            <v>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</row>
        <row r="39">
          <cell r="C39">
            <v>14</v>
          </cell>
          <cell r="D39">
            <v>7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</v>
          </cell>
          <cell r="R39">
            <v>2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1</v>
          </cell>
          <cell r="AY39">
            <v>0</v>
          </cell>
        </row>
        <row r="40">
          <cell r="C40">
            <v>7</v>
          </cell>
          <cell r="D40">
            <v>31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</v>
          </cell>
          <cell r="Q40">
            <v>16</v>
          </cell>
          <cell r="R40">
            <v>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3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10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</row>
        <row r="41">
          <cell r="C41">
            <v>78</v>
          </cell>
          <cell r="D41">
            <v>55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25</v>
          </cell>
          <cell r="R41">
            <v>4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5</v>
          </cell>
          <cell r="AB41">
            <v>0</v>
          </cell>
          <cell r="AC41">
            <v>0</v>
          </cell>
          <cell r="AD41">
            <v>5</v>
          </cell>
          <cell r="AE41">
            <v>6</v>
          </cell>
          <cell r="AF41">
            <v>0</v>
          </cell>
          <cell r="AG41">
            <v>1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3</v>
          </cell>
          <cell r="AS41">
            <v>0</v>
          </cell>
          <cell r="AT41">
            <v>0</v>
          </cell>
          <cell r="AU41">
            <v>0</v>
          </cell>
          <cell r="AV41">
            <v>1</v>
          </cell>
          <cell r="AW41">
            <v>2</v>
          </cell>
          <cell r="AX41">
            <v>0</v>
          </cell>
          <cell r="AY41">
            <v>0</v>
          </cell>
        </row>
        <row r="42">
          <cell r="C42">
            <v>22</v>
          </cell>
          <cell r="D42">
            <v>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3</v>
          </cell>
          <cell r="R42">
            <v>2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</v>
          </cell>
          <cell r="AF42">
            <v>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1</v>
          </cell>
          <cell r="AX42">
            <v>0</v>
          </cell>
          <cell r="AY42">
            <v>0</v>
          </cell>
        </row>
        <row r="43">
          <cell r="C43">
            <v>1</v>
          </cell>
          <cell r="D43">
            <v>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4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1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</row>
        <row r="44">
          <cell r="C44">
            <v>61</v>
          </cell>
          <cell r="D44">
            <v>23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</v>
          </cell>
          <cell r="P44">
            <v>1</v>
          </cell>
          <cell r="Q44">
            <v>2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</v>
          </cell>
          <cell r="AB44">
            <v>1</v>
          </cell>
          <cell r="AC44">
            <v>1</v>
          </cell>
          <cell r="AD44">
            <v>0</v>
          </cell>
          <cell r="AE44">
            <v>8</v>
          </cell>
          <cell r="AF44">
            <v>1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1</v>
          </cell>
          <cell r="AX44">
            <v>0</v>
          </cell>
          <cell r="AY44">
            <v>0</v>
          </cell>
        </row>
        <row r="45">
          <cell r="C45">
            <v>34</v>
          </cell>
          <cell r="D45">
            <v>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</v>
          </cell>
          <cell r="AD45">
            <v>0</v>
          </cell>
          <cell r="AE45">
            <v>0</v>
          </cell>
          <cell r="AF45">
            <v>0</v>
          </cell>
          <cell r="AG45">
            <v>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2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</row>
        <row r="46">
          <cell r="C46">
            <v>42</v>
          </cell>
          <cell r="D46">
            <v>65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29</v>
          </cell>
          <cell r="R46">
            <v>4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</v>
          </cell>
          <cell r="AB46">
            <v>0</v>
          </cell>
          <cell r="AC46">
            <v>0</v>
          </cell>
          <cell r="AD46">
            <v>0</v>
          </cell>
          <cell r="AE46">
            <v>6</v>
          </cell>
          <cell r="AF46">
            <v>0</v>
          </cell>
          <cell r="AG46">
            <v>1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19</v>
          </cell>
          <cell r="AS46">
            <v>0</v>
          </cell>
          <cell r="AT46">
            <v>0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</row>
        <row r="47">
          <cell r="C47">
            <v>164</v>
          </cell>
          <cell r="D47">
            <v>159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14</v>
          </cell>
          <cell r="R47">
            <v>11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2</v>
          </cell>
          <cell r="AB47">
            <v>0</v>
          </cell>
          <cell r="AC47">
            <v>0</v>
          </cell>
          <cell r="AD47">
            <v>4</v>
          </cell>
          <cell r="AE47">
            <v>4</v>
          </cell>
          <cell r="AF47">
            <v>1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5</v>
          </cell>
          <cell r="AM47">
            <v>24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58</v>
          </cell>
          <cell r="AU47">
            <v>6</v>
          </cell>
          <cell r="AV47">
            <v>1</v>
          </cell>
          <cell r="AW47">
            <v>23</v>
          </cell>
          <cell r="AX47">
            <v>0</v>
          </cell>
          <cell r="AY47">
            <v>3</v>
          </cell>
        </row>
        <row r="48">
          <cell r="C48">
            <v>2</v>
          </cell>
          <cell r="D48">
            <v>2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2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</row>
        <row r="49">
          <cell r="C49">
            <v>1142</v>
          </cell>
          <cell r="D49">
            <v>1369</v>
          </cell>
          <cell r="E49">
            <v>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3</v>
          </cell>
          <cell r="M49">
            <v>2</v>
          </cell>
          <cell r="N49">
            <v>6</v>
          </cell>
          <cell r="O49">
            <v>32</v>
          </cell>
          <cell r="P49">
            <v>49</v>
          </cell>
          <cell r="Q49">
            <v>322</v>
          </cell>
          <cell r="R49">
            <v>136</v>
          </cell>
          <cell r="S49">
            <v>0</v>
          </cell>
          <cell r="T49">
            <v>0</v>
          </cell>
          <cell r="U49">
            <v>2</v>
          </cell>
          <cell r="V49">
            <v>0</v>
          </cell>
          <cell r="W49">
            <v>0</v>
          </cell>
          <cell r="X49">
            <v>0</v>
          </cell>
          <cell r="Y49">
            <v>4</v>
          </cell>
          <cell r="Z49">
            <v>10</v>
          </cell>
          <cell r="AA49">
            <v>199</v>
          </cell>
          <cell r="AB49">
            <v>8</v>
          </cell>
          <cell r="AC49">
            <v>12</v>
          </cell>
          <cell r="AD49">
            <v>20</v>
          </cell>
          <cell r="AE49">
            <v>132</v>
          </cell>
          <cell r="AF49">
            <v>57</v>
          </cell>
          <cell r="AG49">
            <v>4</v>
          </cell>
          <cell r="AH49">
            <v>2</v>
          </cell>
          <cell r="AI49">
            <v>0</v>
          </cell>
          <cell r="AJ49">
            <v>0</v>
          </cell>
          <cell r="AK49">
            <v>23</v>
          </cell>
          <cell r="AL49">
            <v>28</v>
          </cell>
          <cell r="AM49">
            <v>27</v>
          </cell>
          <cell r="AN49">
            <v>0</v>
          </cell>
          <cell r="AO49">
            <v>0</v>
          </cell>
          <cell r="AP49">
            <v>1</v>
          </cell>
          <cell r="AQ49">
            <v>0</v>
          </cell>
          <cell r="AR49">
            <v>154</v>
          </cell>
          <cell r="AS49">
            <v>4</v>
          </cell>
          <cell r="AT49">
            <v>59</v>
          </cell>
          <cell r="AU49">
            <v>17</v>
          </cell>
          <cell r="AV49">
            <v>3</v>
          </cell>
          <cell r="AW49">
            <v>44</v>
          </cell>
          <cell r="AX49">
            <v>1</v>
          </cell>
          <cell r="AY49">
            <v>5</v>
          </cell>
        </row>
      </sheetData>
      <sheetData sheetId="1"/>
      <sheetData sheetId="2"/>
      <sheetData sheetId="3">
        <row r="4">
          <cell r="B4">
            <v>4</v>
          </cell>
        </row>
        <row r="5">
          <cell r="B5">
            <v>4</v>
          </cell>
        </row>
        <row r="6">
          <cell r="B6">
            <v>0</v>
          </cell>
        </row>
        <row r="7">
          <cell r="B7">
            <v>16</v>
          </cell>
        </row>
        <row r="8">
          <cell r="B8">
            <v>16</v>
          </cell>
        </row>
        <row r="9">
          <cell r="B9">
            <v>1</v>
          </cell>
        </row>
        <row r="10">
          <cell r="B10">
            <v>0</v>
          </cell>
        </row>
        <row r="11">
          <cell r="B11">
            <v>4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1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2</v>
          </cell>
        </row>
        <row r="21">
          <cell r="B21">
            <v>6</v>
          </cell>
        </row>
        <row r="22">
          <cell r="B22">
            <v>1</v>
          </cell>
        </row>
        <row r="23">
          <cell r="B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8</v>
          </cell>
        </row>
        <row r="28">
          <cell r="B28">
            <v>2</v>
          </cell>
        </row>
        <row r="29">
          <cell r="B29">
            <v>1</v>
          </cell>
        </row>
        <row r="30">
          <cell r="B30">
            <v>3</v>
          </cell>
        </row>
        <row r="31">
          <cell r="B31">
            <v>2</v>
          </cell>
        </row>
        <row r="32">
          <cell r="B32">
            <v>48</v>
          </cell>
        </row>
        <row r="33">
          <cell r="B33">
            <v>5</v>
          </cell>
        </row>
        <row r="34">
          <cell r="B34">
            <v>1</v>
          </cell>
        </row>
        <row r="35">
          <cell r="B35">
            <v>20</v>
          </cell>
        </row>
        <row r="36">
          <cell r="B36">
            <v>3</v>
          </cell>
        </row>
        <row r="37">
          <cell r="B37">
            <v>15</v>
          </cell>
        </row>
        <row r="38">
          <cell r="B38">
            <v>1</v>
          </cell>
        </row>
        <row r="39">
          <cell r="B39">
            <v>4</v>
          </cell>
        </row>
        <row r="40">
          <cell r="B40">
            <v>1</v>
          </cell>
        </row>
        <row r="41">
          <cell r="B41">
            <v>19</v>
          </cell>
        </row>
        <row r="42">
          <cell r="B42">
            <v>6</v>
          </cell>
        </row>
        <row r="43">
          <cell r="B43">
            <v>4</v>
          </cell>
        </row>
        <row r="44">
          <cell r="B44">
            <v>5</v>
          </cell>
        </row>
        <row r="45">
          <cell r="B45">
            <v>12</v>
          </cell>
        </row>
        <row r="46">
          <cell r="B46">
            <v>12</v>
          </cell>
        </row>
        <row r="47">
          <cell r="B47">
            <v>122</v>
          </cell>
        </row>
        <row r="48">
          <cell r="B48">
            <v>0</v>
          </cell>
        </row>
        <row r="49">
          <cell r="B49">
            <v>302</v>
          </cell>
        </row>
      </sheetData>
      <sheetData sheetId="4">
        <row r="4">
          <cell r="B4">
            <v>22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14</v>
          </cell>
        </row>
        <row r="8">
          <cell r="B8">
            <v>42</v>
          </cell>
        </row>
        <row r="9">
          <cell r="B9">
            <v>2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1</v>
          </cell>
        </row>
        <row r="19">
          <cell r="B19">
            <v>0</v>
          </cell>
        </row>
        <row r="20">
          <cell r="B20">
            <v>1</v>
          </cell>
        </row>
        <row r="21">
          <cell r="B21">
            <v>2</v>
          </cell>
        </row>
        <row r="22">
          <cell r="B22">
            <v>0</v>
          </cell>
        </row>
        <row r="23">
          <cell r="B23">
            <v>2</v>
          </cell>
        </row>
        <row r="24">
          <cell r="B24">
            <v>3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3</v>
          </cell>
        </row>
        <row r="28">
          <cell r="B28">
            <v>4</v>
          </cell>
        </row>
        <row r="29">
          <cell r="B29">
            <v>0</v>
          </cell>
        </row>
        <row r="30">
          <cell r="B30">
            <v>10</v>
          </cell>
        </row>
        <row r="31">
          <cell r="B31">
            <v>0</v>
          </cell>
        </row>
        <row r="32">
          <cell r="B32">
            <v>71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10</v>
          </cell>
        </row>
        <row r="36">
          <cell r="B36">
            <v>2</v>
          </cell>
        </row>
        <row r="37">
          <cell r="B37">
            <v>16</v>
          </cell>
        </row>
        <row r="38">
          <cell r="B38">
            <v>0</v>
          </cell>
        </row>
        <row r="39">
          <cell r="B39">
            <v>5</v>
          </cell>
        </row>
        <row r="40">
          <cell r="B40">
            <v>0</v>
          </cell>
        </row>
        <row r="41">
          <cell r="B41">
            <v>10</v>
          </cell>
        </row>
        <row r="42">
          <cell r="B42">
            <v>5</v>
          </cell>
        </row>
        <row r="43">
          <cell r="B43">
            <v>0</v>
          </cell>
        </row>
        <row r="44">
          <cell r="B44">
            <v>7</v>
          </cell>
        </row>
        <row r="45">
          <cell r="B45">
            <v>6</v>
          </cell>
        </row>
        <row r="46">
          <cell r="B46">
            <v>5</v>
          </cell>
        </row>
        <row r="47">
          <cell r="B47">
            <v>13</v>
          </cell>
        </row>
        <row r="48">
          <cell r="B48">
            <v>0</v>
          </cell>
        </row>
        <row r="49">
          <cell r="B49">
            <v>186</v>
          </cell>
        </row>
      </sheetData>
      <sheetData sheetId="5">
        <row r="4">
          <cell r="B4">
            <v>4</v>
          </cell>
        </row>
        <row r="5">
          <cell r="B5">
            <v>0</v>
          </cell>
        </row>
        <row r="6">
          <cell r="B6">
            <v>2</v>
          </cell>
        </row>
        <row r="7">
          <cell r="B7">
            <v>229</v>
          </cell>
        </row>
        <row r="8">
          <cell r="B8">
            <v>38</v>
          </cell>
        </row>
        <row r="9">
          <cell r="B9">
            <v>11</v>
          </cell>
        </row>
        <row r="10">
          <cell r="B10">
            <v>0</v>
          </cell>
        </row>
        <row r="11">
          <cell r="B11">
            <v>3</v>
          </cell>
        </row>
        <row r="12">
          <cell r="B12">
            <v>6</v>
          </cell>
        </row>
        <row r="13">
          <cell r="B13">
            <v>17</v>
          </cell>
        </row>
        <row r="14">
          <cell r="B14">
            <v>12</v>
          </cell>
        </row>
        <row r="15">
          <cell r="B15">
            <v>30</v>
          </cell>
        </row>
        <row r="16">
          <cell r="B16">
            <v>12</v>
          </cell>
        </row>
        <row r="17">
          <cell r="B17">
            <v>6</v>
          </cell>
        </row>
        <row r="18">
          <cell r="B18">
            <v>6</v>
          </cell>
        </row>
        <row r="19">
          <cell r="B19">
            <v>1</v>
          </cell>
        </row>
        <row r="20">
          <cell r="B20">
            <v>5</v>
          </cell>
        </row>
        <row r="21">
          <cell r="B21">
            <v>115</v>
          </cell>
        </row>
        <row r="22">
          <cell r="B22">
            <v>7</v>
          </cell>
        </row>
        <row r="23">
          <cell r="B23">
            <v>24</v>
          </cell>
        </row>
        <row r="24">
          <cell r="B24">
            <v>40</v>
          </cell>
        </row>
        <row r="25">
          <cell r="B25">
            <v>26</v>
          </cell>
        </row>
        <row r="26">
          <cell r="B26">
            <v>11</v>
          </cell>
        </row>
        <row r="27">
          <cell r="B27">
            <v>94</v>
          </cell>
        </row>
        <row r="28">
          <cell r="B28">
            <v>44</v>
          </cell>
        </row>
        <row r="29">
          <cell r="B29">
            <v>7</v>
          </cell>
        </row>
        <row r="30">
          <cell r="B30">
            <v>151</v>
          </cell>
        </row>
        <row r="31">
          <cell r="B31">
            <v>8</v>
          </cell>
        </row>
        <row r="32">
          <cell r="B32">
            <v>674</v>
          </cell>
        </row>
        <row r="33">
          <cell r="B33">
            <v>39</v>
          </cell>
        </row>
        <row r="34">
          <cell r="B34">
            <v>7</v>
          </cell>
        </row>
        <row r="35">
          <cell r="B35">
            <v>58</v>
          </cell>
        </row>
        <row r="36">
          <cell r="B36">
            <v>14</v>
          </cell>
        </row>
        <row r="37">
          <cell r="B37">
            <v>33</v>
          </cell>
        </row>
        <row r="38">
          <cell r="B38">
            <v>1</v>
          </cell>
        </row>
        <row r="39">
          <cell r="B39">
            <v>9</v>
          </cell>
        </row>
        <row r="40">
          <cell r="B40">
            <v>33</v>
          </cell>
        </row>
        <row r="41">
          <cell r="B41">
            <v>17</v>
          </cell>
        </row>
        <row r="42">
          <cell r="B42">
            <v>7</v>
          </cell>
        </row>
        <row r="43">
          <cell r="B43">
            <v>0</v>
          </cell>
        </row>
        <row r="44">
          <cell r="B44">
            <v>5</v>
          </cell>
        </row>
        <row r="45">
          <cell r="B45">
            <v>4</v>
          </cell>
        </row>
        <row r="46">
          <cell r="B46">
            <v>66</v>
          </cell>
        </row>
        <row r="47">
          <cell r="B47">
            <v>95</v>
          </cell>
        </row>
        <row r="48">
          <cell r="B48">
            <v>0</v>
          </cell>
        </row>
        <row r="49">
          <cell r="B49">
            <v>1297</v>
          </cell>
        </row>
      </sheetData>
      <sheetData sheetId="6">
        <row r="4">
          <cell r="B4">
            <v>3</v>
          </cell>
        </row>
        <row r="5">
          <cell r="B5">
            <v>4</v>
          </cell>
        </row>
        <row r="6">
          <cell r="B6">
            <v>0</v>
          </cell>
        </row>
        <row r="7">
          <cell r="B7">
            <v>29</v>
          </cell>
        </row>
        <row r="8">
          <cell r="B8">
            <v>32</v>
          </cell>
        </row>
        <row r="9">
          <cell r="B9">
            <v>3</v>
          </cell>
        </row>
        <row r="10">
          <cell r="B10">
            <v>3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2</v>
          </cell>
        </row>
        <row r="14">
          <cell r="B14">
            <v>5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2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6</v>
          </cell>
        </row>
        <row r="22">
          <cell r="B22">
            <v>1</v>
          </cell>
        </row>
        <row r="23">
          <cell r="B23">
            <v>3</v>
          </cell>
        </row>
        <row r="24">
          <cell r="B24">
            <v>1</v>
          </cell>
        </row>
        <row r="25">
          <cell r="B25">
            <v>1</v>
          </cell>
        </row>
        <row r="26">
          <cell r="B26">
            <v>0</v>
          </cell>
        </row>
        <row r="27">
          <cell r="B27">
            <v>16</v>
          </cell>
        </row>
        <row r="28">
          <cell r="B28">
            <v>6</v>
          </cell>
        </row>
        <row r="29">
          <cell r="B29">
            <v>0</v>
          </cell>
        </row>
        <row r="30">
          <cell r="B30">
            <v>16</v>
          </cell>
        </row>
        <row r="31">
          <cell r="B31">
            <v>2</v>
          </cell>
        </row>
        <row r="32">
          <cell r="B32">
            <v>99</v>
          </cell>
        </row>
        <row r="33">
          <cell r="B33">
            <v>5</v>
          </cell>
        </row>
        <row r="34">
          <cell r="B34">
            <v>6</v>
          </cell>
        </row>
        <row r="35">
          <cell r="B35">
            <v>41</v>
          </cell>
        </row>
        <row r="36">
          <cell r="B36">
            <v>28</v>
          </cell>
        </row>
        <row r="37">
          <cell r="B37">
            <v>49</v>
          </cell>
        </row>
        <row r="38">
          <cell r="B38">
            <v>0</v>
          </cell>
        </row>
        <row r="39">
          <cell r="B39">
            <v>2</v>
          </cell>
        </row>
        <row r="40">
          <cell r="B40">
            <v>0</v>
          </cell>
        </row>
        <row r="41">
          <cell r="B41">
            <v>39</v>
          </cell>
        </row>
        <row r="42">
          <cell r="B42">
            <v>4</v>
          </cell>
        </row>
        <row r="43">
          <cell r="B43">
            <v>0</v>
          </cell>
        </row>
        <row r="44">
          <cell r="B44">
            <v>15</v>
          </cell>
        </row>
        <row r="45">
          <cell r="B45">
            <v>9</v>
          </cell>
        </row>
        <row r="46">
          <cell r="B46">
            <v>18</v>
          </cell>
        </row>
        <row r="47">
          <cell r="B47">
            <v>50</v>
          </cell>
        </row>
        <row r="48">
          <cell r="B48">
            <v>4</v>
          </cell>
        </row>
        <row r="49">
          <cell r="B49">
            <v>405</v>
          </cell>
        </row>
      </sheetData>
      <sheetData sheetId="7">
        <row r="4">
          <cell r="B4">
            <v>0</v>
          </cell>
        </row>
        <row r="5">
          <cell r="B5">
            <v>7</v>
          </cell>
        </row>
        <row r="6">
          <cell r="B6">
            <v>0</v>
          </cell>
        </row>
        <row r="7">
          <cell r="B7">
            <v>4</v>
          </cell>
        </row>
        <row r="8">
          <cell r="B8">
            <v>5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6</v>
          </cell>
        </row>
        <row r="33">
          <cell r="B33">
            <v>0</v>
          </cell>
        </row>
        <row r="34">
          <cell r="B34">
            <v>5</v>
          </cell>
        </row>
        <row r="35">
          <cell r="B35">
            <v>10</v>
          </cell>
        </row>
        <row r="36">
          <cell r="B36">
            <v>2</v>
          </cell>
        </row>
        <row r="37">
          <cell r="B37">
            <v>4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3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2</v>
          </cell>
        </row>
        <row r="44">
          <cell r="B44">
            <v>1</v>
          </cell>
        </row>
        <row r="45">
          <cell r="B45">
            <v>4</v>
          </cell>
        </row>
        <row r="46">
          <cell r="B46">
            <v>3</v>
          </cell>
        </row>
        <row r="47">
          <cell r="B47">
            <v>8</v>
          </cell>
        </row>
        <row r="48">
          <cell r="B48">
            <v>0</v>
          </cell>
        </row>
        <row r="49">
          <cell r="B49">
            <v>59</v>
          </cell>
        </row>
      </sheetData>
      <sheetData sheetId="8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2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</v>
          </cell>
        </row>
        <row r="37">
          <cell r="B37">
            <v>1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36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3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1</v>
          </cell>
        </row>
        <row r="48">
          <cell r="B48">
            <v>0</v>
          </cell>
        </row>
        <row r="49">
          <cell r="B49">
            <v>44</v>
          </cell>
        </row>
      </sheetData>
      <sheetData sheetId="9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1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1</v>
          </cell>
        </row>
        <row r="48">
          <cell r="B48">
            <v>0</v>
          </cell>
        </row>
        <row r="49">
          <cell r="B49">
            <v>3</v>
          </cell>
        </row>
      </sheetData>
      <sheetData sheetId="10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2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1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40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43</v>
          </cell>
        </row>
      </sheetData>
      <sheetData sheetId="11">
        <row r="4">
          <cell r="B4">
            <v>1</v>
          </cell>
        </row>
        <row r="5">
          <cell r="B5">
            <v>1</v>
          </cell>
        </row>
        <row r="6">
          <cell r="B6">
            <v>1</v>
          </cell>
        </row>
        <row r="7">
          <cell r="B7">
            <v>1</v>
          </cell>
        </row>
        <row r="8">
          <cell r="B8">
            <v>2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2</v>
          </cell>
        </row>
        <row r="31">
          <cell r="B31">
            <v>0</v>
          </cell>
        </row>
        <row r="32">
          <cell r="B32">
            <v>4</v>
          </cell>
        </row>
        <row r="33">
          <cell r="B33">
            <v>2</v>
          </cell>
        </row>
        <row r="34">
          <cell r="B34">
            <v>1</v>
          </cell>
        </row>
        <row r="35">
          <cell r="B35">
            <v>3</v>
          </cell>
        </row>
        <row r="36">
          <cell r="B36">
            <v>1</v>
          </cell>
        </row>
        <row r="37">
          <cell r="B37">
            <v>4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6</v>
          </cell>
        </row>
        <row r="42">
          <cell r="B42">
            <v>6</v>
          </cell>
        </row>
        <row r="43">
          <cell r="B43">
            <v>2</v>
          </cell>
        </row>
        <row r="44">
          <cell r="B44">
            <v>5</v>
          </cell>
        </row>
        <row r="45">
          <cell r="B45">
            <v>1</v>
          </cell>
        </row>
        <row r="46">
          <cell r="B46">
            <v>1</v>
          </cell>
        </row>
        <row r="47">
          <cell r="B47">
            <v>22</v>
          </cell>
        </row>
        <row r="48">
          <cell r="B48">
            <v>0</v>
          </cell>
        </row>
        <row r="49">
          <cell r="B49">
            <v>62</v>
          </cell>
        </row>
      </sheetData>
      <sheetData sheetId="12">
        <row r="4">
          <cell r="B4">
            <v>2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16</v>
          </cell>
        </row>
        <row r="8">
          <cell r="B8">
            <v>5</v>
          </cell>
        </row>
        <row r="9">
          <cell r="B9">
            <v>2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1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1</v>
          </cell>
        </row>
        <row r="18">
          <cell r="B18">
            <v>1</v>
          </cell>
        </row>
        <row r="19">
          <cell r="B19">
            <v>0</v>
          </cell>
        </row>
        <row r="20">
          <cell r="B20">
            <v>1</v>
          </cell>
        </row>
        <row r="21">
          <cell r="B21">
            <v>6</v>
          </cell>
        </row>
        <row r="22">
          <cell r="B22">
            <v>2</v>
          </cell>
        </row>
        <row r="23">
          <cell r="B23">
            <v>2</v>
          </cell>
        </row>
        <row r="24">
          <cell r="B24">
            <v>0</v>
          </cell>
        </row>
        <row r="25">
          <cell r="B25">
            <v>1</v>
          </cell>
        </row>
        <row r="26">
          <cell r="B26">
            <v>1</v>
          </cell>
        </row>
        <row r="27">
          <cell r="B27">
            <v>7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12</v>
          </cell>
        </row>
        <row r="31">
          <cell r="B31">
            <v>1</v>
          </cell>
        </row>
        <row r="32">
          <cell r="B32">
            <v>43</v>
          </cell>
        </row>
        <row r="33">
          <cell r="B33">
            <v>4</v>
          </cell>
        </row>
        <row r="34">
          <cell r="B34">
            <v>0</v>
          </cell>
        </row>
        <row r="35">
          <cell r="B35">
            <v>7</v>
          </cell>
        </row>
        <row r="36">
          <cell r="B36">
            <v>1</v>
          </cell>
        </row>
        <row r="37">
          <cell r="B37">
            <v>5</v>
          </cell>
        </row>
        <row r="38">
          <cell r="B38">
            <v>0</v>
          </cell>
        </row>
        <row r="39">
          <cell r="B39">
            <v>1</v>
          </cell>
        </row>
        <row r="40">
          <cell r="B40">
            <v>1</v>
          </cell>
        </row>
        <row r="41">
          <cell r="B41">
            <v>5</v>
          </cell>
        </row>
        <row r="42">
          <cell r="B42">
            <v>5</v>
          </cell>
        </row>
        <row r="43">
          <cell r="B43">
            <v>1</v>
          </cell>
        </row>
        <row r="44">
          <cell r="B44">
            <v>2</v>
          </cell>
        </row>
        <row r="45">
          <cell r="B45">
            <v>4</v>
          </cell>
        </row>
        <row r="46">
          <cell r="B46">
            <v>2</v>
          </cell>
        </row>
        <row r="47">
          <cell r="B47">
            <v>11</v>
          </cell>
        </row>
        <row r="48">
          <cell r="B48">
            <v>0</v>
          </cell>
        </row>
        <row r="49">
          <cell r="B49">
            <v>110</v>
          </cell>
        </row>
      </sheetData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"/>
      <sheetName val="計 (2)"/>
      <sheetName val="チェック"/>
      <sheetName val="１００"/>
      <sheetName val="２００"/>
      <sheetName val="３００"/>
      <sheetName val="４００"/>
      <sheetName val="５００"/>
      <sheetName val="６００"/>
      <sheetName val="７００"/>
      <sheetName val="７５０"/>
      <sheetName val="８００"/>
      <sheetName val="９００"/>
      <sheetName val="Sheet1"/>
    </sheetNames>
    <sheetDataSet>
      <sheetData sheetId="0">
        <row r="4">
          <cell r="C4">
            <v>10</v>
          </cell>
          <cell r="D4">
            <v>1</v>
          </cell>
          <cell r="E4">
            <v>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</row>
        <row r="6"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</row>
        <row r="7">
          <cell r="C7">
            <v>18</v>
          </cell>
          <cell r="D7">
            <v>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2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0</v>
          </cell>
          <cell r="AE7">
            <v>2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2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</row>
        <row r="8">
          <cell r="C8">
            <v>132</v>
          </cell>
          <cell r="D8">
            <v>42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2</v>
          </cell>
          <cell r="P8">
            <v>1</v>
          </cell>
          <cell r="Q8">
            <v>21</v>
          </cell>
          <cell r="R8">
            <v>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4</v>
          </cell>
          <cell r="AB8">
            <v>0</v>
          </cell>
          <cell r="AC8">
            <v>0</v>
          </cell>
          <cell r="AD8">
            <v>1</v>
          </cell>
          <cell r="AE8">
            <v>2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2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3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</row>
        <row r="9">
          <cell r="C9">
            <v>9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1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</row>
        <row r="10">
          <cell r="C10">
            <v>11</v>
          </cell>
          <cell r="D10">
            <v>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</v>
          </cell>
          <cell r="AE10">
            <v>1</v>
          </cell>
          <cell r="AF10">
            <v>1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1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1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</row>
        <row r="11">
          <cell r="C11">
            <v>1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1</v>
          </cell>
          <cell r="AX11">
            <v>0</v>
          </cell>
          <cell r="AY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3">
          <cell r="C13">
            <v>1</v>
          </cell>
          <cell r="D13">
            <v>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</v>
          </cell>
          <cell r="AF13">
            <v>0</v>
          </cell>
          <cell r="AG13">
            <v>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</row>
        <row r="14">
          <cell r="C14">
            <v>1</v>
          </cell>
          <cell r="D14">
            <v>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1</v>
          </cell>
          <cell r="Q14">
            <v>3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</row>
        <row r="15"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</row>
        <row r="17">
          <cell r="C17">
            <v>3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</row>
        <row r="20">
          <cell r="C20">
            <v>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</row>
        <row r="21">
          <cell r="C21">
            <v>0</v>
          </cell>
          <cell r="D21">
            <v>14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4</v>
          </cell>
          <cell r="Q21">
            <v>0</v>
          </cell>
          <cell r="R21">
            <v>2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2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</row>
        <row r="23">
          <cell r="C23">
            <v>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</row>
        <row r="24">
          <cell r="C24">
            <v>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</row>
        <row r="26">
          <cell r="C26">
            <v>1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</row>
        <row r="27">
          <cell r="C27">
            <v>24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8">
          <cell r="C28">
            <v>13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</row>
        <row r="30">
          <cell r="C30">
            <v>0</v>
          </cell>
          <cell r="D30">
            <v>7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3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</v>
          </cell>
          <cell r="AB30">
            <v>0</v>
          </cell>
          <cell r="AC30">
            <v>1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1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</row>
        <row r="31">
          <cell r="C31">
            <v>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2">
          <cell r="C32">
            <v>216</v>
          </cell>
          <cell r="D32">
            <v>83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3</v>
          </cell>
          <cell r="P32">
            <v>7</v>
          </cell>
          <cell r="Q32">
            <v>25</v>
          </cell>
          <cell r="R32">
            <v>10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7</v>
          </cell>
          <cell r="AB32">
            <v>0</v>
          </cell>
          <cell r="AC32">
            <v>1</v>
          </cell>
          <cell r="AD32">
            <v>2</v>
          </cell>
          <cell r="AE32">
            <v>6</v>
          </cell>
          <cell r="AF32">
            <v>2</v>
          </cell>
          <cell r="AG32">
            <v>1</v>
          </cell>
          <cell r="AH32">
            <v>0</v>
          </cell>
          <cell r="AI32">
            <v>0</v>
          </cell>
          <cell r="AJ32">
            <v>0</v>
          </cell>
          <cell r="AK32">
            <v>6</v>
          </cell>
          <cell r="AL32">
            <v>2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>
            <v>0</v>
          </cell>
          <cell r="AR32">
            <v>6</v>
          </cell>
          <cell r="AS32">
            <v>1</v>
          </cell>
          <cell r="AT32">
            <v>0</v>
          </cell>
          <cell r="AU32">
            <v>1</v>
          </cell>
          <cell r="AV32">
            <v>1</v>
          </cell>
          <cell r="AW32">
            <v>1</v>
          </cell>
          <cell r="AX32">
            <v>0</v>
          </cell>
          <cell r="AY32">
            <v>0</v>
          </cell>
        </row>
        <row r="33">
          <cell r="C33">
            <v>0</v>
          </cell>
          <cell r="D33">
            <v>7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3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4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C34">
            <v>7</v>
          </cell>
          <cell r="D34">
            <v>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</row>
        <row r="35">
          <cell r="C35">
            <v>23</v>
          </cell>
          <cell r="D35">
            <v>16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1</v>
          </cell>
          <cell r="AE35">
            <v>2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4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</row>
        <row r="36">
          <cell r="C36">
            <v>38</v>
          </cell>
          <cell r="D36">
            <v>11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2</v>
          </cell>
          <cell r="AB36">
            <v>0</v>
          </cell>
          <cell r="AC36">
            <v>0</v>
          </cell>
          <cell r="AD36">
            <v>0</v>
          </cell>
          <cell r="AE36">
            <v>1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2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1</v>
          </cell>
          <cell r="AX36">
            <v>0</v>
          </cell>
          <cell r="AY36">
            <v>0</v>
          </cell>
        </row>
        <row r="37">
          <cell r="C37">
            <v>154</v>
          </cell>
          <cell r="D37">
            <v>44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15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</v>
          </cell>
          <cell r="AB37">
            <v>2</v>
          </cell>
          <cell r="AC37">
            <v>0</v>
          </cell>
          <cell r="AD37">
            <v>1</v>
          </cell>
          <cell r="AE37">
            <v>11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8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2</v>
          </cell>
          <cell r="AX37">
            <v>0</v>
          </cell>
          <cell r="AY37">
            <v>0</v>
          </cell>
        </row>
        <row r="38">
          <cell r="C38">
            <v>48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</row>
        <row r="39">
          <cell r="C39">
            <v>23</v>
          </cell>
          <cell r="D39">
            <v>1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1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</row>
        <row r="40">
          <cell r="C40">
            <v>5</v>
          </cell>
          <cell r="D40">
            <v>2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</row>
        <row r="41">
          <cell r="C41">
            <v>146</v>
          </cell>
          <cell r="D41">
            <v>89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</v>
          </cell>
          <cell r="O41">
            <v>0</v>
          </cell>
          <cell r="P41">
            <v>1</v>
          </cell>
          <cell r="Q41">
            <v>31</v>
          </cell>
          <cell r="R41">
            <v>2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</v>
          </cell>
          <cell r="Z41">
            <v>0</v>
          </cell>
          <cell r="AA41">
            <v>2</v>
          </cell>
          <cell r="AB41">
            <v>6</v>
          </cell>
          <cell r="AC41">
            <v>1</v>
          </cell>
          <cell r="AD41">
            <v>6</v>
          </cell>
          <cell r="AE41">
            <v>17</v>
          </cell>
          <cell r="AF41">
            <v>1</v>
          </cell>
          <cell r="AG41">
            <v>0</v>
          </cell>
          <cell r="AH41">
            <v>0</v>
          </cell>
          <cell r="AI41">
            <v>1</v>
          </cell>
          <cell r="AJ41">
            <v>0</v>
          </cell>
          <cell r="AK41">
            <v>0</v>
          </cell>
          <cell r="AL41">
            <v>1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5</v>
          </cell>
          <cell r="AS41">
            <v>0</v>
          </cell>
          <cell r="AT41">
            <v>2</v>
          </cell>
          <cell r="AU41">
            <v>2</v>
          </cell>
          <cell r="AV41">
            <v>2</v>
          </cell>
          <cell r="AW41">
            <v>3</v>
          </cell>
          <cell r="AX41">
            <v>1</v>
          </cell>
          <cell r="AY41">
            <v>0</v>
          </cell>
        </row>
        <row r="42">
          <cell r="C42">
            <v>60</v>
          </cell>
          <cell r="D42">
            <v>43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3</v>
          </cell>
          <cell r="Q42">
            <v>8</v>
          </cell>
          <cell r="R42">
            <v>3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3</v>
          </cell>
          <cell r="AB42">
            <v>4</v>
          </cell>
          <cell r="AC42">
            <v>0</v>
          </cell>
          <cell r="AD42">
            <v>2</v>
          </cell>
          <cell r="AE42">
            <v>8</v>
          </cell>
          <cell r="AF42">
            <v>1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9</v>
          </cell>
          <cell r="AS42">
            <v>0</v>
          </cell>
          <cell r="AT42">
            <v>0</v>
          </cell>
          <cell r="AU42">
            <v>2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</row>
        <row r="43">
          <cell r="C43">
            <v>4</v>
          </cell>
          <cell r="D43">
            <v>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</v>
          </cell>
          <cell r="P43">
            <v>0</v>
          </cell>
          <cell r="Q43">
            <v>3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1</v>
          </cell>
          <cell r="AW43">
            <v>0</v>
          </cell>
          <cell r="AX43">
            <v>0</v>
          </cell>
          <cell r="AY43">
            <v>0</v>
          </cell>
        </row>
        <row r="44">
          <cell r="C44">
            <v>187</v>
          </cell>
          <cell r="D44">
            <v>52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2</v>
          </cell>
          <cell r="R44">
            <v>4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13</v>
          </cell>
          <cell r="AB44">
            <v>1</v>
          </cell>
          <cell r="AC44">
            <v>3</v>
          </cell>
          <cell r="AD44">
            <v>7</v>
          </cell>
          <cell r="AE44">
            <v>11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3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7</v>
          </cell>
          <cell r="AX44">
            <v>0</v>
          </cell>
          <cell r="AY44">
            <v>0</v>
          </cell>
        </row>
        <row r="45">
          <cell r="C45">
            <v>59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</row>
        <row r="46">
          <cell r="C46">
            <v>56</v>
          </cell>
          <cell r="D46">
            <v>34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16</v>
          </cell>
          <cell r="R46">
            <v>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</v>
          </cell>
          <cell r="AA46">
            <v>0</v>
          </cell>
          <cell r="AB46">
            <v>0</v>
          </cell>
          <cell r="AC46">
            <v>0</v>
          </cell>
          <cell r="AD46">
            <v>1</v>
          </cell>
          <cell r="AE46">
            <v>5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8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1</v>
          </cell>
          <cell r="AX46">
            <v>0</v>
          </cell>
          <cell r="AY46">
            <v>0</v>
          </cell>
        </row>
        <row r="47">
          <cell r="C47">
            <v>17</v>
          </cell>
          <cell r="D47">
            <v>25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12</v>
          </cell>
          <cell r="R47">
            <v>2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1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1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2</v>
          </cell>
          <cell r="AS47">
            <v>0</v>
          </cell>
          <cell r="AT47">
            <v>6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</v>
          </cell>
        </row>
        <row r="48">
          <cell r="C48">
            <v>2</v>
          </cell>
          <cell r="D48">
            <v>6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1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1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3</v>
          </cell>
          <cell r="AS48">
            <v>0</v>
          </cell>
          <cell r="AT48">
            <v>0</v>
          </cell>
          <cell r="AU48">
            <v>0</v>
          </cell>
          <cell r="AV48">
            <v>1</v>
          </cell>
          <cell r="AW48">
            <v>0</v>
          </cell>
          <cell r="AX48">
            <v>0</v>
          </cell>
          <cell r="AY48">
            <v>0</v>
          </cell>
        </row>
        <row r="49">
          <cell r="C49">
            <v>1074</v>
          </cell>
          <cell r="D49">
            <v>438</v>
          </cell>
          <cell r="E49">
            <v>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2</v>
          </cell>
          <cell r="O49">
            <v>7</v>
          </cell>
          <cell r="P49">
            <v>12</v>
          </cell>
          <cell r="Q49">
            <v>140</v>
          </cell>
          <cell r="R49">
            <v>22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</v>
          </cell>
          <cell r="Z49">
            <v>1</v>
          </cell>
          <cell r="AA49">
            <v>32</v>
          </cell>
          <cell r="AB49">
            <v>13</v>
          </cell>
          <cell r="AC49">
            <v>5</v>
          </cell>
          <cell r="AD49">
            <v>20</v>
          </cell>
          <cell r="AE49">
            <v>66</v>
          </cell>
          <cell r="AF49">
            <v>6</v>
          </cell>
          <cell r="AG49">
            <v>1</v>
          </cell>
          <cell r="AH49">
            <v>0</v>
          </cell>
          <cell r="AI49">
            <v>1</v>
          </cell>
          <cell r="AJ49">
            <v>0</v>
          </cell>
          <cell r="AK49">
            <v>7</v>
          </cell>
          <cell r="AL49">
            <v>4</v>
          </cell>
          <cell r="AM49">
            <v>1</v>
          </cell>
          <cell r="AN49">
            <v>0</v>
          </cell>
          <cell r="AO49">
            <v>1</v>
          </cell>
          <cell r="AP49">
            <v>0</v>
          </cell>
          <cell r="AQ49">
            <v>0</v>
          </cell>
          <cell r="AR49">
            <v>57</v>
          </cell>
          <cell r="AS49">
            <v>1</v>
          </cell>
          <cell r="AT49">
            <v>8</v>
          </cell>
          <cell r="AU49">
            <v>5</v>
          </cell>
          <cell r="AV49">
            <v>5</v>
          </cell>
          <cell r="AW49">
            <v>15</v>
          </cell>
          <cell r="AX49">
            <v>1</v>
          </cell>
          <cell r="AY49">
            <v>1</v>
          </cell>
        </row>
      </sheetData>
      <sheetData sheetId="1"/>
      <sheetData sheetId="2"/>
      <sheetData sheetId="3">
        <row r="4">
          <cell r="B4">
            <v>4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2</v>
          </cell>
        </row>
        <row r="8">
          <cell r="B8">
            <v>41</v>
          </cell>
        </row>
        <row r="9">
          <cell r="B9">
            <v>1</v>
          </cell>
        </row>
        <row r="10">
          <cell r="B10">
            <v>4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1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1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1</v>
          </cell>
        </row>
        <row r="28">
          <cell r="B28">
            <v>2</v>
          </cell>
        </row>
        <row r="29">
          <cell r="B29">
            <v>0</v>
          </cell>
        </row>
        <row r="30">
          <cell r="B30">
            <v>1</v>
          </cell>
        </row>
        <row r="31">
          <cell r="B31">
            <v>1</v>
          </cell>
        </row>
        <row r="32">
          <cell r="B32">
            <v>55</v>
          </cell>
        </row>
        <row r="33">
          <cell r="B33">
            <v>0</v>
          </cell>
        </row>
        <row r="34">
          <cell r="B34">
            <v>2</v>
          </cell>
        </row>
        <row r="35">
          <cell r="B35">
            <v>6</v>
          </cell>
        </row>
        <row r="36">
          <cell r="B36">
            <v>4</v>
          </cell>
        </row>
        <row r="37">
          <cell r="B37">
            <v>36</v>
          </cell>
        </row>
        <row r="38">
          <cell r="B38">
            <v>4</v>
          </cell>
        </row>
        <row r="39">
          <cell r="B39">
            <v>2</v>
          </cell>
        </row>
        <row r="40">
          <cell r="B40">
            <v>1</v>
          </cell>
        </row>
        <row r="41">
          <cell r="B41">
            <v>38</v>
          </cell>
        </row>
        <row r="42">
          <cell r="B42">
            <v>17</v>
          </cell>
        </row>
        <row r="43">
          <cell r="B43">
            <v>5</v>
          </cell>
        </row>
        <row r="44">
          <cell r="B44">
            <v>17</v>
          </cell>
        </row>
        <row r="45">
          <cell r="B45">
            <v>6</v>
          </cell>
        </row>
        <row r="46">
          <cell r="B46">
            <v>14</v>
          </cell>
        </row>
        <row r="47">
          <cell r="B47">
            <v>14</v>
          </cell>
        </row>
        <row r="48">
          <cell r="B48">
            <v>3</v>
          </cell>
        </row>
        <row r="49">
          <cell r="B49">
            <v>230</v>
          </cell>
        </row>
      </sheetData>
      <sheetData sheetId="4">
        <row r="4">
          <cell r="B4">
            <v>4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26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1</v>
          </cell>
        </row>
        <row r="28">
          <cell r="B28">
            <v>3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32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1</v>
          </cell>
        </row>
        <row r="36">
          <cell r="B36">
            <v>3</v>
          </cell>
        </row>
        <row r="37">
          <cell r="B37">
            <v>9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</v>
          </cell>
        </row>
        <row r="41">
          <cell r="B41">
            <v>25</v>
          </cell>
        </row>
        <row r="42">
          <cell r="B42">
            <v>7</v>
          </cell>
        </row>
        <row r="43">
          <cell r="B43">
            <v>0</v>
          </cell>
        </row>
        <row r="44">
          <cell r="B44">
            <v>28</v>
          </cell>
        </row>
        <row r="45">
          <cell r="B45">
            <v>4</v>
          </cell>
        </row>
        <row r="46">
          <cell r="B46">
            <v>8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122</v>
          </cell>
        </row>
      </sheetData>
      <sheetData sheetId="5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10</v>
          </cell>
        </row>
        <row r="8">
          <cell r="B8">
            <v>10</v>
          </cell>
        </row>
        <row r="9">
          <cell r="B9">
            <v>2</v>
          </cell>
        </row>
        <row r="10">
          <cell r="B10">
            <v>2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2</v>
          </cell>
        </row>
        <row r="15">
          <cell r="B15">
            <v>1</v>
          </cell>
        </row>
        <row r="16">
          <cell r="B16">
            <v>0</v>
          </cell>
        </row>
        <row r="17">
          <cell r="B17">
            <v>1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8</v>
          </cell>
        </row>
        <row r="22">
          <cell r="B22">
            <v>0</v>
          </cell>
        </row>
        <row r="23">
          <cell r="B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1</v>
          </cell>
        </row>
        <row r="27">
          <cell r="B27">
            <v>4</v>
          </cell>
        </row>
        <row r="28">
          <cell r="B28">
            <v>3</v>
          </cell>
        </row>
        <row r="29">
          <cell r="B29">
            <v>0</v>
          </cell>
        </row>
        <row r="30">
          <cell r="B30">
            <v>2</v>
          </cell>
        </row>
        <row r="31">
          <cell r="B31">
            <v>0</v>
          </cell>
        </row>
        <row r="32">
          <cell r="B32">
            <v>39</v>
          </cell>
        </row>
        <row r="33">
          <cell r="B33">
            <v>3</v>
          </cell>
        </row>
        <row r="34">
          <cell r="B34">
            <v>3</v>
          </cell>
        </row>
        <row r="35">
          <cell r="B35">
            <v>2</v>
          </cell>
        </row>
        <row r="36">
          <cell r="B36">
            <v>4</v>
          </cell>
        </row>
        <row r="37">
          <cell r="B37">
            <v>4</v>
          </cell>
        </row>
        <row r="38">
          <cell r="B38">
            <v>0</v>
          </cell>
        </row>
        <row r="39">
          <cell r="B39">
            <v>5</v>
          </cell>
        </row>
        <row r="40">
          <cell r="B40">
            <v>3</v>
          </cell>
        </row>
        <row r="41">
          <cell r="B41">
            <v>9</v>
          </cell>
        </row>
        <row r="42">
          <cell r="B42">
            <v>4</v>
          </cell>
        </row>
        <row r="43">
          <cell r="B43">
            <v>0</v>
          </cell>
        </row>
        <row r="44">
          <cell r="B44">
            <v>3</v>
          </cell>
        </row>
        <row r="45">
          <cell r="B45">
            <v>2</v>
          </cell>
        </row>
        <row r="46">
          <cell r="B46">
            <v>7</v>
          </cell>
        </row>
        <row r="47">
          <cell r="B47">
            <v>7</v>
          </cell>
        </row>
        <row r="48">
          <cell r="B48">
            <v>0</v>
          </cell>
        </row>
        <row r="49">
          <cell r="B49">
            <v>105</v>
          </cell>
        </row>
      </sheetData>
      <sheetData sheetId="6">
        <row r="4">
          <cell r="B4">
            <v>2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8</v>
          </cell>
        </row>
        <row r="8">
          <cell r="B8">
            <v>61</v>
          </cell>
        </row>
        <row r="9">
          <cell r="B9">
            <v>4</v>
          </cell>
        </row>
        <row r="10">
          <cell r="B10">
            <v>7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3</v>
          </cell>
        </row>
        <row r="14">
          <cell r="B14">
            <v>2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1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1</v>
          </cell>
        </row>
        <row r="21">
          <cell r="B21">
            <v>5</v>
          </cell>
        </row>
        <row r="22">
          <cell r="B22">
            <v>0</v>
          </cell>
        </row>
        <row r="23">
          <cell r="B23">
            <v>4</v>
          </cell>
        </row>
        <row r="24">
          <cell r="B24">
            <v>3</v>
          </cell>
        </row>
        <row r="25">
          <cell r="B25">
            <v>0</v>
          </cell>
        </row>
        <row r="26">
          <cell r="B26">
            <v>1</v>
          </cell>
        </row>
        <row r="27">
          <cell r="B27">
            <v>10</v>
          </cell>
        </row>
        <row r="28">
          <cell r="B28">
            <v>3</v>
          </cell>
        </row>
        <row r="29">
          <cell r="B29">
            <v>0</v>
          </cell>
        </row>
        <row r="30">
          <cell r="B30">
            <v>3</v>
          </cell>
        </row>
        <row r="31">
          <cell r="B31">
            <v>3</v>
          </cell>
        </row>
        <row r="32">
          <cell r="B32">
            <v>111</v>
          </cell>
        </row>
        <row r="33">
          <cell r="B33">
            <v>3</v>
          </cell>
        </row>
        <row r="34">
          <cell r="B34">
            <v>9</v>
          </cell>
        </row>
        <row r="35">
          <cell r="B35">
            <v>19</v>
          </cell>
        </row>
        <row r="36">
          <cell r="B36">
            <v>31</v>
          </cell>
        </row>
        <row r="37">
          <cell r="B37">
            <v>93</v>
          </cell>
        </row>
        <row r="38">
          <cell r="B38">
            <v>35</v>
          </cell>
        </row>
        <row r="39">
          <cell r="B39">
            <v>14</v>
          </cell>
        </row>
        <row r="40">
          <cell r="B40">
            <v>2</v>
          </cell>
        </row>
        <row r="41">
          <cell r="B41">
            <v>83</v>
          </cell>
        </row>
        <row r="42">
          <cell r="B42">
            <v>18</v>
          </cell>
        </row>
        <row r="43">
          <cell r="B43">
            <v>1</v>
          </cell>
        </row>
        <row r="44">
          <cell r="B44">
            <v>51</v>
          </cell>
        </row>
        <row r="45">
          <cell r="B45">
            <v>40</v>
          </cell>
        </row>
        <row r="46">
          <cell r="B46">
            <v>35</v>
          </cell>
        </row>
        <row r="47">
          <cell r="B47">
            <v>17</v>
          </cell>
        </row>
        <row r="48">
          <cell r="B48">
            <v>3</v>
          </cell>
        </row>
        <row r="49">
          <cell r="B49">
            <v>575</v>
          </cell>
        </row>
      </sheetData>
      <sheetData sheetId="7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1</v>
          </cell>
        </row>
      </sheetData>
      <sheetData sheetId="8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2</v>
          </cell>
        </row>
        <row r="8">
          <cell r="B8">
            <v>21</v>
          </cell>
        </row>
        <row r="9">
          <cell r="B9">
            <v>0</v>
          </cell>
        </row>
        <row r="10">
          <cell r="B10">
            <v>2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1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1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</v>
          </cell>
        </row>
        <row r="22">
          <cell r="B22">
            <v>0</v>
          </cell>
        </row>
        <row r="23">
          <cell r="B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2</v>
          </cell>
        </row>
        <row r="28">
          <cell r="B28">
            <v>3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32</v>
          </cell>
        </row>
        <row r="33">
          <cell r="B33">
            <v>0</v>
          </cell>
        </row>
        <row r="34">
          <cell r="B34">
            <v>1</v>
          </cell>
        </row>
        <row r="35">
          <cell r="B35">
            <v>4</v>
          </cell>
        </row>
        <row r="36">
          <cell r="B36">
            <v>3</v>
          </cell>
        </row>
        <row r="37">
          <cell r="B37">
            <v>30</v>
          </cell>
        </row>
        <row r="38">
          <cell r="B38">
            <v>2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50</v>
          </cell>
        </row>
        <row r="42">
          <cell r="B42">
            <v>14</v>
          </cell>
        </row>
        <row r="43">
          <cell r="B43">
            <v>3</v>
          </cell>
        </row>
        <row r="44">
          <cell r="B44">
            <v>13</v>
          </cell>
        </row>
        <row r="45">
          <cell r="B45">
            <v>1</v>
          </cell>
        </row>
        <row r="46">
          <cell r="B46">
            <v>14</v>
          </cell>
        </row>
        <row r="47">
          <cell r="B47">
            <v>1</v>
          </cell>
        </row>
        <row r="48">
          <cell r="B48">
            <v>0</v>
          </cell>
        </row>
        <row r="49">
          <cell r="B49">
            <v>170</v>
          </cell>
        </row>
      </sheetData>
      <sheetData sheetId="9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3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1</v>
          </cell>
        </row>
        <row r="49">
          <cell r="B49">
            <v>5</v>
          </cell>
        </row>
      </sheetData>
      <sheetData sheetId="10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1</v>
          </cell>
        </row>
        <row r="42">
          <cell r="B42">
            <v>1</v>
          </cell>
        </row>
        <row r="43">
          <cell r="B43">
            <v>0</v>
          </cell>
        </row>
        <row r="44">
          <cell r="B44">
            <v>97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99</v>
          </cell>
        </row>
      </sheetData>
      <sheetData sheetId="11">
        <row r="4">
          <cell r="B4">
            <v>1</v>
          </cell>
        </row>
        <row r="5">
          <cell r="B5">
            <v>0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8</v>
          </cell>
        </row>
        <row r="9">
          <cell r="B9">
            <v>0</v>
          </cell>
        </row>
        <row r="10">
          <cell r="B10">
            <v>1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1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11</v>
          </cell>
        </row>
        <row r="33">
          <cell r="B33">
            <v>1</v>
          </cell>
        </row>
        <row r="34">
          <cell r="B34">
            <v>0</v>
          </cell>
        </row>
        <row r="35">
          <cell r="B35">
            <v>3</v>
          </cell>
        </row>
        <row r="36">
          <cell r="B36">
            <v>3</v>
          </cell>
        </row>
        <row r="37">
          <cell r="B37">
            <v>9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7</v>
          </cell>
        </row>
        <row r="42">
          <cell r="B42">
            <v>37</v>
          </cell>
        </row>
        <row r="43">
          <cell r="B43">
            <v>3</v>
          </cell>
        </row>
        <row r="44">
          <cell r="B44">
            <v>13</v>
          </cell>
        </row>
        <row r="45">
          <cell r="B45">
            <v>3</v>
          </cell>
        </row>
        <row r="46">
          <cell r="B46">
            <v>7</v>
          </cell>
        </row>
        <row r="47">
          <cell r="B47">
            <v>2</v>
          </cell>
        </row>
        <row r="48">
          <cell r="B48">
            <v>1</v>
          </cell>
        </row>
        <row r="49">
          <cell r="B49">
            <v>105</v>
          </cell>
        </row>
      </sheetData>
      <sheetData sheetId="12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7</v>
          </cell>
        </row>
        <row r="9">
          <cell r="B9">
            <v>2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1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2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5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1</v>
          </cell>
        </row>
        <row r="31">
          <cell r="B31">
            <v>0</v>
          </cell>
        </row>
        <row r="32">
          <cell r="B32">
            <v>19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4</v>
          </cell>
        </row>
        <row r="36">
          <cell r="B36">
            <v>1</v>
          </cell>
        </row>
        <row r="37">
          <cell r="B37">
            <v>16</v>
          </cell>
        </row>
        <row r="38">
          <cell r="B38">
            <v>6</v>
          </cell>
        </row>
        <row r="39">
          <cell r="B39">
            <v>3</v>
          </cell>
        </row>
        <row r="40">
          <cell r="B40">
            <v>0</v>
          </cell>
        </row>
        <row r="41">
          <cell r="B41">
            <v>22</v>
          </cell>
        </row>
        <row r="42">
          <cell r="B42">
            <v>5</v>
          </cell>
        </row>
        <row r="43">
          <cell r="B43">
            <v>0</v>
          </cell>
        </row>
        <row r="44">
          <cell r="B44">
            <v>14</v>
          </cell>
        </row>
        <row r="45">
          <cell r="B45">
            <v>3</v>
          </cell>
        </row>
        <row r="46">
          <cell r="B46">
            <v>5</v>
          </cell>
        </row>
        <row r="47">
          <cell r="B47">
            <v>1</v>
          </cell>
        </row>
        <row r="48">
          <cell r="B48">
            <v>0</v>
          </cell>
        </row>
        <row r="49">
          <cell r="B49">
            <v>100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"/>
      <sheetName val="計 (2)"/>
      <sheetName val="チェック"/>
      <sheetName val="１００"/>
      <sheetName val="２００"/>
      <sheetName val="３００"/>
      <sheetName val="４００"/>
      <sheetName val="５００"/>
      <sheetName val="６００"/>
      <sheetName val="７００"/>
      <sheetName val="７５０"/>
      <sheetName val="８００"/>
      <sheetName val="９００"/>
      <sheetName val="Sheet1"/>
    </sheetNames>
    <sheetDataSet>
      <sheetData sheetId="0">
        <row r="4">
          <cell r="C4">
            <v>43</v>
          </cell>
          <cell r="D4">
            <v>4</v>
          </cell>
          <cell r="E4">
            <v>3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1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</row>
        <row r="5">
          <cell r="C5">
            <v>14</v>
          </cell>
          <cell r="D5">
            <v>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1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1</v>
          </cell>
        </row>
        <row r="6">
          <cell r="C6">
            <v>2</v>
          </cell>
          <cell r="D6">
            <v>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2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</row>
        <row r="7">
          <cell r="C7">
            <v>142</v>
          </cell>
          <cell r="D7">
            <v>197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</v>
          </cell>
          <cell r="O7">
            <v>17</v>
          </cell>
          <cell r="P7">
            <v>1</v>
          </cell>
          <cell r="Q7">
            <v>69</v>
          </cell>
          <cell r="R7">
            <v>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2</v>
          </cell>
          <cell r="AA7">
            <v>4</v>
          </cell>
          <cell r="AB7">
            <v>1</v>
          </cell>
          <cell r="AC7">
            <v>0</v>
          </cell>
          <cell r="AD7">
            <v>1</v>
          </cell>
          <cell r="AE7">
            <v>26</v>
          </cell>
          <cell r="AF7">
            <v>4</v>
          </cell>
          <cell r="AG7">
            <v>1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1</v>
          </cell>
          <cell r="AM7">
            <v>0</v>
          </cell>
          <cell r="AN7">
            <v>0</v>
          </cell>
          <cell r="AO7">
            <v>0</v>
          </cell>
          <cell r="AP7">
            <v>1</v>
          </cell>
          <cell r="AQ7">
            <v>0</v>
          </cell>
          <cell r="AR7">
            <v>54</v>
          </cell>
          <cell r="AS7">
            <v>3</v>
          </cell>
          <cell r="AT7">
            <v>0</v>
          </cell>
          <cell r="AU7">
            <v>1</v>
          </cell>
          <cell r="AV7">
            <v>0</v>
          </cell>
          <cell r="AW7">
            <v>1</v>
          </cell>
          <cell r="AX7">
            <v>0</v>
          </cell>
          <cell r="AY7">
            <v>0</v>
          </cell>
        </row>
        <row r="8">
          <cell r="C8">
            <v>230</v>
          </cell>
          <cell r="D8">
            <v>84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3</v>
          </cell>
          <cell r="P8">
            <v>3</v>
          </cell>
          <cell r="Q8">
            <v>40</v>
          </cell>
          <cell r="R8">
            <v>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7</v>
          </cell>
          <cell r="AB8">
            <v>1</v>
          </cell>
          <cell r="AC8">
            <v>0</v>
          </cell>
          <cell r="AD8">
            <v>1</v>
          </cell>
          <cell r="AE8">
            <v>4</v>
          </cell>
          <cell r="AF8">
            <v>4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</v>
          </cell>
          <cell r="AL8">
            <v>3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5</v>
          </cell>
          <cell r="AS8">
            <v>0</v>
          </cell>
          <cell r="AT8">
            <v>0</v>
          </cell>
          <cell r="AU8">
            <v>1</v>
          </cell>
          <cell r="AV8">
            <v>0</v>
          </cell>
          <cell r="AW8">
            <v>6</v>
          </cell>
          <cell r="AX8">
            <v>0</v>
          </cell>
          <cell r="AY8">
            <v>0</v>
          </cell>
        </row>
        <row r="9">
          <cell r="C9">
            <v>25</v>
          </cell>
          <cell r="D9">
            <v>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1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</row>
        <row r="10">
          <cell r="C10">
            <v>14</v>
          </cell>
          <cell r="D10">
            <v>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</v>
          </cell>
          <cell r="AE10">
            <v>1</v>
          </cell>
          <cell r="AF10">
            <v>1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1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1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</row>
        <row r="11">
          <cell r="C11">
            <v>4</v>
          </cell>
          <cell r="D11">
            <v>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</v>
          </cell>
          <cell r="AA11">
            <v>0</v>
          </cell>
          <cell r="AB11">
            <v>0</v>
          </cell>
          <cell r="AC11">
            <v>1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3</v>
          </cell>
          <cell r="AX11">
            <v>0</v>
          </cell>
          <cell r="AY11">
            <v>0</v>
          </cell>
        </row>
        <row r="12">
          <cell r="C12">
            <v>1</v>
          </cell>
          <cell r="D12">
            <v>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3">
          <cell r="C13">
            <v>7</v>
          </cell>
          <cell r="D13">
            <v>17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3</v>
          </cell>
          <cell r="R13">
            <v>3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</v>
          </cell>
          <cell r="AA13">
            <v>2</v>
          </cell>
          <cell r="AB13">
            <v>0</v>
          </cell>
          <cell r="AC13">
            <v>0</v>
          </cell>
          <cell r="AD13">
            <v>0</v>
          </cell>
          <cell r="AE13">
            <v>3</v>
          </cell>
          <cell r="AF13">
            <v>0</v>
          </cell>
          <cell r="AG13">
            <v>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</row>
        <row r="14">
          <cell r="C14">
            <v>3</v>
          </cell>
          <cell r="D14">
            <v>21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</v>
          </cell>
          <cell r="M14">
            <v>0</v>
          </cell>
          <cell r="N14">
            <v>0</v>
          </cell>
          <cell r="O14">
            <v>1</v>
          </cell>
          <cell r="P14">
            <v>2</v>
          </cell>
          <cell r="Q14">
            <v>7</v>
          </cell>
          <cell r="R14">
            <v>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</v>
          </cell>
          <cell r="AB14">
            <v>0</v>
          </cell>
          <cell r="AC14">
            <v>0</v>
          </cell>
          <cell r="AD14">
            <v>2</v>
          </cell>
          <cell r="AE14">
            <v>2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1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2</v>
          </cell>
          <cell r="AS14">
            <v>0</v>
          </cell>
          <cell r="AT14">
            <v>0</v>
          </cell>
          <cell r="AU14">
            <v>1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</row>
        <row r="15">
          <cell r="C15">
            <v>1</v>
          </cell>
          <cell r="D15">
            <v>30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7</v>
          </cell>
          <cell r="Q15">
            <v>1</v>
          </cell>
          <cell r="R15">
            <v>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</v>
          </cell>
          <cell r="AB15">
            <v>0</v>
          </cell>
          <cell r="AC15">
            <v>0</v>
          </cell>
          <cell r="AD15">
            <v>0</v>
          </cell>
          <cell r="AE15">
            <v>9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2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2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</row>
        <row r="16">
          <cell r="C16">
            <v>0</v>
          </cell>
          <cell r="D16">
            <v>12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6</v>
          </cell>
          <cell r="Q16">
            <v>0</v>
          </cell>
          <cell r="R16">
            <v>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</row>
        <row r="17">
          <cell r="C17">
            <v>8</v>
          </cell>
          <cell r="D17">
            <v>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</row>
        <row r="18">
          <cell r="C18">
            <v>0</v>
          </cell>
          <cell r="D18">
            <v>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4</v>
          </cell>
          <cell r="AB18">
            <v>0</v>
          </cell>
          <cell r="AC18">
            <v>0</v>
          </cell>
          <cell r="AD18">
            <v>0</v>
          </cell>
          <cell r="AE18">
            <v>1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3</v>
          </cell>
          <cell r="AX18">
            <v>0</v>
          </cell>
          <cell r="AY18">
            <v>0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1</v>
          </cell>
          <cell r="AX19">
            <v>0</v>
          </cell>
          <cell r="AY19">
            <v>0</v>
          </cell>
        </row>
        <row r="20">
          <cell r="C20">
            <v>3</v>
          </cell>
          <cell r="D20">
            <v>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2</v>
          </cell>
          <cell r="Z20">
            <v>0</v>
          </cell>
          <cell r="AA20">
            <v>2</v>
          </cell>
          <cell r="AB20">
            <v>0</v>
          </cell>
          <cell r="AC20">
            <v>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</row>
        <row r="21">
          <cell r="C21">
            <v>3</v>
          </cell>
          <cell r="D21">
            <v>146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26</v>
          </cell>
          <cell r="Q21">
            <v>3</v>
          </cell>
          <cell r="R21">
            <v>23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28</v>
          </cell>
          <cell r="AB21">
            <v>0</v>
          </cell>
          <cell r="AC21">
            <v>0</v>
          </cell>
          <cell r="AD21">
            <v>0</v>
          </cell>
          <cell r="AE21">
            <v>7</v>
          </cell>
          <cell r="AF21">
            <v>22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24</v>
          </cell>
          <cell r="AL21">
            <v>5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8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2">
          <cell r="C22">
            <v>0</v>
          </cell>
          <cell r="D22">
            <v>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</v>
          </cell>
          <cell r="AD22">
            <v>0</v>
          </cell>
          <cell r="AE22">
            <v>8</v>
          </cell>
          <cell r="AF22">
            <v>2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</row>
        <row r="23">
          <cell r="C23">
            <v>23</v>
          </cell>
          <cell r="D23">
            <v>17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2</v>
          </cell>
          <cell r="S23">
            <v>0</v>
          </cell>
          <cell r="T23">
            <v>0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4</v>
          </cell>
          <cell r="AB23">
            <v>0</v>
          </cell>
          <cell r="AC23">
            <v>0</v>
          </cell>
          <cell r="AD23">
            <v>0</v>
          </cell>
          <cell r="AE23">
            <v>5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1</v>
          </cell>
          <cell r="AS23">
            <v>1</v>
          </cell>
          <cell r="AT23">
            <v>0</v>
          </cell>
          <cell r="AU23">
            <v>1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</row>
        <row r="24">
          <cell r="C24">
            <v>30</v>
          </cell>
          <cell r="D24">
            <v>20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2</v>
          </cell>
          <cell r="R24">
            <v>2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</v>
          </cell>
          <cell r="AA24">
            <v>3</v>
          </cell>
          <cell r="AB24">
            <v>0</v>
          </cell>
          <cell r="AC24">
            <v>1</v>
          </cell>
          <cell r="AD24">
            <v>0</v>
          </cell>
          <cell r="AE24">
            <v>1</v>
          </cell>
          <cell r="AF24">
            <v>5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2</v>
          </cell>
          <cell r="AS24">
            <v>0</v>
          </cell>
          <cell r="AT24">
            <v>1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C25">
            <v>9</v>
          </cell>
          <cell r="D25">
            <v>20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</v>
          </cell>
          <cell r="AB25">
            <v>0</v>
          </cell>
          <cell r="AC25">
            <v>4</v>
          </cell>
          <cell r="AD25">
            <v>0</v>
          </cell>
          <cell r="AE25">
            <v>10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</row>
        <row r="26">
          <cell r="C26">
            <v>5</v>
          </cell>
          <cell r="D26">
            <v>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5</v>
          </cell>
          <cell r="R26">
            <v>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1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2</v>
          </cell>
          <cell r="AW26">
            <v>0</v>
          </cell>
          <cell r="AX26">
            <v>0</v>
          </cell>
          <cell r="AY26">
            <v>0</v>
          </cell>
        </row>
        <row r="27">
          <cell r="C27">
            <v>141</v>
          </cell>
          <cell r="D27">
            <v>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9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8">
          <cell r="C28">
            <v>35</v>
          </cell>
          <cell r="D28">
            <v>35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4</v>
          </cell>
          <cell r="R28">
            <v>15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4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</row>
        <row r="29">
          <cell r="C29">
            <v>0</v>
          </cell>
          <cell r="D29">
            <v>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3</v>
          </cell>
          <cell r="R29">
            <v>4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</row>
        <row r="30">
          <cell r="C30">
            <v>8</v>
          </cell>
          <cell r="D30">
            <v>193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</v>
          </cell>
          <cell r="N30">
            <v>5</v>
          </cell>
          <cell r="O30">
            <v>0</v>
          </cell>
          <cell r="P30">
            <v>1</v>
          </cell>
          <cell r="Q30">
            <v>21</v>
          </cell>
          <cell r="R30">
            <v>27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1</v>
          </cell>
          <cell r="AA30">
            <v>95</v>
          </cell>
          <cell r="AB30">
            <v>3</v>
          </cell>
          <cell r="AC30">
            <v>2</v>
          </cell>
          <cell r="AD30">
            <v>0</v>
          </cell>
          <cell r="AE30">
            <v>5</v>
          </cell>
          <cell r="AF30">
            <v>8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2</v>
          </cell>
          <cell r="AL30">
            <v>11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9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</row>
        <row r="31">
          <cell r="C31">
            <v>9</v>
          </cell>
          <cell r="D31">
            <v>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</v>
          </cell>
          <cell r="P31">
            <v>0</v>
          </cell>
          <cell r="Q31">
            <v>2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</v>
          </cell>
          <cell r="AF31">
            <v>1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1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2">
          <cell r="C32">
            <v>559</v>
          </cell>
          <cell r="D32">
            <v>685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</v>
          </cell>
          <cell r="M32">
            <v>1</v>
          </cell>
          <cell r="N32">
            <v>5</v>
          </cell>
          <cell r="O32">
            <v>8</v>
          </cell>
          <cell r="P32">
            <v>46</v>
          </cell>
          <cell r="Q32">
            <v>103</v>
          </cell>
          <cell r="R32">
            <v>103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4</v>
          </cell>
          <cell r="Z32">
            <v>8</v>
          </cell>
          <cell r="AA32">
            <v>162</v>
          </cell>
          <cell r="AB32">
            <v>6</v>
          </cell>
          <cell r="AC32">
            <v>11</v>
          </cell>
          <cell r="AD32">
            <v>4</v>
          </cell>
          <cell r="AE32">
            <v>62</v>
          </cell>
          <cell r="AF32">
            <v>49</v>
          </cell>
          <cell r="AG32">
            <v>1</v>
          </cell>
          <cell r="AH32">
            <v>1</v>
          </cell>
          <cell r="AI32">
            <v>0</v>
          </cell>
          <cell r="AJ32">
            <v>0</v>
          </cell>
          <cell r="AK32">
            <v>28</v>
          </cell>
          <cell r="AL32">
            <v>21</v>
          </cell>
          <cell r="AM32">
            <v>2</v>
          </cell>
          <cell r="AN32">
            <v>0</v>
          </cell>
          <cell r="AO32">
            <v>1</v>
          </cell>
          <cell r="AP32">
            <v>0</v>
          </cell>
          <cell r="AQ32">
            <v>0</v>
          </cell>
          <cell r="AR32">
            <v>31</v>
          </cell>
          <cell r="AS32">
            <v>2</v>
          </cell>
          <cell r="AT32">
            <v>1</v>
          </cell>
          <cell r="AU32">
            <v>5</v>
          </cell>
          <cell r="AV32">
            <v>2</v>
          </cell>
          <cell r="AW32">
            <v>14</v>
          </cell>
          <cell r="AX32">
            <v>0</v>
          </cell>
          <cell r="AY32">
            <v>0</v>
          </cell>
        </row>
        <row r="33">
          <cell r="C33">
            <v>3</v>
          </cell>
          <cell r="D33">
            <v>59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25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10</v>
          </cell>
          <cell r="AB33">
            <v>0</v>
          </cell>
          <cell r="AC33">
            <v>0</v>
          </cell>
          <cell r="AD33">
            <v>0</v>
          </cell>
          <cell r="AE33">
            <v>10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14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C34">
            <v>14</v>
          </cell>
          <cell r="D34">
            <v>21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18</v>
          </cell>
          <cell r="R34">
            <v>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1</v>
          </cell>
          <cell r="AE34">
            <v>1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</row>
        <row r="35">
          <cell r="C35">
            <v>83</v>
          </cell>
          <cell r="D35">
            <v>105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5</v>
          </cell>
          <cell r="P35">
            <v>5</v>
          </cell>
          <cell r="Q35">
            <v>43</v>
          </cell>
          <cell r="R35">
            <v>4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</v>
          </cell>
          <cell r="AB35">
            <v>0</v>
          </cell>
          <cell r="AC35">
            <v>0</v>
          </cell>
          <cell r="AD35">
            <v>4</v>
          </cell>
          <cell r="AE35">
            <v>10</v>
          </cell>
          <cell r="AF35">
            <v>0</v>
          </cell>
          <cell r="AG35">
            <v>0</v>
          </cell>
          <cell r="AH35">
            <v>1</v>
          </cell>
          <cell r="AI35">
            <v>0</v>
          </cell>
          <cell r="AJ35">
            <v>0</v>
          </cell>
          <cell r="AK35">
            <v>1</v>
          </cell>
          <cell r="AL35">
            <v>2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25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1</v>
          </cell>
          <cell r="AX35">
            <v>0</v>
          </cell>
          <cell r="AY35">
            <v>0</v>
          </cell>
        </row>
        <row r="36">
          <cell r="C36">
            <v>77</v>
          </cell>
          <cell r="D36">
            <v>24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8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</v>
          </cell>
          <cell r="AB36">
            <v>0</v>
          </cell>
          <cell r="AC36">
            <v>0</v>
          </cell>
          <cell r="AD36">
            <v>1</v>
          </cell>
          <cell r="AE36">
            <v>1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4</v>
          </cell>
          <cell r="AS36">
            <v>0</v>
          </cell>
          <cell r="AT36">
            <v>0</v>
          </cell>
          <cell r="AU36">
            <v>2</v>
          </cell>
          <cell r="AV36">
            <v>0</v>
          </cell>
          <cell r="AW36">
            <v>3</v>
          </cell>
          <cell r="AX36">
            <v>0</v>
          </cell>
          <cell r="AY36">
            <v>0</v>
          </cell>
        </row>
        <row r="37">
          <cell r="C37">
            <v>245</v>
          </cell>
          <cell r="D37">
            <v>81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  <cell r="Q37">
            <v>30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</v>
          </cell>
          <cell r="AB37">
            <v>2</v>
          </cell>
          <cell r="AC37">
            <v>0</v>
          </cell>
          <cell r="AD37">
            <v>1</v>
          </cell>
          <cell r="AE37">
            <v>16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19</v>
          </cell>
          <cell r="AS37">
            <v>0</v>
          </cell>
          <cell r="AT37">
            <v>0</v>
          </cell>
          <cell r="AU37">
            <v>1</v>
          </cell>
          <cell r="AV37">
            <v>0</v>
          </cell>
          <cell r="AW37">
            <v>2</v>
          </cell>
          <cell r="AX37">
            <v>0</v>
          </cell>
          <cell r="AY37">
            <v>1</v>
          </cell>
        </row>
        <row r="38">
          <cell r="C38">
            <v>50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</row>
        <row r="39">
          <cell r="C39">
            <v>37</v>
          </cell>
          <cell r="D39">
            <v>8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</v>
          </cell>
          <cell r="R39">
            <v>2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</v>
          </cell>
          <cell r="AB39">
            <v>0</v>
          </cell>
          <cell r="AC39">
            <v>0</v>
          </cell>
          <cell r="AD39">
            <v>0</v>
          </cell>
          <cell r="AE39">
            <v>1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1</v>
          </cell>
          <cell r="AY39">
            <v>0</v>
          </cell>
        </row>
        <row r="40">
          <cell r="C40">
            <v>12</v>
          </cell>
          <cell r="D40">
            <v>33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</v>
          </cell>
          <cell r="Q40">
            <v>17</v>
          </cell>
          <cell r="R40">
            <v>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3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11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</row>
        <row r="41">
          <cell r="C41">
            <v>224</v>
          </cell>
          <cell r="D41">
            <v>144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</v>
          </cell>
          <cell r="O41">
            <v>0</v>
          </cell>
          <cell r="P41">
            <v>2</v>
          </cell>
          <cell r="Q41">
            <v>56</v>
          </cell>
          <cell r="R41">
            <v>6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2</v>
          </cell>
          <cell r="Z41">
            <v>0</v>
          </cell>
          <cell r="AA41">
            <v>7</v>
          </cell>
          <cell r="AB41">
            <v>6</v>
          </cell>
          <cell r="AC41">
            <v>1</v>
          </cell>
          <cell r="AD41">
            <v>11</v>
          </cell>
          <cell r="AE41">
            <v>23</v>
          </cell>
          <cell r="AF41">
            <v>1</v>
          </cell>
          <cell r="AG41">
            <v>1</v>
          </cell>
          <cell r="AH41">
            <v>0</v>
          </cell>
          <cell r="AI41">
            <v>1</v>
          </cell>
          <cell r="AJ41">
            <v>0</v>
          </cell>
          <cell r="AK41">
            <v>0</v>
          </cell>
          <cell r="AL41">
            <v>1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8</v>
          </cell>
          <cell r="AS41">
            <v>0</v>
          </cell>
          <cell r="AT41">
            <v>2</v>
          </cell>
          <cell r="AU41">
            <v>2</v>
          </cell>
          <cell r="AV41">
            <v>3</v>
          </cell>
          <cell r="AW41">
            <v>5</v>
          </cell>
          <cell r="AX41">
            <v>1</v>
          </cell>
          <cell r="AY41">
            <v>0</v>
          </cell>
        </row>
        <row r="42">
          <cell r="C42">
            <v>82</v>
          </cell>
          <cell r="D42">
            <v>54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3</v>
          </cell>
          <cell r="Q42">
            <v>11</v>
          </cell>
          <cell r="R42">
            <v>5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3</v>
          </cell>
          <cell r="AB42">
            <v>4</v>
          </cell>
          <cell r="AC42">
            <v>0</v>
          </cell>
          <cell r="AD42">
            <v>2</v>
          </cell>
          <cell r="AE42">
            <v>9</v>
          </cell>
          <cell r="AF42">
            <v>4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9</v>
          </cell>
          <cell r="AS42">
            <v>0</v>
          </cell>
          <cell r="AT42">
            <v>0</v>
          </cell>
          <cell r="AU42">
            <v>2</v>
          </cell>
          <cell r="AV42">
            <v>0</v>
          </cell>
          <cell r="AW42">
            <v>1</v>
          </cell>
          <cell r="AX42">
            <v>0</v>
          </cell>
          <cell r="AY42">
            <v>0</v>
          </cell>
        </row>
        <row r="43">
          <cell r="C43">
            <v>5</v>
          </cell>
          <cell r="D43">
            <v>16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</v>
          </cell>
          <cell r="P43">
            <v>0</v>
          </cell>
          <cell r="Q43">
            <v>3</v>
          </cell>
          <cell r="R43">
            <v>4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</v>
          </cell>
          <cell r="AE43">
            <v>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1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1</v>
          </cell>
          <cell r="AW43">
            <v>0</v>
          </cell>
          <cell r="AX43">
            <v>0</v>
          </cell>
          <cell r="AY43">
            <v>0</v>
          </cell>
        </row>
        <row r="44">
          <cell r="C44">
            <v>248</v>
          </cell>
          <cell r="D44">
            <v>75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</v>
          </cell>
          <cell r="P44">
            <v>1</v>
          </cell>
          <cell r="Q44">
            <v>4</v>
          </cell>
          <cell r="R44">
            <v>5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18</v>
          </cell>
          <cell r="AB44">
            <v>2</v>
          </cell>
          <cell r="AC44">
            <v>4</v>
          </cell>
          <cell r="AD44">
            <v>7</v>
          </cell>
          <cell r="AE44">
            <v>19</v>
          </cell>
          <cell r="AF44">
            <v>1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3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8</v>
          </cell>
          <cell r="AX44">
            <v>0</v>
          </cell>
          <cell r="AY44">
            <v>0</v>
          </cell>
        </row>
        <row r="45">
          <cell r="C45">
            <v>93</v>
          </cell>
          <cell r="D45">
            <v>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</v>
          </cell>
          <cell r="AD45">
            <v>0</v>
          </cell>
          <cell r="AE45">
            <v>0</v>
          </cell>
          <cell r="AF45">
            <v>0</v>
          </cell>
          <cell r="AG45">
            <v>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2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</row>
        <row r="46">
          <cell r="C46">
            <v>98</v>
          </cell>
          <cell r="D46">
            <v>99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1</v>
          </cell>
          <cell r="Q46">
            <v>45</v>
          </cell>
          <cell r="R46">
            <v>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</v>
          </cell>
          <cell r="AA46">
            <v>4</v>
          </cell>
          <cell r="AB46">
            <v>0</v>
          </cell>
          <cell r="AC46">
            <v>0</v>
          </cell>
          <cell r="AD46">
            <v>1</v>
          </cell>
          <cell r="AE46">
            <v>11</v>
          </cell>
          <cell r="AF46">
            <v>0</v>
          </cell>
          <cell r="AG46">
            <v>1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27</v>
          </cell>
          <cell r="AS46">
            <v>0</v>
          </cell>
          <cell r="AT46">
            <v>0</v>
          </cell>
          <cell r="AU46">
            <v>1</v>
          </cell>
          <cell r="AV46">
            <v>0</v>
          </cell>
          <cell r="AW46">
            <v>1</v>
          </cell>
          <cell r="AX46">
            <v>0</v>
          </cell>
          <cell r="AY46">
            <v>0</v>
          </cell>
        </row>
        <row r="47">
          <cell r="C47">
            <v>181</v>
          </cell>
          <cell r="D47">
            <v>184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26</v>
          </cell>
          <cell r="R47">
            <v>13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2</v>
          </cell>
          <cell r="AB47">
            <v>0</v>
          </cell>
          <cell r="AC47">
            <v>0</v>
          </cell>
          <cell r="AD47">
            <v>4</v>
          </cell>
          <cell r="AE47">
            <v>4</v>
          </cell>
          <cell r="AF47">
            <v>2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5</v>
          </cell>
          <cell r="AM47">
            <v>25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2</v>
          </cell>
          <cell r="AS47">
            <v>0</v>
          </cell>
          <cell r="AT47">
            <v>64</v>
          </cell>
          <cell r="AU47">
            <v>6</v>
          </cell>
          <cell r="AV47">
            <v>1</v>
          </cell>
          <cell r="AW47">
            <v>23</v>
          </cell>
          <cell r="AX47">
            <v>0</v>
          </cell>
          <cell r="AY47">
            <v>4</v>
          </cell>
        </row>
        <row r="48">
          <cell r="C48">
            <v>4</v>
          </cell>
          <cell r="D48">
            <v>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1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2</v>
          </cell>
          <cell r="AF48">
            <v>1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3</v>
          </cell>
          <cell r="AS48">
            <v>0</v>
          </cell>
          <cell r="AT48">
            <v>0</v>
          </cell>
          <cell r="AU48">
            <v>0</v>
          </cell>
          <cell r="AV48">
            <v>1</v>
          </cell>
          <cell r="AW48">
            <v>0</v>
          </cell>
          <cell r="AX48">
            <v>0</v>
          </cell>
          <cell r="AY48">
            <v>0</v>
          </cell>
        </row>
        <row r="49">
          <cell r="C49">
            <v>2216</v>
          </cell>
          <cell r="D49">
            <v>1807</v>
          </cell>
          <cell r="E49">
            <v>4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3</v>
          </cell>
          <cell r="M49">
            <v>2</v>
          </cell>
          <cell r="N49">
            <v>8</v>
          </cell>
          <cell r="O49">
            <v>39</v>
          </cell>
          <cell r="P49">
            <v>61</v>
          </cell>
          <cell r="Q49">
            <v>462</v>
          </cell>
          <cell r="R49">
            <v>158</v>
          </cell>
          <cell r="S49">
            <v>0</v>
          </cell>
          <cell r="T49">
            <v>0</v>
          </cell>
          <cell r="U49">
            <v>2</v>
          </cell>
          <cell r="V49">
            <v>0</v>
          </cell>
          <cell r="W49">
            <v>0</v>
          </cell>
          <cell r="X49">
            <v>0</v>
          </cell>
          <cell r="Y49">
            <v>6</v>
          </cell>
          <cell r="Z49">
            <v>11</v>
          </cell>
          <cell r="AA49">
            <v>231</v>
          </cell>
          <cell r="AB49">
            <v>21</v>
          </cell>
          <cell r="AC49">
            <v>17</v>
          </cell>
          <cell r="AD49">
            <v>40</v>
          </cell>
          <cell r="AE49">
            <v>198</v>
          </cell>
          <cell r="AF49">
            <v>63</v>
          </cell>
          <cell r="AG49">
            <v>5</v>
          </cell>
          <cell r="AH49">
            <v>2</v>
          </cell>
          <cell r="AI49">
            <v>1</v>
          </cell>
          <cell r="AJ49">
            <v>0</v>
          </cell>
          <cell r="AK49">
            <v>30</v>
          </cell>
          <cell r="AL49">
            <v>32</v>
          </cell>
          <cell r="AM49">
            <v>28</v>
          </cell>
          <cell r="AN49">
            <v>0</v>
          </cell>
          <cell r="AO49">
            <v>1</v>
          </cell>
          <cell r="AP49">
            <v>1</v>
          </cell>
          <cell r="AQ49">
            <v>0</v>
          </cell>
          <cell r="AR49">
            <v>211</v>
          </cell>
          <cell r="AS49">
            <v>5</v>
          </cell>
          <cell r="AT49">
            <v>67</v>
          </cell>
          <cell r="AU49">
            <v>22</v>
          </cell>
          <cell r="AV49">
            <v>8</v>
          </cell>
          <cell r="AW49">
            <v>59</v>
          </cell>
          <cell r="AX49">
            <v>2</v>
          </cell>
          <cell r="AY49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8"/>
  <sheetViews>
    <sheetView tabSelected="1" zoomScale="75" zoomScaleNormal="75" workbookViewId="0">
      <selection activeCell="E56" sqref="E56"/>
    </sheetView>
  </sheetViews>
  <sheetFormatPr defaultColWidth="10.625" defaultRowHeight="13.5" x14ac:dyDescent="0.15"/>
  <cols>
    <col min="1" max="1" width="3.625" style="33" customWidth="1"/>
    <col min="2" max="2" width="11.625" style="33" customWidth="1"/>
    <col min="3" max="3" width="10.625" style="33" customWidth="1"/>
    <col min="4" max="4" width="7.625" style="33" customWidth="1"/>
    <col min="5" max="5" width="10" style="33" customWidth="1"/>
    <col min="6" max="6" width="10.5" style="33" customWidth="1"/>
    <col min="7" max="8" width="9.25" style="33" customWidth="1"/>
    <col min="9" max="9" width="9.5" style="33" customWidth="1"/>
    <col min="10" max="11" width="8.125" style="33" customWidth="1"/>
    <col min="12" max="14" width="6.75" style="33" customWidth="1"/>
    <col min="15" max="15" width="8.5" style="33" customWidth="1"/>
    <col min="16" max="16" width="7.875" style="33" customWidth="1"/>
    <col min="17" max="17" width="7.5" style="33" customWidth="1"/>
    <col min="18" max="20" width="9.125" style="33" customWidth="1"/>
    <col min="21" max="29" width="7.125" style="33" customWidth="1"/>
    <col min="30" max="30" width="8.5" style="108" bestFit="1" customWidth="1"/>
    <col min="31" max="32" width="7.125" style="108" customWidth="1"/>
    <col min="33" max="33" width="9" style="33" bestFit="1" customWidth="1"/>
    <col min="34" max="38" width="7.125" style="33" customWidth="1"/>
    <col min="39" max="39" width="10.625" style="33"/>
    <col min="40" max="42" width="8.5" style="33" bestFit="1" customWidth="1"/>
    <col min="43" max="52" width="4.5" style="33" customWidth="1"/>
    <col min="53" max="256" width="10.625" style="33"/>
    <col min="257" max="257" width="3.625" style="33" customWidth="1"/>
    <col min="258" max="258" width="11.625" style="33" customWidth="1"/>
    <col min="259" max="259" width="10.625" style="33" customWidth="1"/>
    <col min="260" max="260" width="7.625" style="33" customWidth="1"/>
    <col min="261" max="261" width="10" style="33" customWidth="1"/>
    <col min="262" max="262" width="10.5" style="33" customWidth="1"/>
    <col min="263" max="264" width="9.25" style="33" customWidth="1"/>
    <col min="265" max="265" width="9.5" style="33" customWidth="1"/>
    <col min="266" max="267" width="8.125" style="33" customWidth="1"/>
    <col min="268" max="270" width="6.75" style="33" customWidth="1"/>
    <col min="271" max="271" width="8.5" style="33" customWidth="1"/>
    <col min="272" max="272" width="7.875" style="33" customWidth="1"/>
    <col min="273" max="273" width="7.5" style="33" customWidth="1"/>
    <col min="274" max="276" width="9.125" style="33" customWidth="1"/>
    <col min="277" max="285" width="7.125" style="33" customWidth="1"/>
    <col min="286" max="286" width="8.5" style="33" bestFit="1" customWidth="1"/>
    <col min="287" max="288" width="7.125" style="33" customWidth="1"/>
    <col min="289" max="289" width="9" style="33" bestFit="1" customWidth="1"/>
    <col min="290" max="294" width="7.125" style="33" customWidth="1"/>
    <col min="295" max="295" width="10.625" style="33"/>
    <col min="296" max="298" width="8.5" style="33" bestFit="1" customWidth="1"/>
    <col min="299" max="308" width="4.5" style="33" customWidth="1"/>
    <col min="309" max="512" width="10.625" style="33"/>
    <col min="513" max="513" width="3.625" style="33" customWidth="1"/>
    <col min="514" max="514" width="11.625" style="33" customWidth="1"/>
    <col min="515" max="515" width="10.625" style="33" customWidth="1"/>
    <col min="516" max="516" width="7.625" style="33" customWidth="1"/>
    <col min="517" max="517" width="10" style="33" customWidth="1"/>
    <col min="518" max="518" width="10.5" style="33" customWidth="1"/>
    <col min="519" max="520" width="9.25" style="33" customWidth="1"/>
    <col min="521" max="521" width="9.5" style="33" customWidth="1"/>
    <col min="522" max="523" width="8.125" style="33" customWidth="1"/>
    <col min="524" max="526" width="6.75" style="33" customWidth="1"/>
    <col min="527" max="527" width="8.5" style="33" customWidth="1"/>
    <col min="528" max="528" width="7.875" style="33" customWidth="1"/>
    <col min="529" max="529" width="7.5" style="33" customWidth="1"/>
    <col min="530" max="532" width="9.125" style="33" customWidth="1"/>
    <col min="533" max="541" width="7.125" style="33" customWidth="1"/>
    <col min="542" max="542" width="8.5" style="33" bestFit="1" customWidth="1"/>
    <col min="543" max="544" width="7.125" style="33" customWidth="1"/>
    <col min="545" max="545" width="9" style="33" bestFit="1" customWidth="1"/>
    <col min="546" max="550" width="7.125" style="33" customWidth="1"/>
    <col min="551" max="551" width="10.625" style="33"/>
    <col min="552" max="554" width="8.5" style="33" bestFit="1" customWidth="1"/>
    <col min="555" max="564" width="4.5" style="33" customWidth="1"/>
    <col min="565" max="768" width="10.625" style="33"/>
    <col min="769" max="769" width="3.625" style="33" customWidth="1"/>
    <col min="770" max="770" width="11.625" style="33" customWidth="1"/>
    <col min="771" max="771" width="10.625" style="33" customWidth="1"/>
    <col min="772" max="772" width="7.625" style="33" customWidth="1"/>
    <col min="773" max="773" width="10" style="33" customWidth="1"/>
    <col min="774" max="774" width="10.5" style="33" customWidth="1"/>
    <col min="775" max="776" width="9.25" style="33" customWidth="1"/>
    <col min="777" max="777" width="9.5" style="33" customWidth="1"/>
    <col min="778" max="779" width="8.125" style="33" customWidth="1"/>
    <col min="780" max="782" width="6.75" style="33" customWidth="1"/>
    <col min="783" max="783" width="8.5" style="33" customWidth="1"/>
    <col min="784" max="784" width="7.875" style="33" customWidth="1"/>
    <col min="785" max="785" width="7.5" style="33" customWidth="1"/>
    <col min="786" max="788" width="9.125" style="33" customWidth="1"/>
    <col min="789" max="797" width="7.125" style="33" customWidth="1"/>
    <col min="798" max="798" width="8.5" style="33" bestFit="1" customWidth="1"/>
    <col min="799" max="800" width="7.125" style="33" customWidth="1"/>
    <col min="801" max="801" width="9" style="33" bestFit="1" customWidth="1"/>
    <col min="802" max="806" width="7.125" style="33" customWidth="1"/>
    <col min="807" max="807" width="10.625" style="33"/>
    <col min="808" max="810" width="8.5" style="33" bestFit="1" customWidth="1"/>
    <col min="811" max="820" width="4.5" style="33" customWidth="1"/>
    <col min="821" max="1024" width="10.625" style="33"/>
    <col min="1025" max="1025" width="3.625" style="33" customWidth="1"/>
    <col min="1026" max="1026" width="11.625" style="33" customWidth="1"/>
    <col min="1027" max="1027" width="10.625" style="33" customWidth="1"/>
    <col min="1028" max="1028" width="7.625" style="33" customWidth="1"/>
    <col min="1029" max="1029" width="10" style="33" customWidth="1"/>
    <col min="1030" max="1030" width="10.5" style="33" customWidth="1"/>
    <col min="1031" max="1032" width="9.25" style="33" customWidth="1"/>
    <col min="1033" max="1033" width="9.5" style="33" customWidth="1"/>
    <col min="1034" max="1035" width="8.125" style="33" customWidth="1"/>
    <col min="1036" max="1038" width="6.75" style="33" customWidth="1"/>
    <col min="1039" max="1039" width="8.5" style="33" customWidth="1"/>
    <col min="1040" max="1040" width="7.875" style="33" customWidth="1"/>
    <col min="1041" max="1041" width="7.5" style="33" customWidth="1"/>
    <col min="1042" max="1044" width="9.125" style="33" customWidth="1"/>
    <col min="1045" max="1053" width="7.125" style="33" customWidth="1"/>
    <col min="1054" max="1054" width="8.5" style="33" bestFit="1" customWidth="1"/>
    <col min="1055" max="1056" width="7.125" style="33" customWidth="1"/>
    <col min="1057" max="1057" width="9" style="33" bestFit="1" customWidth="1"/>
    <col min="1058" max="1062" width="7.125" style="33" customWidth="1"/>
    <col min="1063" max="1063" width="10.625" style="33"/>
    <col min="1064" max="1066" width="8.5" style="33" bestFit="1" customWidth="1"/>
    <col min="1067" max="1076" width="4.5" style="33" customWidth="1"/>
    <col min="1077" max="1280" width="10.625" style="33"/>
    <col min="1281" max="1281" width="3.625" style="33" customWidth="1"/>
    <col min="1282" max="1282" width="11.625" style="33" customWidth="1"/>
    <col min="1283" max="1283" width="10.625" style="33" customWidth="1"/>
    <col min="1284" max="1284" width="7.625" style="33" customWidth="1"/>
    <col min="1285" max="1285" width="10" style="33" customWidth="1"/>
    <col min="1286" max="1286" width="10.5" style="33" customWidth="1"/>
    <col min="1287" max="1288" width="9.25" style="33" customWidth="1"/>
    <col min="1289" max="1289" width="9.5" style="33" customWidth="1"/>
    <col min="1290" max="1291" width="8.125" style="33" customWidth="1"/>
    <col min="1292" max="1294" width="6.75" style="33" customWidth="1"/>
    <col min="1295" max="1295" width="8.5" style="33" customWidth="1"/>
    <col min="1296" max="1296" width="7.875" style="33" customWidth="1"/>
    <col min="1297" max="1297" width="7.5" style="33" customWidth="1"/>
    <col min="1298" max="1300" width="9.125" style="33" customWidth="1"/>
    <col min="1301" max="1309" width="7.125" style="33" customWidth="1"/>
    <col min="1310" max="1310" width="8.5" style="33" bestFit="1" customWidth="1"/>
    <col min="1311" max="1312" width="7.125" style="33" customWidth="1"/>
    <col min="1313" max="1313" width="9" style="33" bestFit="1" customWidth="1"/>
    <col min="1314" max="1318" width="7.125" style="33" customWidth="1"/>
    <col min="1319" max="1319" width="10.625" style="33"/>
    <col min="1320" max="1322" width="8.5" style="33" bestFit="1" customWidth="1"/>
    <col min="1323" max="1332" width="4.5" style="33" customWidth="1"/>
    <col min="1333" max="1536" width="10.625" style="33"/>
    <col min="1537" max="1537" width="3.625" style="33" customWidth="1"/>
    <col min="1538" max="1538" width="11.625" style="33" customWidth="1"/>
    <col min="1539" max="1539" width="10.625" style="33" customWidth="1"/>
    <col min="1540" max="1540" width="7.625" style="33" customWidth="1"/>
    <col min="1541" max="1541" width="10" style="33" customWidth="1"/>
    <col min="1542" max="1542" width="10.5" style="33" customWidth="1"/>
    <col min="1543" max="1544" width="9.25" style="33" customWidth="1"/>
    <col min="1545" max="1545" width="9.5" style="33" customWidth="1"/>
    <col min="1546" max="1547" width="8.125" style="33" customWidth="1"/>
    <col min="1548" max="1550" width="6.75" style="33" customWidth="1"/>
    <col min="1551" max="1551" width="8.5" style="33" customWidth="1"/>
    <col min="1552" max="1552" width="7.875" style="33" customWidth="1"/>
    <col min="1553" max="1553" width="7.5" style="33" customWidth="1"/>
    <col min="1554" max="1556" width="9.125" style="33" customWidth="1"/>
    <col min="1557" max="1565" width="7.125" style="33" customWidth="1"/>
    <col min="1566" max="1566" width="8.5" style="33" bestFit="1" customWidth="1"/>
    <col min="1567" max="1568" width="7.125" style="33" customWidth="1"/>
    <col min="1569" max="1569" width="9" style="33" bestFit="1" customWidth="1"/>
    <col min="1570" max="1574" width="7.125" style="33" customWidth="1"/>
    <col min="1575" max="1575" width="10.625" style="33"/>
    <col min="1576" max="1578" width="8.5" style="33" bestFit="1" customWidth="1"/>
    <col min="1579" max="1588" width="4.5" style="33" customWidth="1"/>
    <col min="1589" max="1792" width="10.625" style="33"/>
    <col min="1793" max="1793" width="3.625" style="33" customWidth="1"/>
    <col min="1794" max="1794" width="11.625" style="33" customWidth="1"/>
    <col min="1795" max="1795" width="10.625" style="33" customWidth="1"/>
    <col min="1796" max="1796" width="7.625" style="33" customWidth="1"/>
    <col min="1797" max="1797" width="10" style="33" customWidth="1"/>
    <col min="1798" max="1798" width="10.5" style="33" customWidth="1"/>
    <col min="1799" max="1800" width="9.25" style="33" customWidth="1"/>
    <col min="1801" max="1801" width="9.5" style="33" customWidth="1"/>
    <col min="1802" max="1803" width="8.125" style="33" customWidth="1"/>
    <col min="1804" max="1806" width="6.75" style="33" customWidth="1"/>
    <col min="1807" max="1807" width="8.5" style="33" customWidth="1"/>
    <col min="1808" max="1808" width="7.875" style="33" customWidth="1"/>
    <col min="1809" max="1809" width="7.5" style="33" customWidth="1"/>
    <col min="1810" max="1812" width="9.125" style="33" customWidth="1"/>
    <col min="1813" max="1821" width="7.125" style="33" customWidth="1"/>
    <col min="1822" max="1822" width="8.5" style="33" bestFit="1" customWidth="1"/>
    <col min="1823" max="1824" width="7.125" style="33" customWidth="1"/>
    <col min="1825" max="1825" width="9" style="33" bestFit="1" customWidth="1"/>
    <col min="1826" max="1830" width="7.125" style="33" customWidth="1"/>
    <col min="1831" max="1831" width="10.625" style="33"/>
    <col min="1832" max="1834" width="8.5" style="33" bestFit="1" customWidth="1"/>
    <col min="1835" max="1844" width="4.5" style="33" customWidth="1"/>
    <col min="1845" max="2048" width="10.625" style="33"/>
    <col min="2049" max="2049" width="3.625" style="33" customWidth="1"/>
    <col min="2050" max="2050" width="11.625" style="33" customWidth="1"/>
    <col min="2051" max="2051" width="10.625" style="33" customWidth="1"/>
    <col min="2052" max="2052" width="7.625" style="33" customWidth="1"/>
    <col min="2053" max="2053" width="10" style="33" customWidth="1"/>
    <col min="2054" max="2054" width="10.5" style="33" customWidth="1"/>
    <col min="2055" max="2056" width="9.25" style="33" customWidth="1"/>
    <col min="2057" max="2057" width="9.5" style="33" customWidth="1"/>
    <col min="2058" max="2059" width="8.125" style="33" customWidth="1"/>
    <col min="2060" max="2062" width="6.75" style="33" customWidth="1"/>
    <col min="2063" max="2063" width="8.5" style="33" customWidth="1"/>
    <col min="2064" max="2064" width="7.875" style="33" customWidth="1"/>
    <col min="2065" max="2065" width="7.5" style="33" customWidth="1"/>
    <col min="2066" max="2068" width="9.125" style="33" customWidth="1"/>
    <col min="2069" max="2077" width="7.125" style="33" customWidth="1"/>
    <col min="2078" max="2078" width="8.5" style="33" bestFit="1" customWidth="1"/>
    <col min="2079" max="2080" width="7.125" style="33" customWidth="1"/>
    <col min="2081" max="2081" width="9" style="33" bestFit="1" customWidth="1"/>
    <col min="2082" max="2086" width="7.125" style="33" customWidth="1"/>
    <col min="2087" max="2087" width="10.625" style="33"/>
    <col min="2088" max="2090" width="8.5" style="33" bestFit="1" customWidth="1"/>
    <col min="2091" max="2100" width="4.5" style="33" customWidth="1"/>
    <col min="2101" max="2304" width="10.625" style="33"/>
    <col min="2305" max="2305" width="3.625" style="33" customWidth="1"/>
    <col min="2306" max="2306" width="11.625" style="33" customWidth="1"/>
    <col min="2307" max="2307" width="10.625" style="33" customWidth="1"/>
    <col min="2308" max="2308" width="7.625" style="33" customWidth="1"/>
    <col min="2309" max="2309" width="10" style="33" customWidth="1"/>
    <col min="2310" max="2310" width="10.5" style="33" customWidth="1"/>
    <col min="2311" max="2312" width="9.25" style="33" customWidth="1"/>
    <col min="2313" max="2313" width="9.5" style="33" customWidth="1"/>
    <col min="2314" max="2315" width="8.125" style="33" customWidth="1"/>
    <col min="2316" max="2318" width="6.75" style="33" customWidth="1"/>
    <col min="2319" max="2319" width="8.5" style="33" customWidth="1"/>
    <col min="2320" max="2320" width="7.875" style="33" customWidth="1"/>
    <col min="2321" max="2321" width="7.5" style="33" customWidth="1"/>
    <col min="2322" max="2324" width="9.125" style="33" customWidth="1"/>
    <col min="2325" max="2333" width="7.125" style="33" customWidth="1"/>
    <col min="2334" max="2334" width="8.5" style="33" bestFit="1" customWidth="1"/>
    <col min="2335" max="2336" width="7.125" style="33" customWidth="1"/>
    <col min="2337" max="2337" width="9" style="33" bestFit="1" customWidth="1"/>
    <col min="2338" max="2342" width="7.125" style="33" customWidth="1"/>
    <col min="2343" max="2343" width="10.625" style="33"/>
    <col min="2344" max="2346" width="8.5" style="33" bestFit="1" customWidth="1"/>
    <col min="2347" max="2356" width="4.5" style="33" customWidth="1"/>
    <col min="2357" max="2560" width="10.625" style="33"/>
    <col min="2561" max="2561" width="3.625" style="33" customWidth="1"/>
    <col min="2562" max="2562" width="11.625" style="33" customWidth="1"/>
    <col min="2563" max="2563" width="10.625" style="33" customWidth="1"/>
    <col min="2564" max="2564" width="7.625" style="33" customWidth="1"/>
    <col min="2565" max="2565" width="10" style="33" customWidth="1"/>
    <col min="2566" max="2566" width="10.5" style="33" customWidth="1"/>
    <col min="2567" max="2568" width="9.25" style="33" customWidth="1"/>
    <col min="2569" max="2569" width="9.5" style="33" customWidth="1"/>
    <col min="2570" max="2571" width="8.125" style="33" customWidth="1"/>
    <col min="2572" max="2574" width="6.75" style="33" customWidth="1"/>
    <col min="2575" max="2575" width="8.5" style="33" customWidth="1"/>
    <col min="2576" max="2576" width="7.875" style="33" customWidth="1"/>
    <col min="2577" max="2577" width="7.5" style="33" customWidth="1"/>
    <col min="2578" max="2580" width="9.125" style="33" customWidth="1"/>
    <col min="2581" max="2589" width="7.125" style="33" customWidth="1"/>
    <col min="2590" max="2590" width="8.5" style="33" bestFit="1" customWidth="1"/>
    <col min="2591" max="2592" width="7.125" style="33" customWidth="1"/>
    <col min="2593" max="2593" width="9" style="33" bestFit="1" customWidth="1"/>
    <col min="2594" max="2598" width="7.125" style="33" customWidth="1"/>
    <col min="2599" max="2599" width="10.625" style="33"/>
    <col min="2600" max="2602" width="8.5" style="33" bestFit="1" customWidth="1"/>
    <col min="2603" max="2612" width="4.5" style="33" customWidth="1"/>
    <col min="2613" max="2816" width="10.625" style="33"/>
    <col min="2817" max="2817" width="3.625" style="33" customWidth="1"/>
    <col min="2818" max="2818" width="11.625" style="33" customWidth="1"/>
    <col min="2819" max="2819" width="10.625" style="33" customWidth="1"/>
    <col min="2820" max="2820" width="7.625" style="33" customWidth="1"/>
    <col min="2821" max="2821" width="10" style="33" customWidth="1"/>
    <col min="2822" max="2822" width="10.5" style="33" customWidth="1"/>
    <col min="2823" max="2824" width="9.25" style="33" customWidth="1"/>
    <col min="2825" max="2825" width="9.5" style="33" customWidth="1"/>
    <col min="2826" max="2827" width="8.125" style="33" customWidth="1"/>
    <col min="2828" max="2830" width="6.75" style="33" customWidth="1"/>
    <col min="2831" max="2831" width="8.5" style="33" customWidth="1"/>
    <col min="2832" max="2832" width="7.875" style="33" customWidth="1"/>
    <col min="2833" max="2833" width="7.5" style="33" customWidth="1"/>
    <col min="2834" max="2836" width="9.125" style="33" customWidth="1"/>
    <col min="2837" max="2845" width="7.125" style="33" customWidth="1"/>
    <col min="2846" max="2846" width="8.5" style="33" bestFit="1" customWidth="1"/>
    <col min="2847" max="2848" width="7.125" style="33" customWidth="1"/>
    <col min="2849" max="2849" width="9" style="33" bestFit="1" customWidth="1"/>
    <col min="2850" max="2854" width="7.125" style="33" customWidth="1"/>
    <col min="2855" max="2855" width="10.625" style="33"/>
    <col min="2856" max="2858" width="8.5" style="33" bestFit="1" customWidth="1"/>
    <col min="2859" max="2868" width="4.5" style="33" customWidth="1"/>
    <col min="2869" max="3072" width="10.625" style="33"/>
    <col min="3073" max="3073" width="3.625" style="33" customWidth="1"/>
    <col min="3074" max="3074" width="11.625" style="33" customWidth="1"/>
    <col min="3075" max="3075" width="10.625" style="33" customWidth="1"/>
    <col min="3076" max="3076" width="7.625" style="33" customWidth="1"/>
    <col min="3077" max="3077" width="10" style="33" customWidth="1"/>
    <col min="3078" max="3078" width="10.5" style="33" customWidth="1"/>
    <col min="3079" max="3080" width="9.25" style="33" customWidth="1"/>
    <col min="3081" max="3081" width="9.5" style="33" customWidth="1"/>
    <col min="3082" max="3083" width="8.125" style="33" customWidth="1"/>
    <col min="3084" max="3086" width="6.75" style="33" customWidth="1"/>
    <col min="3087" max="3087" width="8.5" style="33" customWidth="1"/>
    <col min="3088" max="3088" width="7.875" style="33" customWidth="1"/>
    <col min="3089" max="3089" width="7.5" style="33" customWidth="1"/>
    <col min="3090" max="3092" width="9.125" style="33" customWidth="1"/>
    <col min="3093" max="3101" width="7.125" style="33" customWidth="1"/>
    <col min="3102" max="3102" width="8.5" style="33" bestFit="1" customWidth="1"/>
    <col min="3103" max="3104" width="7.125" style="33" customWidth="1"/>
    <col min="3105" max="3105" width="9" style="33" bestFit="1" customWidth="1"/>
    <col min="3106" max="3110" width="7.125" style="33" customWidth="1"/>
    <col min="3111" max="3111" width="10.625" style="33"/>
    <col min="3112" max="3114" width="8.5" style="33" bestFit="1" customWidth="1"/>
    <col min="3115" max="3124" width="4.5" style="33" customWidth="1"/>
    <col min="3125" max="3328" width="10.625" style="33"/>
    <col min="3329" max="3329" width="3.625" style="33" customWidth="1"/>
    <col min="3330" max="3330" width="11.625" style="33" customWidth="1"/>
    <col min="3331" max="3331" width="10.625" style="33" customWidth="1"/>
    <col min="3332" max="3332" width="7.625" style="33" customWidth="1"/>
    <col min="3333" max="3333" width="10" style="33" customWidth="1"/>
    <col min="3334" max="3334" width="10.5" style="33" customWidth="1"/>
    <col min="3335" max="3336" width="9.25" style="33" customWidth="1"/>
    <col min="3337" max="3337" width="9.5" style="33" customWidth="1"/>
    <col min="3338" max="3339" width="8.125" style="33" customWidth="1"/>
    <col min="3340" max="3342" width="6.75" style="33" customWidth="1"/>
    <col min="3343" max="3343" width="8.5" style="33" customWidth="1"/>
    <col min="3344" max="3344" width="7.875" style="33" customWidth="1"/>
    <col min="3345" max="3345" width="7.5" style="33" customWidth="1"/>
    <col min="3346" max="3348" width="9.125" style="33" customWidth="1"/>
    <col min="3349" max="3357" width="7.125" style="33" customWidth="1"/>
    <col min="3358" max="3358" width="8.5" style="33" bestFit="1" customWidth="1"/>
    <col min="3359" max="3360" width="7.125" style="33" customWidth="1"/>
    <col min="3361" max="3361" width="9" style="33" bestFit="1" customWidth="1"/>
    <col min="3362" max="3366" width="7.125" style="33" customWidth="1"/>
    <col min="3367" max="3367" width="10.625" style="33"/>
    <col min="3368" max="3370" width="8.5" style="33" bestFit="1" customWidth="1"/>
    <col min="3371" max="3380" width="4.5" style="33" customWidth="1"/>
    <col min="3381" max="3584" width="10.625" style="33"/>
    <col min="3585" max="3585" width="3.625" style="33" customWidth="1"/>
    <col min="3586" max="3586" width="11.625" style="33" customWidth="1"/>
    <col min="3587" max="3587" width="10.625" style="33" customWidth="1"/>
    <col min="3588" max="3588" width="7.625" style="33" customWidth="1"/>
    <col min="3589" max="3589" width="10" style="33" customWidth="1"/>
    <col min="3590" max="3590" width="10.5" style="33" customWidth="1"/>
    <col min="3591" max="3592" width="9.25" style="33" customWidth="1"/>
    <col min="3593" max="3593" width="9.5" style="33" customWidth="1"/>
    <col min="3594" max="3595" width="8.125" style="33" customWidth="1"/>
    <col min="3596" max="3598" width="6.75" style="33" customWidth="1"/>
    <col min="3599" max="3599" width="8.5" style="33" customWidth="1"/>
    <col min="3600" max="3600" width="7.875" style="33" customWidth="1"/>
    <col min="3601" max="3601" width="7.5" style="33" customWidth="1"/>
    <col min="3602" max="3604" width="9.125" style="33" customWidth="1"/>
    <col min="3605" max="3613" width="7.125" style="33" customWidth="1"/>
    <col min="3614" max="3614" width="8.5" style="33" bestFit="1" customWidth="1"/>
    <col min="3615" max="3616" width="7.125" style="33" customWidth="1"/>
    <col min="3617" max="3617" width="9" style="33" bestFit="1" customWidth="1"/>
    <col min="3618" max="3622" width="7.125" style="33" customWidth="1"/>
    <col min="3623" max="3623" width="10.625" style="33"/>
    <col min="3624" max="3626" width="8.5" style="33" bestFit="1" customWidth="1"/>
    <col min="3627" max="3636" width="4.5" style="33" customWidth="1"/>
    <col min="3637" max="3840" width="10.625" style="33"/>
    <col min="3841" max="3841" width="3.625" style="33" customWidth="1"/>
    <col min="3842" max="3842" width="11.625" style="33" customWidth="1"/>
    <col min="3843" max="3843" width="10.625" style="33" customWidth="1"/>
    <col min="3844" max="3844" width="7.625" style="33" customWidth="1"/>
    <col min="3845" max="3845" width="10" style="33" customWidth="1"/>
    <col min="3846" max="3846" width="10.5" style="33" customWidth="1"/>
    <col min="3847" max="3848" width="9.25" style="33" customWidth="1"/>
    <col min="3849" max="3849" width="9.5" style="33" customWidth="1"/>
    <col min="3850" max="3851" width="8.125" style="33" customWidth="1"/>
    <col min="3852" max="3854" width="6.75" style="33" customWidth="1"/>
    <col min="3855" max="3855" width="8.5" style="33" customWidth="1"/>
    <col min="3856" max="3856" width="7.875" style="33" customWidth="1"/>
    <col min="3857" max="3857" width="7.5" style="33" customWidth="1"/>
    <col min="3858" max="3860" width="9.125" style="33" customWidth="1"/>
    <col min="3861" max="3869" width="7.125" style="33" customWidth="1"/>
    <col min="3870" max="3870" width="8.5" style="33" bestFit="1" customWidth="1"/>
    <col min="3871" max="3872" width="7.125" style="33" customWidth="1"/>
    <col min="3873" max="3873" width="9" style="33" bestFit="1" customWidth="1"/>
    <col min="3874" max="3878" width="7.125" style="33" customWidth="1"/>
    <col min="3879" max="3879" width="10.625" style="33"/>
    <col min="3880" max="3882" width="8.5" style="33" bestFit="1" customWidth="1"/>
    <col min="3883" max="3892" width="4.5" style="33" customWidth="1"/>
    <col min="3893" max="4096" width="10.625" style="33"/>
    <col min="4097" max="4097" width="3.625" style="33" customWidth="1"/>
    <col min="4098" max="4098" width="11.625" style="33" customWidth="1"/>
    <col min="4099" max="4099" width="10.625" style="33" customWidth="1"/>
    <col min="4100" max="4100" width="7.625" style="33" customWidth="1"/>
    <col min="4101" max="4101" width="10" style="33" customWidth="1"/>
    <col min="4102" max="4102" width="10.5" style="33" customWidth="1"/>
    <col min="4103" max="4104" width="9.25" style="33" customWidth="1"/>
    <col min="4105" max="4105" width="9.5" style="33" customWidth="1"/>
    <col min="4106" max="4107" width="8.125" style="33" customWidth="1"/>
    <col min="4108" max="4110" width="6.75" style="33" customWidth="1"/>
    <col min="4111" max="4111" width="8.5" style="33" customWidth="1"/>
    <col min="4112" max="4112" width="7.875" style="33" customWidth="1"/>
    <col min="4113" max="4113" width="7.5" style="33" customWidth="1"/>
    <col min="4114" max="4116" width="9.125" style="33" customWidth="1"/>
    <col min="4117" max="4125" width="7.125" style="33" customWidth="1"/>
    <col min="4126" max="4126" width="8.5" style="33" bestFit="1" customWidth="1"/>
    <col min="4127" max="4128" width="7.125" style="33" customWidth="1"/>
    <col min="4129" max="4129" width="9" style="33" bestFit="1" customWidth="1"/>
    <col min="4130" max="4134" width="7.125" style="33" customWidth="1"/>
    <col min="4135" max="4135" width="10.625" style="33"/>
    <col min="4136" max="4138" width="8.5" style="33" bestFit="1" customWidth="1"/>
    <col min="4139" max="4148" width="4.5" style="33" customWidth="1"/>
    <col min="4149" max="4352" width="10.625" style="33"/>
    <col min="4353" max="4353" width="3.625" style="33" customWidth="1"/>
    <col min="4354" max="4354" width="11.625" style="33" customWidth="1"/>
    <col min="4355" max="4355" width="10.625" style="33" customWidth="1"/>
    <col min="4356" max="4356" width="7.625" style="33" customWidth="1"/>
    <col min="4357" max="4357" width="10" style="33" customWidth="1"/>
    <col min="4358" max="4358" width="10.5" style="33" customWidth="1"/>
    <col min="4359" max="4360" width="9.25" style="33" customWidth="1"/>
    <col min="4361" max="4361" width="9.5" style="33" customWidth="1"/>
    <col min="4362" max="4363" width="8.125" style="33" customWidth="1"/>
    <col min="4364" max="4366" width="6.75" style="33" customWidth="1"/>
    <col min="4367" max="4367" width="8.5" style="33" customWidth="1"/>
    <col min="4368" max="4368" width="7.875" style="33" customWidth="1"/>
    <col min="4369" max="4369" width="7.5" style="33" customWidth="1"/>
    <col min="4370" max="4372" width="9.125" style="33" customWidth="1"/>
    <col min="4373" max="4381" width="7.125" style="33" customWidth="1"/>
    <col min="4382" max="4382" width="8.5" style="33" bestFit="1" customWidth="1"/>
    <col min="4383" max="4384" width="7.125" style="33" customWidth="1"/>
    <col min="4385" max="4385" width="9" style="33" bestFit="1" customWidth="1"/>
    <col min="4386" max="4390" width="7.125" style="33" customWidth="1"/>
    <col min="4391" max="4391" width="10.625" style="33"/>
    <col min="4392" max="4394" width="8.5" style="33" bestFit="1" customWidth="1"/>
    <col min="4395" max="4404" width="4.5" style="33" customWidth="1"/>
    <col min="4405" max="4608" width="10.625" style="33"/>
    <col min="4609" max="4609" width="3.625" style="33" customWidth="1"/>
    <col min="4610" max="4610" width="11.625" style="33" customWidth="1"/>
    <col min="4611" max="4611" width="10.625" style="33" customWidth="1"/>
    <col min="4612" max="4612" width="7.625" style="33" customWidth="1"/>
    <col min="4613" max="4613" width="10" style="33" customWidth="1"/>
    <col min="4614" max="4614" width="10.5" style="33" customWidth="1"/>
    <col min="4615" max="4616" width="9.25" style="33" customWidth="1"/>
    <col min="4617" max="4617" width="9.5" style="33" customWidth="1"/>
    <col min="4618" max="4619" width="8.125" style="33" customWidth="1"/>
    <col min="4620" max="4622" width="6.75" style="33" customWidth="1"/>
    <col min="4623" max="4623" width="8.5" style="33" customWidth="1"/>
    <col min="4624" max="4624" width="7.875" style="33" customWidth="1"/>
    <col min="4625" max="4625" width="7.5" style="33" customWidth="1"/>
    <col min="4626" max="4628" width="9.125" style="33" customWidth="1"/>
    <col min="4629" max="4637" width="7.125" style="33" customWidth="1"/>
    <col min="4638" max="4638" width="8.5" style="33" bestFit="1" customWidth="1"/>
    <col min="4639" max="4640" width="7.125" style="33" customWidth="1"/>
    <col min="4641" max="4641" width="9" style="33" bestFit="1" customWidth="1"/>
    <col min="4642" max="4646" width="7.125" style="33" customWidth="1"/>
    <col min="4647" max="4647" width="10.625" style="33"/>
    <col min="4648" max="4650" width="8.5" style="33" bestFit="1" customWidth="1"/>
    <col min="4651" max="4660" width="4.5" style="33" customWidth="1"/>
    <col min="4661" max="4864" width="10.625" style="33"/>
    <col min="4865" max="4865" width="3.625" style="33" customWidth="1"/>
    <col min="4866" max="4866" width="11.625" style="33" customWidth="1"/>
    <col min="4867" max="4867" width="10.625" style="33" customWidth="1"/>
    <col min="4868" max="4868" width="7.625" style="33" customWidth="1"/>
    <col min="4869" max="4869" width="10" style="33" customWidth="1"/>
    <col min="4870" max="4870" width="10.5" style="33" customWidth="1"/>
    <col min="4871" max="4872" width="9.25" style="33" customWidth="1"/>
    <col min="4873" max="4873" width="9.5" style="33" customWidth="1"/>
    <col min="4874" max="4875" width="8.125" style="33" customWidth="1"/>
    <col min="4876" max="4878" width="6.75" style="33" customWidth="1"/>
    <col min="4879" max="4879" width="8.5" style="33" customWidth="1"/>
    <col min="4880" max="4880" width="7.875" style="33" customWidth="1"/>
    <col min="4881" max="4881" width="7.5" style="33" customWidth="1"/>
    <col min="4882" max="4884" width="9.125" style="33" customWidth="1"/>
    <col min="4885" max="4893" width="7.125" style="33" customWidth="1"/>
    <col min="4894" max="4894" width="8.5" style="33" bestFit="1" customWidth="1"/>
    <col min="4895" max="4896" width="7.125" style="33" customWidth="1"/>
    <col min="4897" max="4897" width="9" style="33" bestFit="1" customWidth="1"/>
    <col min="4898" max="4902" width="7.125" style="33" customWidth="1"/>
    <col min="4903" max="4903" width="10.625" style="33"/>
    <col min="4904" max="4906" width="8.5" style="33" bestFit="1" customWidth="1"/>
    <col min="4907" max="4916" width="4.5" style="33" customWidth="1"/>
    <col min="4917" max="5120" width="10.625" style="33"/>
    <col min="5121" max="5121" width="3.625" style="33" customWidth="1"/>
    <col min="5122" max="5122" width="11.625" style="33" customWidth="1"/>
    <col min="5123" max="5123" width="10.625" style="33" customWidth="1"/>
    <col min="5124" max="5124" width="7.625" style="33" customWidth="1"/>
    <col min="5125" max="5125" width="10" style="33" customWidth="1"/>
    <col min="5126" max="5126" width="10.5" style="33" customWidth="1"/>
    <col min="5127" max="5128" width="9.25" style="33" customWidth="1"/>
    <col min="5129" max="5129" width="9.5" style="33" customWidth="1"/>
    <col min="5130" max="5131" width="8.125" style="33" customWidth="1"/>
    <col min="5132" max="5134" width="6.75" style="33" customWidth="1"/>
    <col min="5135" max="5135" width="8.5" style="33" customWidth="1"/>
    <col min="5136" max="5136" width="7.875" style="33" customWidth="1"/>
    <col min="5137" max="5137" width="7.5" style="33" customWidth="1"/>
    <col min="5138" max="5140" width="9.125" style="33" customWidth="1"/>
    <col min="5141" max="5149" width="7.125" style="33" customWidth="1"/>
    <col min="5150" max="5150" width="8.5" style="33" bestFit="1" customWidth="1"/>
    <col min="5151" max="5152" width="7.125" style="33" customWidth="1"/>
    <col min="5153" max="5153" width="9" style="33" bestFit="1" customWidth="1"/>
    <col min="5154" max="5158" width="7.125" style="33" customWidth="1"/>
    <col min="5159" max="5159" width="10.625" style="33"/>
    <col min="5160" max="5162" width="8.5" style="33" bestFit="1" customWidth="1"/>
    <col min="5163" max="5172" width="4.5" style="33" customWidth="1"/>
    <col min="5173" max="5376" width="10.625" style="33"/>
    <col min="5377" max="5377" width="3.625" style="33" customWidth="1"/>
    <col min="5378" max="5378" width="11.625" style="33" customWidth="1"/>
    <col min="5379" max="5379" width="10.625" style="33" customWidth="1"/>
    <col min="5380" max="5380" width="7.625" style="33" customWidth="1"/>
    <col min="5381" max="5381" width="10" style="33" customWidth="1"/>
    <col min="5382" max="5382" width="10.5" style="33" customWidth="1"/>
    <col min="5383" max="5384" width="9.25" style="33" customWidth="1"/>
    <col min="5385" max="5385" width="9.5" style="33" customWidth="1"/>
    <col min="5386" max="5387" width="8.125" style="33" customWidth="1"/>
    <col min="5388" max="5390" width="6.75" style="33" customWidth="1"/>
    <col min="5391" max="5391" width="8.5" style="33" customWidth="1"/>
    <col min="5392" max="5392" width="7.875" style="33" customWidth="1"/>
    <col min="5393" max="5393" width="7.5" style="33" customWidth="1"/>
    <col min="5394" max="5396" width="9.125" style="33" customWidth="1"/>
    <col min="5397" max="5405" width="7.125" style="33" customWidth="1"/>
    <col min="5406" max="5406" width="8.5" style="33" bestFit="1" customWidth="1"/>
    <col min="5407" max="5408" width="7.125" style="33" customWidth="1"/>
    <col min="5409" max="5409" width="9" style="33" bestFit="1" customWidth="1"/>
    <col min="5410" max="5414" width="7.125" style="33" customWidth="1"/>
    <col min="5415" max="5415" width="10.625" style="33"/>
    <col min="5416" max="5418" width="8.5" style="33" bestFit="1" customWidth="1"/>
    <col min="5419" max="5428" width="4.5" style="33" customWidth="1"/>
    <col min="5429" max="5632" width="10.625" style="33"/>
    <col min="5633" max="5633" width="3.625" style="33" customWidth="1"/>
    <col min="5634" max="5634" width="11.625" style="33" customWidth="1"/>
    <col min="5635" max="5635" width="10.625" style="33" customWidth="1"/>
    <col min="5636" max="5636" width="7.625" style="33" customWidth="1"/>
    <col min="5637" max="5637" width="10" style="33" customWidth="1"/>
    <col min="5638" max="5638" width="10.5" style="33" customWidth="1"/>
    <col min="5639" max="5640" width="9.25" style="33" customWidth="1"/>
    <col min="5641" max="5641" width="9.5" style="33" customWidth="1"/>
    <col min="5642" max="5643" width="8.125" style="33" customWidth="1"/>
    <col min="5644" max="5646" width="6.75" style="33" customWidth="1"/>
    <col min="5647" max="5647" width="8.5" style="33" customWidth="1"/>
    <col min="5648" max="5648" width="7.875" style="33" customWidth="1"/>
    <col min="5649" max="5649" width="7.5" style="33" customWidth="1"/>
    <col min="5650" max="5652" width="9.125" style="33" customWidth="1"/>
    <col min="5653" max="5661" width="7.125" style="33" customWidth="1"/>
    <col min="5662" max="5662" width="8.5" style="33" bestFit="1" customWidth="1"/>
    <col min="5663" max="5664" width="7.125" style="33" customWidth="1"/>
    <col min="5665" max="5665" width="9" style="33" bestFit="1" customWidth="1"/>
    <col min="5666" max="5670" width="7.125" style="33" customWidth="1"/>
    <col min="5671" max="5671" width="10.625" style="33"/>
    <col min="5672" max="5674" width="8.5" style="33" bestFit="1" customWidth="1"/>
    <col min="5675" max="5684" width="4.5" style="33" customWidth="1"/>
    <col min="5685" max="5888" width="10.625" style="33"/>
    <col min="5889" max="5889" width="3.625" style="33" customWidth="1"/>
    <col min="5890" max="5890" width="11.625" style="33" customWidth="1"/>
    <col min="5891" max="5891" width="10.625" style="33" customWidth="1"/>
    <col min="5892" max="5892" width="7.625" style="33" customWidth="1"/>
    <col min="5893" max="5893" width="10" style="33" customWidth="1"/>
    <col min="5894" max="5894" width="10.5" style="33" customWidth="1"/>
    <col min="5895" max="5896" width="9.25" style="33" customWidth="1"/>
    <col min="5897" max="5897" width="9.5" style="33" customWidth="1"/>
    <col min="5898" max="5899" width="8.125" style="33" customWidth="1"/>
    <col min="5900" max="5902" width="6.75" style="33" customWidth="1"/>
    <col min="5903" max="5903" width="8.5" style="33" customWidth="1"/>
    <col min="5904" max="5904" width="7.875" style="33" customWidth="1"/>
    <col min="5905" max="5905" width="7.5" style="33" customWidth="1"/>
    <col min="5906" max="5908" width="9.125" style="33" customWidth="1"/>
    <col min="5909" max="5917" width="7.125" style="33" customWidth="1"/>
    <col min="5918" max="5918" width="8.5" style="33" bestFit="1" customWidth="1"/>
    <col min="5919" max="5920" width="7.125" style="33" customWidth="1"/>
    <col min="5921" max="5921" width="9" style="33" bestFit="1" customWidth="1"/>
    <col min="5922" max="5926" width="7.125" style="33" customWidth="1"/>
    <col min="5927" max="5927" width="10.625" style="33"/>
    <col min="5928" max="5930" width="8.5" style="33" bestFit="1" customWidth="1"/>
    <col min="5931" max="5940" width="4.5" style="33" customWidth="1"/>
    <col min="5941" max="6144" width="10.625" style="33"/>
    <col min="6145" max="6145" width="3.625" style="33" customWidth="1"/>
    <col min="6146" max="6146" width="11.625" style="33" customWidth="1"/>
    <col min="6147" max="6147" width="10.625" style="33" customWidth="1"/>
    <col min="6148" max="6148" width="7.625" style="33" customWidth="1"/>
    <col min="6149" max="6149" width="10" style="33" customWidth="1"/>
    <col min="6150" max="6150" width="10.5" style="33" customWidth="1"/>
    <col min="6151" max="6152" width="9.25" style="33" customWidth="1"/>
    <col min="6153" max="6153" width="9.5" style="33" customWidth="1"/>
    <col min="6154" max="6155" width="8.125" style="33" customWidth="1"/>
    <col min="6156" max="6158" width="6.75" style="33" customWidth="1"/>
    <col min="6159" max="6159" width="8.5" style="33" customWidth="1"/>
    <col min="6160" max="6160" width="7.875" style="33" customWidth="1"/>
    <col min="6161" max="6161" width="7.5" style="33" customWidth="1"/>
    <col min="6162" max="6164" width="9.125" style="33" customWidth="1"/>
    <col min="6165" max="6173" width="7.125" style="33" customWidth="1"/>
    <col min="6174" max="6174" width="8.5" style="33" bestFit="1" customWidth="1"/>
    <col min="6175" max="6176" width="7.125" style="33" customWidth="1"/>
    <col min="6177" max="6177" width="9" style="33" bestFit="1" customWidth="1"/>
    <col min="6178" max="6182" width="7.125" style="33" customWidth="1"/>
    <col min="6183" max="6183" width="10.625" style="33"/>
    <col min="6184" max="6186" width="8.5" style="33" bestFit="1" customWidth="1"/>
    <col min="6187" max="6196" width="4.5" style="33" customWidth="1"/>
    <col min="6197" max="6400" width="10.625" style="33"/>
    <col min="6401" max="6401" width="3.625" style="33" customWidth="1"/>
    <col min="6402" max="6402" width="11.625" style="33" customWidth="1"/>
    <col min="6403" max="6403" width="10.625" style="33" customWidth="1"/>
    <col min="6404" max="6404" width="7.625" style="33" customWidth="1"/>
    <col min="6405" max="6405" width="10" style="33" customWidth="1"/>
    <col min="6406" max="6406" width="10.5" style="33" customWidth="1"/>
    <col min="6407" max="6408" width="9.25" style="33" customWidth="1"/>
    <col min="6409" max="6409" width="9.5" style="33" customWidth="1"/>
    <col min="6410" max="6411" width="8.125" style="33" customWidth="1"/>
    <col min="6412" max="6414" width="6.75" style="33" customWidth="1"/>
    <col min="6415" max="6415" width="8.5" style="33" customWidth="1"/>
    <col min="6416" max="6416" width="7.875" style="33" customWidth="1"/>
    <col min="6417" max="6417" width="7.5" style="33" customWidth="1"/>
    <col min="6418" max="6420" width="9.125" style="33" customWidth="1"/>
    <col min="6421" max="6429" width="7.125" style="33" customWidth="1"/>
    <col min="6430" max="6430" width="8.5" style="33" bestFit="1" customWidth="1"/>
    <col min="6431" max="6432" width="7.125" style="33" customWidth="1"/>
    <col min="6433" max="6433" width="9" style="33" bestFit="1" customWidth="1"/>
    <col min="6434" max="6438" width="7.125" style="33" customWidth="1"/>
    <col min="6439" max="6439" width="10.625" style="33"/>
    <col min="6440" max="6442" width="8.5" style="33" bestFit="1" customWidth="1"/>
    <col min="6443" max="6452" width="4.5" style="33" customWidth="1"/>
    <col min="6453" max="6656" width="10.625" style="33"/>
    <col min="6657" max="6657" width="3.625" style="33" customWidth="1"/>
    <col min="6658" max="6658" width="11.625" style="33" customWidth="1"/>
    <col min="6659" max="6659" width="10.625" style="33" customWidth="1"/>
    <col min="6660" max="6660" width="7.625" style="33" customWidth="1"/>
    <col min="6661" max="6661" width="10" style="33" customWidth="1"/>
    <col min="6662" max="6662" width="10.5" style="33" customWidth="1"/>
    <col min="6663" max="6664" width="9.25" style="33" customWidth="1"/>
    <col min="6665" max="6665" width="9.5" style="33" customWidth="1"/>
    <col min="6666" max="6667" width="8.125" style="33" customWidth="1"/>
    <col min="6668" max="6670" width="6.75" style="33" customWidth="1"/>
    <col min="6671" max="6671" width="8.5" style="33" customWidth="1"/>
    <col min="6672" max="6672" width="7.875" style="33" customWidth="1"/>
    <col min="6673" max="6673" width="7.5" style="33" customWidth="1"/>
    <col min="6674" max="6676" width="9.125" style="33" customWidth="1"/>
    <col min="6677" max="6685" width="7.125" style="33" customWidth="1"/>
    <col min="6686" max="6686" width="8.5" style="33" bestFit="1" customWidth="1"/>
    <col min="6687" max="6688" width="7.125" style="33" customWidth="1"/>
    <col min="6689" max="6689" width="9" style="33" bestFit="1" customWidth="1"/>
    <col min="6690" max="6694" width="7.125" style="33" customWidth="1"/>
    <col min="6695" max="6695" width="10.625" style="33"/>
    <col min="6696" max="6698" width="8.5" style="33" bestFit="1" customWidth="1"/>
    <col min="6699" max="6708" width="4.5" style="33" customWidth="1"/>
    <col min="6709" max="6912" width="10.625" style="33"/>
    <col min="6913" max="6913" width="3.625" style="33" customWidth="1"/>
    <col min="6914" max="6914" width="11.625" style="33" customWidth="1"/>
    <col min="6915" max="6915" width="10.625" style="33" customWidth="1"/>
    <col min="6916" max="6916" width="7.625" style="33" customWidth="1"/>
    <col min="6917" max="6917" width="10" style="33" customWidth="1"/>
    <col min="6918" max="6918" width="10.5" style="33" customWidth="1"/>
    <col min="6919" max="6920" width="9.25" style="33" customWidth="1"/>
    <col min="6921" max="6921" width="9.5" style="33" customWidth="1"/>
    <col min="6922" max="6923" width="8.125" style="33" customWidth="1"/>
    <col min="6924" max="6926" width="6.75" style="33" customWidth="1"/>
    <col min="6927" max="6927" width="8.5" style="33" customWidth="1"/>
    <col min="6928" max="6928" width="7.875" style="33" customWidth="1"/>
    <col min="6929" max="6929" width="7.5" style="33" customWidth="1"/>
    <col min="6930" max="6932" width="9.125" style="33" customWidth="1"/>
    <col min="6933" max="6941" width="7.125" style="33" customWidth="1"/>
    <col min="6942" max="6942" width="8.5" style="33" bestFit="1" customWidth="1"/>
    <col min="6943" max="6944" width="7.125" style="33" customWidth="1"/>
    <col min="6945" max="6945" width="9" style="33" bestFit="1" customWidth="1"/>
    <col min="6946" max="6950" width="7.125" style="33" customWidth="1"/>
    <col min="6951" max="6951" width="10.625" style="33"/>
    <col min="6952" max="6954" width="8.5" style="33" bestFit="1" customWidth="1"/>
    <col min="6955" max="6964" width="4.5" style="33" customWidth="1"/>
    <col min="6965" max="7168" width="10.625" style="33"/>
    <col min="7169" max="7169" width="3.625" style="33" customWidth="1"/>
    <col min="7170" max="7170" width="11.625" style="33" customWidth="1"/>
    <col min="7171" max="7171" width="10.625" style="33" customWidth="1"/>
    <col min="7172" max="7172" width="7.625" style="33" customWidth="1"/>
    <col min="7173" max="7173" width="10" style="33" customWidth="1"/>
    <col min="7174" max="7174" width="10.5" style="33" customWidth="1"/>
    <col min="7175" max="7176" width="9.25" style="33" customWidth="1"/>
    <col min="7177" max="7177" width="9.5" style="33" customWidth="1"/>
    <col min="7178" max="7179" width="8.125" style="33" customWidth="1"/>
    <col min="7180" max="7182" width="6.75" style="33" customWidth="1"/>
    <col min="7183" max="7183" width="8.5" style="33" customWidth="1"/>
    <col min="7184" max="7184" width="7.875" style="33" customWidth="1"/>
    <col min="7185" max="7185" width="7.5" style="33" customWidth="1"/>
    <col min="7186" max="7188" width="9.125" style="33" customWidth="1"/>
    <col min="7189" max="7197" width="7.125" style="33" customWidth="1"/>
    <col min="7198" max="7198" width="8.5" style="33" bestFit="1" customWidth="1"/>
    <col min="7199" max="7200" width="7.125" style="33" customWidth="1"/>
    <col min="7201" max="7201" width="9" style="33" bestFit="1" customWidth="1"/>
    <col min="7202" max="7206" width="7.125" style="33" customWidth="1"/>
    <col min="7207" max="7207" width="10.625" style="33"/>
    <col min="7208" max="7210" width="8.5" style="33" bestFit="1" customWidth="1"/>
    <col min="7211" max="7220" width="4.5" style="33" customWidth="1"/>
    <col min="7221" max="7424" width="10.625" style="33"/>
    <col min="7425" max="7425" width="3.625" style="33" customWidth="1"/>
    <col min="7426" max="7426" width="11.625" style="33" customWidth="1"/>
    <col min="7427" max="7427" width="10.625" style="33" customWidth="1"/>
    <col min="7428" max="7428" width="7.625" style="33" customWidth="1"/>
    <col min="7429" max="7429" width="10" style="33" customWidth="1"/>
    <col min="7430" max="7430" width="10.5" style="33" customWidth="1"/>
    <col min="7431" max="7432" width="9.25" style="33" customWidth="1"/>
    <col min="7433" max="7433" width="9.5" style="33" customWidth="1"/>
    <col min="7434" max="7435" width="8.125" style="33" customWidth="1"/>
    <col min="7436" max="7438" width="6.75" style="33" customWidth="1"/>
    <col min="7439" max="7439" width="8.5" style="33" customWidth="1"/>
    <col min="7440" max="7440" width="7.875" style="33" customWidth="1"/>
    <col min="7441" max="7441" width="7.5" style="33" customWidth="1"/>
    <col min="7442" max="7444" width="9.125" style="33" customWidth="1"/>
    <col min="7445" max="7453" width="7.125" style="33" customWidth="1"/>
    <col min="7454" max="7454" width="8.5" style="33" bestFit="1" customWidth="1"/>
    <col min="7455" max="7456" width="7.125" style="33" customWidth="1"/>
    <col min="7457" max="7457" width="9" style="33" bestFit="1" customWidth="1"/>
    <col min="7458" max="7462" width="7.125" style="33" customWidth="1"/>
    <col min="7463" max="7463" width="10.625" style="33"/>
    <col min="7464" max="7466" width="8.5" style="33" bestFit="1" customWidth="1"/>
    <col min="7467" max="7476" width="4.5" style="33" customWidth="1"/>
    <col min="7477" max="7680" width="10.625" style="33"/>
    <col min="7681" max="7681" width="3.625" style="33" customWidth="1"/>
    <col min="7682" max="7682" width="11.625" style="33" customWidth="1"/>
    <col min="7683" max="7683" width="10.625" style="33" customWidth="1"/>
    <col min="7684" max="7684" width="7.625" style="33" customWidth="1"/>
    <col min="7685" max="7685" width="10" style="33" customWidth="1"/>
    <col min="7686" max="7686" width="10.5" style="33" customWidth="1"/>
    <col min="7687" max="7688" width="9.25" style="33" customWidth="1"/>
    <col min="7689" max="7689" width="9.5" style="33" customWidth="1"/>
    <col min="7690" max="7691" width="8.125" style="33" customWidth="1"/>
    <col min="7692" max="7694" width="6.75" style="33" customWidth="1"/>
    <col min="7695" max="7695" width="8.5" style="33" customWidth="1"/>
    <col min="7696" max="7696" width="7.875" style="33" customWidth="1"/>
    <col min="7697" max="7697" width="7.5" style="33" customWidth="1"/>
    <col min="7698" max="7700" width="9.125" style="33" customWidth="1"/>
    <col min="7701" max="7709" width="7.125" style="33" customWidth="1"/>
    <col min="7710" max="7710" width="8.5" style="33" bestFit="1" customWidth="1"/>
    <col min="7711" max="7712" width="7.125" style="33" customWidth="1"/>
    <col min="7713" max="7713" width="9" style="33" bestFit="1" customWidth="1"/>
    <col min="7714" max="7718" width="7.125" style="33" customWidth="1"/>
    <col min="7719" max="7719" width="10.625" style="33"/>
    <col min="7720" max="7722" width="8.5" style="33" bestFit="1" customWidth="1"/>
    <col min="7723" max="7732" width="4.5" style="33" customWidth="1"/>
    <col min="7733" max="7936" width="10.625" style="33"/>
    <col min="7937" max="7937" width="3.625" style="33" customWidth="1"/>
    <col min="7938" max="7938" width="11.625" style="33" customWidth="1"/>
    <col min="7939" max="7939" width="10.625" style="33" customWidth="1"/>
    <col min="7940" max="7940" width="7.625" style="33" customWidth="1"/>
    <col min="7941" max="7941" width="10" style="33" customWidth="1"/>
    <col min="7942" max="7942" width="10.5" style="33" customWidth="1"/>
    <col min="7943" max="7944" width="9.25" style="33" customWidth="1"/>
    <col min="7945" max="7945" width="9.5" style="33" customWidth="1"/>
    <col min="7946" max="7947" width="8.125" style="33" customWidth="1"/>
    <col min="7948" max="7950" width="6.75" style="33" customWidth="1"/>
    <col min="7951" max="7951" width="8.5" style="33" customWidth="1"/>
    <col min="7952" max="7952" width="7.875" style="33" customWidth="1"/>
    <col min="7953" max="7953" width="7.5" style="33" customWidth="1"/>
    <col min="7954" max="7956" width="9.125" style="33" customWidth="1"/>
    <col min="7957" max="7965" width="7.125" style="33" customWidth="1"/>
    <col min="7966" max="7966" width="8.5" style="33" bestFit="1" customWidth="1"/>
    <col min="7967" max="7968" width="7.125" style="33" customWidth="1"/>
    <col min="7969" max="7969" width="9" style="33" bestFit="1" customWidth="1"/>
    <col min="7970" max="7974" width="7.125" style="33" customWidth="1"/>
    <col min="7975" max="7975" width="10.625" style="33"/>
    <col min="7976" max="7978" width="8.5" style="33" bestFit="1" customWidth="1"/>
    <col min="7979" max="7988" width="4.5" style="33" customWidth="1"/>
    <col min="7989" max="8192" width="10.625" style="33"/>
    <col min="8193" max="8193" width="3.625" style="33" customWidth="1"/>
    <col min="8194" max="8194" width="11.625" style="33" customWidth="1"/>
    <col min="8195" max="8195" width="10.625" style="33" customWidth="1"/>
    <col min="8196" max="8196" width="7.625" style="33" customWidth="1"/>
    <col min="8197" max="8197" width="10" style="33" customWidth="1"/>
    <col min="8198" max="8198" width="10.5" style="33" customWidth="1"/>
    <col min="8199" max="8200" width="9.25" style="33" customWidth="1"/>
    <col min="8201" max="8201" width="9.5" style="33" customWidth="1"/>
    <col min="8202" max="8203" width="8.125" style="33" customWidth="1"/>
    <col min="8204" max="8206" width="6.75" style="33" customWidth="1"/>
    <col min="8207" max="8207" width="8.5" style="33" customWidth="1"/>
    <col min="8208" max="8208" width="7.875" style="33" customWidth="1"/>
    <col min="8209" max="8209" width="7.5" style="33" customWidth="1"/>
    <col min="8210" max="8212" width="9.125" style="33" customWidth="1"/>
    <col min="8213" max="8221" width="7.125" style="33" customWidth="1"/>
    <col min="8222" max="8222" width="8.5" style="33" bestFit="1" customWidth="1"/>
    <col min="8223" max="8224" width="7.125" style="33" customWidth="1"/>
    <col min="8225" max="8225" width="9" style="33" bestFit="1" customWidth="1"/>
    <col min="8226" max="8230" width="7.125" style="33" customWidth="1"/>
    <col min="8231" max="8231" width="10.625" style="33"/>
    <col min="8232" max="8234" width="8.5" style="33" bestFit="1" customWidth="1"/>
    <col min="8235" max="8244" width="4.5" style="33" customWidth="1"/>
    <col min="8245" max="8448" width="10.625" style="33"/>
    <col min="8449" max="8449" width="3.625" style="33" customWidth="1"/>
    <col min="8450" max="8450" width="11.625" style="33" customWidth="1"/>
    <col min="8451" max="8451" width="10.625" style="33" customWidth="1"/>
    <col min="8452" max="8452" width="7.625" style="33" customWidth="1"/>
    <col min="8453" max="8453" width="10" style="33" customWidth="1"/>
    <col min="8454" max="8454" width="10.5" style="33" customWidth="1"/>
    <col min="8455" max="8456" width="9.25" style="33" customWidth="1"/>
    <col min="8457" max="8457" width="9.5" style="33" customWidth="1"/>
    <col min="8458" max="8459" width="8.125" style="33" customWidth="1"/>
    <col min="8460" max="8462" width="6.75" style="33" customWidth="1"/>
    <col min="8463" max="8463" width="8.5" style="33" customWidth="1"/>
    <col min="8464" max="8464" width="7.875" style="33" customWidth="1"/>
    <col min="8465" max="8465" width="7.5" style="33" customWidth="1"/>
    <col min="8466" max="8468" width="9.125" style="33" customWidth="1"/>
    <col min="8469" max="8477" width="7.125" style="33" customWidth="1"/>
    <col min="8478" max="8478" width="8.5" style="33" bestFit="1" customWidth="1"/>
    <col min="8479" max="8480" width="7.125" style="33" customWidth="1"/>
    <col min="8481" max="8481" width="9" style="33" bestFit="1" customWidth="1"/>
    <col min="8482" max="8486" width="7.125" style="33" customWidth="1"/>
    <col min="8487" max="8487" width="10.625" style="33"/>
    <col min="8488" max="8490" width="8.5" style="33" bestFit="1" customWidth="1"/>
    <col min="8491" max="8500" width="4.5" style="33" customWidth="1"/>
    <col min="8501" max="8704" width="10.625" style="33"/>
    <col min="8705" max="8705" width="3.625" style="33" customWidth="1"/>
    <col min="8706" max="8706" width="11.625" style="33" customWidth="1"/>
    <col min="8707" max="8707" width="10.625" style="33" customWidth="1"/>
    <col min="8708" max="8708" width="7.625" style="33" customWidth="1"/>
    <col min="8709" max="8709" width="10" style="33" customWidth="1"/>
    <col min="8710" max="8710" width="10.5" style="33" customWidth="1"/>
    <col min="8711" max="8712" width="9.25" style="33" customWidth="1"/>
    <col min="8713" max="8713" width="9.5" style="33" customWidth="1"/>
    <col min="8714" max="8715" width="8.125" style="33" customWidth="1"/>
    <col min="8716" max="8718" width="6.75" style="33" customWidth="1"/>
    <col min="8719" max="8719" width="8.5" style="33" customWidth="1"/>
    <col min="8720" max="8720" width="7.875" style="33" customWidth="1"/>
    <col min="8721" max="8721" width="7.5" style="33" customWidth="1"/>
    <col min="8722" max="8724" width="9.125" style="33" customWidth="1"/>
    <col min="8725" max="8733" width="7.125" style="33" customWidth="1"/>
    <col min="8734" max="8734" width="8.5" style="33" bestFit="1" customWidth="1"/>
    <col min="8735" max="8736" width="7.125" style="33" customWidth="1"/>
    <col min="8737" max="8737" width="9" style="33" bestFit="1" customWidth="1"/>
    <col min="8738" max="8742" width="7.125" style="33" customWidth="1"/>
    <col min="8743" max="8743" width="10.625" style="33"/>
    <col min="8744" max="8746" width="8.5" style="33" bestFit="1" customWidth="1"/>
    <col min="8747" max="8756" width="4.5" style="33" customWidth="1"/>
    <col min="8757" max="8960" width="10.625" style="33"/>
    <col min="8961" max="8961" width="3.625" style="33" customWidth="1"/>
    <col min="8962" max="8962" width="11.625" style="33" customWidth="1"/>
    <col min="8963" max="8963" width="10.625" style="33" customWidth="1"/>
    <col min="8964" max="8964" width="7.625" style="33" customWidth="1"/>
    <col min="8965" max="8965" width="10" style="33" customWidth="1"/>
    <col min="8966" max="8966" width="10.5" style="33" customWidth="1"/>
    <col min="8967" max="8968" width="9.25" style="33" customWidth="1"/>
    <col min="8969" max="8969" width="9.5" style="33" customWidth="1"/>
    <col min="8970" max="8971" width="8.125" style="33" customWidth="1"/>
    <col min="8972" max="8974" width="6.75" style="33" customWidth="1"/>
    <col min="8975" max="8975" width="8.5" style="33" customWidth="1"/>
    <col min="8976" max="8976" width="7.875" style="33" customWidth="1"/>
    <col min="8977" max="8977" width="7.5" style="33" customWidth="1"/>
    <col min="8978" max="8980" width="9.125" style="33" customWidth="1"/>
    <col min="8981" max="8989" width="7.125" style="33" customWidth="1"/>
    <col min="8990" max="8990" width="8.5" style="33" bestFit="1" customWidth="1"/>
    <col min="8991" max="8992" width="7.125" style="33" customWidth="1"/>
    <col min="8993" max="8993" width="9" style="33" bestFit="1" customWidth="1"/>
    <col min="8994" max="8998" width="7.125" style="33" customWidth="1"/>
    <col min="8999" max="8999" width="10.625" style="33"/>
    <col min="9000" max="9002" width="8.5" style="33" bestFit="1" customWidth="1"/>
    <col min="9003" max="9012" width="4.5" style="33" customWidth="1"/>
    <col min="9013" max="9216" width="10.625" style="33"/>
    <col min="9217" max="9217" width="3.625" style="33" customWidth="1"/>
    <col min="9218" max="9218" width="11.625" style="33" customWidth="1"/>
    <col min="9219" max="9219" width="10.625" style="33" customWidth="1"/>
    <col min="9220" max="9220" width="7.625" style="33" customWidth="1"/>
    <col min="9221" max="9221" width="10" style="33" customWidth="1"/>
    <col min="9222" max="9222" width="10.5" style="33" customWidth="1"/>
    <col min="9223" max="9224" width="9.25" style="33" customWidth="1"/>
    <col min="9225" max="9225" width="9.5" style="33" customWidth="1"/>
    <col min="9226" max="9227" width="8.125" style="33" customWidth="1"/>
    <col min="9228" max="9230" width="6.75" style="33" customWidth="1"/>
    <col min="9231" max="9231" width="8.5" style="33" customWidth="1"/>
    <col min="9232" max="9232" width="7.875" style="33" customWidth="1"/>
    <col min="9233" max="9233" width="7.5" style="33" customWidth="1"/>
    <col min="9234" max="9236" width="9.125" style="33" customWidth="1"/>
    <col min="9237" max="9245" width="7.125" style="33" customWidth="1"/>
    <col min="9246" max="9246" width="8.5" style="33" bestFit="1" customWidth="1"/>
    <col min="9247" max="9248" width="7.125" style="33" customWidth="1"/>
    <col min="9249" max="9249" width="9" style="33" bestFit="1" customWidth="1"/>
    <col min="9250" max="9254" width="7.125" style="33" customWidth="1"/>
    <col min="9255" max="9255" width="10.625" style="33"/>
    <col min="9256" max="9258" width="8.5" style="33" bestFit="1" customWidth="1"/>
    <col min="9259" max="9268" width="4.5" style="33" customWidth="1"/>
    <col min="9269" max="9472" width="10.625" style="33"/>
    <col min="9473" max="9473" width="3.625" style="33" customWidth="1"/>
    <col min="9474" max="9474" width="11.625" style="33" customWidth="1"/>
    <col min="9475" max="9475" width="10.625" style="33" customWidth="1"/>
    <col min="9476" max="9476" width="7.625" style="33" customWidth="1"/>
    <col min="9477" max="9477" width="10" style="33" customWidth="1"/>
    <col min="9478" max="9478" width="10.5" style="33" customWidth="1"/>
    <col min="9479" max="9480" width="9.25" style="33" customWidth="1"/>
    <col min="9481" max="9481" width="9.5" style="33" customWidth="1"/>
    <col min="9482" max="9483" width="8.125" style="33" customWidth="1"/>
    <col min="9484" max="9486" width="6.75" style="33" customWidth="1"/>
    <col min="9487" max="9487" width="8.5" style="33" customWidth="1"/>
    <col min="9488" max="9488" width="7.875" style="33" customWidth="1"/>
    <col min="9489" max="9489" width="7.5" style="33" customWidth="1"/>
    <col min="9490" max="9492" width="9.125" style="33" customWidth="1"/>
    <col min="9493" max="9501" width="7.125" style="33" customWidth="1"/>
    <col min="9502" max="9502" width="8.5" style="33" bestFit="1" customWidth="1"/>
    <col min="9503" max="9504" width="7.125" style="33" customWidth="1"/>
    <col min="9505" max="9505" width="9" style="33" bestFit="1" customWidth="1"/>
    <col min="9506" max="9510" width="7.125" style="33" customWidth="1"/>
    <col min="9511" max="9511" width="10.625" style="33"/>
    <col min="9512" max="9514" width="8.5" style="33" bestFit="1" customWidth="1"/>
    <col min="9515" max="9524" width="4.5" style="33" customWidth="1"/>
    <col min="9525" max="9728" width="10.625" style="33"/>
    <col min="9729" max="9729" width="3.625" style="33" customWidth="1"/>
    <col min="9730" max="9730" width="11.625" style="33" customWidth="1"/>
    <col min="9731" max="9731" width="10.625" style="33" customWidth="1"/>
    <col min="9732" max="9732" width="7.625" style="33" customWidth="1"/>
    <col min="9733" max="9733" width="10" style="33" customWidth="1"/>
    <col min="9734" max="9734" width="10.5" style="33" customWidth="1"/>
    <col min="9735" max="9736" width="9.25" style="33" customWidth="1"/>
    <col min="9737" max="9737" width="9.5" style="33" customWidth="1"/>
    <col min="9738" max="9739" width="8.125" style="33" customWidth="1"/>
    <col min="9740" max="9742" width="6.75" style="33" customWidth="1"/>
    <col min="9743" max="9743" width="8.5" style="33" customWidth="1"/>
    <col min="9744" max="9744" width="7.875" style="33" customWidth="1"/>
    <col min="9745" max="9745" width="7.5" style="33" customWidth="1"/>
    <col min="9746" max="9748" width="9.125" style="33" customWidth="1"/>
    <col min="9749" max="9757" width="7.125" style="33" customWidth="1"/>
    <col min="9758" max="9758" width="8.5" style="33" bestFit="1" customWidth="1"/>
    <col min="9759" max="9760" width="7.125" style="33" customWidth="1"/>
    <col min="9761" max="9761" width="9" style="33" bestFit="1" customWidth="1"/>
    <col min="9762" max="9766" width="7.125" style="33" customWidth="1"/>
    <col min="9767" max="9767" width="10.625" style="33"/>
    <col min="9768" max="9770" width="8.5" style="33" bestFit="1" customWidth="1"/>
    <col min="9771" max="9780" width="4.5" style="33" customWidth="1"/>
    <col min="9781" max="9984" width="10.625" style="33"/>
    <col min="9985" max="9985" width="3.625" style="33" customWidth="1"/>
    <col min="9986" max="9986" width="11.625" style="33" customWidth="1"/>
    <col min="9987" max="9987" width="10.625" style="33" customWidth="1"/>
    <col min="9988" max="9988" width="7.625" style="33" customWidth="1"/>
    <col min="9989" max="9989" width="10" style="33" customWidth="1"/>
    <col min="9990" max="9990" width="10.5" style="33" customWidth="1"/>
    <col min="9991" max="9992" width="9.25" style="33" customWidth="1"/>
    <col min="9993" max="9993" width="9.5" style="33" customWidth="1"/>
    <col min="9994" max="9995" width="8.125" style="33" customWidth="1"/>
    <col min="9996" max="9998" width="6.75" style="33" customWidth="1"/>
    <col min="9999" max="9999" width="8.5" style="33" customWidth="1"/>
    <col min="10000" max="10000" width="7.875" style="33" customWidth="1"/>
    <col min="10001" max="10001" width="7.5" style="33" customWidth="1"/>
    <col min="10002" max="10004" width="9.125" style="33" customWidth="1"/>
    <col min="10005" max="10013" width="7.125" style="33" customWidth="1"/>
    <col min="10014" max="10014" width="8.5" style="33" bestFit="1" customWidth="1"/>
    <col min="10015" max="10016" width="7.125" style="33" customWidth="1"/>
    <col min="10017" max="10017" width="9" style="33" bestFit="1" customWidth="1"/>
    <col min="10018" max="10022" width="7.125" style="33" customWidth="1"/>
    <col min="10023" max="10023" width="10.625" style="33"/>
    <col min="10024" max="10026" width="8.5" style="33" bestFit="1" customWidth="1"/>
    <col min="10027" max="10036" width="4.5" style="33" customWidth="1"/>
    <col min="10037" max="10240" width="10.625" style="33"/>
    <col min="10241" max="10241" width="3.625" style="33" customWidth="1"/>
    <col min="10242" max="10242" width="11.625" style="33" customWidth="1"/>
    <col min="10243" max="10243" width="10.625" style="33" customWidth="1"/>
    <col min="10244" max="10244" width="7.625" style="33" customWidth="1"/>
    <col min="10245" max="10245" width="10" style="33" customWidth="1"/>
    <col min="10246" max="10246" width="10.5" style="33" customWidth="1"/>
    <col min="10247" max="10248" width="9.25" style="33" customWidth="1"/>
    <col min="10249" max="10249" width="9.5" style="33" customWidth="1"/>
    <col min="10250" max="10251" width="8.125" style="33" customWidth="1"/>
    <col min="10252" max="10254" width="6.75" style="33" customWidth="1"/>
    <col min="10255" max="10255" width="8.5" style="33" customWidth="1"/>
    <col min="10256" max="10256" width="7.875" style="33" customWidth="1"/>
    <col min="10257" max="10257" width="7.5" style="33" customWidth="1"/>
    <col min="10258" max="10260" width="9.125" style="33" customWidth="1"/>
    <col min="10261" max="10269" width="7.125" style="33" customWidth="1"/>
    <col min="10270" max="10270" width="8.5" style="33" bestFit="1" customWidth="1"/>
    <col min="10271" max="10272" width="7.125" style="33" customWidth="1"/>
    <col min="10273" max="10273" width="9" style="33" bestFit="1" customWidth="1"/>
    <col min="10274" max="10278" width="7.125" style="33" customWidth="1"/>
    <col min="10279" max="10279" width="10.625" style="33"/>
    <col min="10280" max="10282" width="8.5" style="33" bestFit="1" customWidth="1"/>
    <col min="10283" max="10292" width="4.5" style="33" customWidth="1"/>
    <col min="10293" max="10496" width="10.625" style="33"/>
    <col min="10497" max="10497" width="3.625" style="33" customWidth="1"/>
    <col min="10498" max="10498" width="11.625" style="33" customWidth="1"/>
    <col min="10499" max="10499" width="10.625" style="33" customWidth="1"/>
    <col min="10500" max="10500" width="7.625" style="33" customWidth="1"/>
    <col min="10501" max="10501" width="10" style="33" customWidth="1"/>
    <col min="10502" max="10502" width="10.5" style="33" customWidth="1"/>
    <col min="10503" max="10504" width="9.25" style="33" customWidth="1"/>
    <col min="10505" max="10505" width="9.5" style="33" customWidth="1"/>
    <col min="10506" max="10507" width="8.125" style="33" customWidth="1"/>
    <col min="10508" max="10510" width="6.75" style="33" customWidth="1"/>
    <col min="10511" max="10511" width="8.5" style="33" customWidth="1"/>
    <col min="10512" max="10512" width="7.875" style="33" customWidth="1"/>
    <col min="10513" max="10513" width="7.5" style="33" customWidth="1"/>
    <col min="10514" max="10516" width="9.125" style="33" customWidth="1"/>
    <col min="10517" max="10525" width="7.125" style="33" customWidth="1"/>
    <col min="10526" max="10526" width="8.5" style="33" bestFit="1" customWidth="1"/>
    <col min="10527" max="10528" width="7.125" style="33" customWidth="1"/>
    <col min="10529" max="10529" width="9" style="33" bestFit="1" customWidth="1"/>
    <col min="10530" max="10534" width="7.125" style="33" customWidth="1"/>
    <col min="10535" max="10535" width="10.625" style="33"/>
    <col min="10536" max="10538" width="8.5" style="33" bestFit="1" customWidth="1"/>
    <col min="10539" max="10548" width="4.5" style="33" customWidth="1"/>
    <col min="10549" max="10752" width="10.625" style="33"/>
    <col min="10753" max="10753" width="3.625" style="33" customWidth="1"/>
    <col min="10754" max="10754" width="11.625" style="33" customWidth="1"/>
    <col min="10755" max="10755" width="10.625" style="33" customWidth="1"/>
    <col min="10756" max="10756" width="7.625" style="33" customWidth="1"/>
    <col min="10757" max="10757" width="10" style="33" customWidth="1"/>
    <col min="10758" max="10758" width="10.5" style="33" customWidth="1"/>
    <col min="10759" max="10760" width="9.25" style="33" customWidth="1"/>
    <col min="10761" max="10761" width="9.5" style="33" customWidth="1"/>
    <col min="10762" max="10763" width="8.125" style="33" customWidth="1"/>
    <col min="10764" max="10766" width="6.75" style="33" customWidth="1"/>
    <col min="10767" max="10767" width="8.5" style="33" customWidth="1"/>
    <col min="10768" max="10768" width="7.875" style="33" customWidth="1"/>
    <col min="10769" max="10769" width="7.5" style="33" customWidth="1"/>
    <col min="10770" max="10772" width="9.125" style="33" customWidth="1"/>
    <col min="10773" max="10781" width="7.125" style="33" customWidth="1"/>
    <col min="10782" max="10782" width="8.5" style="33" bestFit="1" customWidth="1"/>
    <col min="10783" max="10784" width="7.125" style="33" customWidth="1"/>
    <col min="10785" max="10785" width="9" style="33" bestFit="1" customWidth="1"/>
    <col min="10786" max="10790" width="7.125" style="33" customWidth="1"/>
    <col min="10791" max="10791" width="10.625" style="33"/>
    <col min="10792" max="10794" width="8.5" style="33" bestFit="1" customWidth="1"/>
    <col min="10795" max="10804" width="4.5" style="33" customWidth="1"/>
    <col min="10805" max="11008" width="10.625" style="33"/>
    <col min="11009" max="11009" width="3.625" style="33" customWidth="1"/>
    <col min="11010" max="11010" width="11.625" style="33" customWidth="1"/>
    <col min="11011" max="11011" width="10.625" style="33" customWidth="1"/>
    <col min="11012" max="11012" width="7.625" style="33" customWidth="1"/>
    <col min="11013" max="11013" width="10" style="33" customWidth="1"/>
    <col min="11014" max="11014" width="10.5" style="33" customWidth="1"/>
    <col min="11015" max="11016" width="9.25" style="33" customWidth="1"/>
    <col min="11017" max="11017" width="9.5" style="33" customWidth="1"/>
    <col min="11018" max="11019" width="8.125" style="33" customWidth="1"/>
    <col min="11020" max="11022" width="6.75" style="33" customWidth="1"/>
    <col min="11023" max="11023" width="8.5" style="33" customWidth="1"/>
    <col min="11024" max="11024" width="7.875" style="33" customWidth="1"/>
    <col min="11025" max="11025" width="7.5" style="33" customWidth="1"/>
    <col min="11026" max="11028" width="9.125" style="33" customWidth="1"/>
    <col min="11029" max="11037" width="7.125" style="33" customWidth="1"/>
    <col min="11038" max="11038" width="8.5" style="33" bestFit="1" customWidth="1"/>
    <col min="11039" max="11040" width="7.125" style="33" customWidth="1"/>
    <col min="11041" max="11041" width="9" style="33" bestFit="1" customWidth="1"/>
    <col min="11042" max="11046" width="7.125" style="33" customWidth="1"/>
    <col min="11047" max="11047" width="10.625" style="33"/>
    <col min="11048" max="11050" width="8.5" style="33" bestFit="1" customWidth="1"/>
    <col min="11051" max="11060" width="4.5" style="33" customWidth="1"/>
    <col min="11061" max="11264" width="10.625" style="33"/>
    <col min="11265" max="11265" width="3.625" style="33" customWidth="1"/>
    <col min="11266" max="11266" width="11.625" style="33" customWidth="1"/>
    <col min="11267" max="11267" width="10.625" style="33" customWidth="1"/>
    <col min="11268" max="11268" width="7.625" style="33" customWidth="1"/>
    <col min="11269" max="11269" width="10" style="33" customWidth="1"/>
    <col min="11270" max="11270" width="10.5" style="33" customWidth="1"/>
    <col min="11271" max="11272" width="9.25" style="33" customWidth="1"/>
    <col min="11273" max="11273" width="9.5" style="33" customWidth="1"/>
    <col min="11274" max="11275" width="8.125" style="33" customWidth="1"/>
    <col min="11276" max="11278" width="6.75" style="33" customWidth="1"/>
    <col min="11279" max="11279" width="8.5" style="33" customWidth="1"/>
    <col min="11280" max="11280" width="7.875" style="33" customWidth="1"/>
    <col min="11281" max="11281" width="7.5" style="33" customWidth="1"/>
    <col min="11282" max="11284" width="9.125" style="33" customWidth="1"/>
    <col min="11285" max="11293" width="7.125" style="33" customWidth="1"/>
    <col min="11294" max="11294" width="8.5" style="33" bestFit="1" customWidth="1"/>
    <col min="11295" max="11296" width="7.125" style="33" customWidth="1"/>
    <col min="11297" max="11297" width="9" style="33" bestFit="1" customWidth="1"/>
    <col min="11298" max="11302" width="7.125" style="33" customWidth="1"/>
    <col min="11303" max="11303" width="10.625" style="33"/>
    <col min="11304" max="11306" width="8.5" style="33" bestFit="1" customWidth="1"/>
    <col min="11307" max="11316" width="4.5" style="33" customWidth="1"/>
    <col min="11317" max="11520" width="10.625" style="33"/>
    <col min="11521" max="11521" width="3.625" style="33" customWidth="1"/>
    <col min="11522" max="11522" width="11.625" style="33" customWidth="1"/>
    <col min="11523" max="11523" width="10.625" style="33" customWidth="1"/>
    <col min="11524" max="11524" width="7.625" style="33" customWidth="1"/>
    <col min="11525" max="11525" width="10" style="33" customWidth="1"/>
    <col min="11526" max="11526" width="10.5" style="33" customWidth="1"/>
    <col min="11527" max="11528" width="9.25" style="33" customWidth="1"/>
    <col min="11529" max="11529" width="9.5" style="33" customWidth="1"/>
    <col min="11530" max="11531" width="8.125" style="33" customWidth="1"/>
    <col min="11532" max="11534" width="6.75" style="33" customWidth="1"/>
    <col min="11535" max="11535" width="8.5" style="33" customWidth="1"/>
    <col min="11536" max="11536" width="7.875" style="33" customWidth="1"/>
    <col min="11537" max="11537" width="7.5" style="33" customWidth="1"/>
    <col min="11538" max="11540" width="9.125" style="33" customWidth="1"/>
    <col min="11541" max="11549" width="7.125" style="33" customWidth="1"/>
    <col min="11550" max="11550" width="8.5" style="33" bestFit="1" customWidth="1"/>
    <col min="11551" max="11552" width="7.125" style="33" customWidth="1"/>
    <col min="11553" max="11553" width="9" style="33" bestFit="1" customWidth="1"/>
    <col min="11554" max="11558" width="7.125" style="33" customWidth="1"/>
    <col min="11559" max="11559" width="10.625" style="33"/>
    <col min="11560" max="11562" width="8.5" style="33" bestFit="1" customWidth="1"/>
    <col min="11563" max="11572" width="4.5" style="33" customWidth="1"/>
    <col min="11573" max="11776" width="10.625" style="33"/>
    <col min="11777" max="11777" width="3.625" style="33" customWidth="1"/>
    <col min="11778" max="11778" width="11.625" style="33" customWidth="1"/>
    <col min="11779" max="11779" width="10.625" style="33" customWidth="1"/>
    <col min="11780" max="11780" width="7.625" style="33" customWidth="1"/>
    <col min="11781" max="11781" width="10" style="33" customWidth="1"/>
    <col min="11782" max="11782" width="10.5" style="33" customWidth="1"/>
    <col min="11783" max="11784" width="9.25" style="33" customWidth="1"/>
    <col min="11785" max="11785" width="9.5" style="33" customWidth="1"/>
    <col min="11786" max="11787" width="8.125" style="33" customWidth="1"/>
    <col min="11788" max="11790" width="6.75" style="33" customWidth="1"/>
    <col min="11791" max="11791" width="8.5" style="33" customWidth="1"/>
    <col min="11792" max="11792" width="7.875" style="33" customWidth="1"/>
    <col min="11793" max="11793" width="7.5" style="33" customWidth="1"/>
    <col min="11794" max="11796" width="9.125" style="33" customWidth="1"/>
    <col min="11797" max="11805" width="7.125" style="33" customWidth="1"/>
    <col min="11806" max="11806" width="8.5" style="33" bestFit="1" customWidth="1"/>
    <col min="11807" max="11808" width="7.125" style="33" customWidth="1"/>
    <col min="11809" max="11809" width="9" style="33" bestFit="1" customWidth="1"/>
    <col min="11810" max="11814" width="7.125" style="33" customWidth="1"/>
    <col min="11815" max="11815" width="10.625" style="33"/>
    <col min="11816" max="11818" width="8.5" style="33" bestFit="1" customWidth="1"/>
    <col min="11819" max="11828" width="4.5" style="33" customWidth="1"/>
    <col min="11829" max="12032" width="10.625" style="33"/>
    <col min="12033" max="12033" width="3.625" style="33" customWidth="1"/>
    <col min="12034" max="12034" width="11.625" style="33" customWidth="1"/>
    <col min="12035" max="12035" width="10.625" style="33" customWidth="1"/>
    <col min="12036" max="12036" width="7.625" style="33" customWidth="1"/>
    <col min="12037" max="12037" width="10" style="33" customWidth="1"/>
    <col min="12038" max="12038" width="10.5" style="33" customWidth="1"/>
    <col min="12039" max="12040" width="9.25" style="33" customWidth="1"/>
    <col min="12041" max="12041" width="9.5" style="33" customWidth="1"/>
    <col min="12042" max="12043" width="8.125" style="33" customWidth="1"/>
    <col min="12044" max="12046" width="6.75" style="33" customWidth="1"/>
    <col min="12047" max="12047" width="8.5" style="33" customWidth="1"/>
    <col min="12048" max="12048" width="7.875" style="33" customWidth="1"/>
    <col min="12049" max="12049" width="7.5" style="33" customWidth="1"/>
    <col min="12050" max="12052" width="9.125" style="33" customWidth="1"/>
    <col min="12053" max="12061" width="7.125" style="33" customWidth="1"/>
    <col min="12062" max="12062" width="8.5" style="33" bestFit="1" customWidth="1"/>
    <col min="12063" max="12064" width="7.125" style="33" customWidth="1"/>
    <col min="12065" max="12065" width="9" style="33" bestFit="1" customWidth="1"/>
    <col min="12066" max="12070" width="7.125" style="33" customWidth="1"/>
    <col min="12071" max="12071" width="10.625" style="33"/>
    <col min="12072" max="12074" width="8.5" style="33" bestFit="1" customWidth="1"/>
    <col min="12075" max="12084" width="4.5" style="33" customWidth="1"/>
    <col min="12085" max="12288" width="10.625" style="33"/>
    <col min="12289" max="12289" width="3.625" style="33" customWidth="1"/>
    <col min="12290" max="12290" width="11.625" style="33" customWidth="1"/>
    <col min="12291" max="12291" width="10.625" style="33" customWidth="1"/>
    <col min="12292" max="12292" width="7.625" style="33" customWidth="1"/>
    <col min="12293" max="12293" width="10" style="33" customWidth="1"/>
    <col min="12294" max="12294" width="10.5" style="33" customWidth="1"/>
    <col min="12295" max="12296" width="9.25" style="33" customWidth="1"/>
    <col min="12297" max="12297" width="9.5" style="33" customWidth="1"/>
    <col min="12298" max="12299" width="8.125" style="33" customWidth="1"/>
    <col min="12300" max="12302" width="6.75" style="33" customWidth="1"/>
    <col min="12303" max="12303" width="8.5" style="33" customWidth="1"/>
    <col min="12304" max="12304" width="7.875" style="33" customWidth="1"/>
    <col min="12305" max="12305" width="7.5" style="33" customWidth="1"/>
    <col min="12306" max="12308" width="9.125" style="33" customWidth="1"/>
    <col min="12309" max="12317" width="7.125" style="33" customWidth="1"/>
    <col min="12318" max="12318" width="8.5" style="33" bestFit="1" customWidth="1"/>
    <col min="12319" max="12320" width="7.125" style="33" customWidth="1"/>
    <col min="12321" max="12321" width="9" style="33" bestFit="1" customWidth="1"/>
    <col min="12322" max="12326" width="7.125" style="33" customWidth="1"/>
    <col min="12327" max="12327" width="10.625" style="33"/>
    <col min="12328" max="12330" width="8.5" style="33" bestFit="1" customWidth="1"/>
    <col min="12331" max="12340" width="4.5" style="33" customWidth="1"/>
    <col min="12341" max="12544" width="10.625" style="33"/>
    <col min="12545" max="12545" width="3.625" style="33" customWidth="1"/>
    <col min="12546" max="12546" width="11.625" style="33" customWidth="1"/>
    <col min="12547" max="12547" width="10.625" style="33" customWidth="1"/>
    <col min="12548" max="12548" width="7.625" style="33" customWidth="1"/>
    <col min="12549" max="12549" width="10" style="33" customWidth="1"/>
    <col min="12550" max="12550" width="10.5" style="33" customWidth="1"/>
    <col min="12551" max="12552" width="9.25" style="33" customWidth="1"/>
    <col min="12553" max="12553" width="9.5" style="33" customWidth="1"/>
    <col min="12554" max="12555" width="8.125" style="33" customWidth="1"/>
    <col min="12556" max="12558" width="6.75" style="33" customWidth="1"/>
    <col min="12559" max="12559" width="8.5" style="33" customWidth="1"/>
    <col min="12560" max="12560" width="7.875" style="33" customWidth="1"/>
    <col min="12561" max="12561" width="7.5" style="33" customWidth="1"/>
    <col min="12562" max="12564" width="9.125" style="33" customWidth="1"/>
    <col min="12565" max="12573" width="7.125" style="33" customWidth="1"/>
    <col min="12574" max="12574" width="8.5" style="33" bestFit="1" customWidth="1"/>
    <col min="12575" max="12576" width="7.125" style="33" customWidth="1"/>
    <col min="12577" max="12577" width="9" style="33" bestFit="1" customWidth="1"/>
    <col min="12578" max="12582" width="7.125" style="33" customWidth="1"/>
    <col min="12583" max="12583" width="10.625" style="33"/>
    <col min="12584" max="12586" width="8.5" style="33" bestFit="1" customWidth="1"/>
    <col min="12587" max="12596" width="4.5" style="33" customWidth="1"/>
    <col min="12597" max="12800" width="10.625" style="33"/>
    <col min="12801" max="12801" width="3.625" style="33" customWidth="1"/>
    <col min="12802" max="12802" width="11.625" style="33" customWidth="1"/>
    <col min="12803" max="12803" width="10.625" style="33" customWidth="1"/>
    <col min="12804" max="12804" width="7.625" style="33" customWidth="1"/>
    <col min="12805" max="12805" width="10" style="33" customWidth="1"/>
    <col min="12806" max="12806" width="10.5" style="33" customWidth="1"/>
    <col min="12807" max="12808" width="9.25" style="33" customWidth="1"/>
    <col min="12809" max="12809" width="9.5" style="33" customWidth="1"/>
    <col min="12810" max="12811" width="8.125" style="33" customWidth="1"/>
    <col min="12812" max="12814" width="6.75" style="33" customWidth="1"/>
    <col min="12815" max="12815" width="8.5" style="33" customWidth="1"/>
    <col min="12816" max="12816" width="7.875" style="33" customWidth="1"/>
    <col min="12817" max="12817" width="7.5" style="33" customWidth="1"/>
    <col min="12818" max="12820" width="9.125" style="33" customWidth="1"/>
    <col min="12821" max="12829" width="7.125" style="33" customWidth="1"/>
    <col min="12830" max="12830" width="8.5" style="33" bestFit="1" customWidth="1"/>
    <col min="12831" max="12832" width="7.125" style="33" customWidth="1"/>
    <col min="12833" max="12833" width="9" style="33" bestFit="1" customWidth="1"/>
    <col min="12834" max="12838" width="7.125" style="33" customWidth="1"/>
    <col min="12839" max="12839" width="10.625" style="33"/>
    <col min="12840" max="12842" width="8.5" style="33" bestFit="1" customWidth="1"/>
    <col min="12843" max="12852" width="4.5" style="33" customWidth="1"/>
    <col min="12853" max="13056" width="10.625" style="33"/>
    <col min="13057" max="13057" width="3.625" style="33" customWidth="1"/>
    <col min="13058" max="13058" width="11.625" style="33" customWidth="1"/>
    <col min="13059" max="13059" width="10.625" style="33" customWidth="1"/>
    <col min="13060" max="13060" width="7.625" style="33" customWidth="1"/>
    <col min="13061" max="13061" width="10" style="33" customWidth="1"/>
    <col min="13062" max="13062" width="10.5" style="33" customWidth="1"/>
    <col min="13063" max="13064" width="9.25" style="33" customWidth="1"/>
    <col min="13065" max="13065" width="9.5" style="33" customWidth="1"/>
    <col min="13066" max="13067" width="8.125" style="33" customWidth="1"/>
    <col min="13068" max="13070" width="6.75" style="33" customWidth="1"/>
    <col min="13071" max="13071" width="8.5" style="33" customWidth="1"/>
    <col min="13072" max="13072" width="7.875" style="33" customWidth="1"/>
    <col min="13073" max="13073" width="7.5" style="33" customWidth="1"/>
    <col min="13074" max="13076" width="9.125" style="33" customWidth="1"/>
    <col min="13077" max="13085" width="7.125" style="33" customWidth="1"/>
    <col min="13086" max="13086" width="8.5" style="33" bestFit="1" customWidth="1"/>
    <col min="13087" max="13088" width="7.125" style="33" customWidth="1"/>
    <col min="13089" max="13089" width="9" style="33" bestFit="1" customWidth="1"/>
    <col min="13090" max="13094" width="7.125" style="33" customWidth="1"/>
    <col min="13095" max="13095" width="10.625" style="33"/>
    <col min="13096" max="13098" width="8.5" style="33" bestFit="1" customWidth="1"/>
    <col min="13099" max="13108" width="4.5" style="33" customWidth="1"/>
    <col min="13109" max="13312" width="10.625" style="33"/>
    <col min="13313" max="13313" width="3.625" style="33" customWidth="1"/>
    <col min="13314" max="13314" width="11.625" style="33" customWidth="1"/>
    <col min="13315" max="13315" width="10.625" style="33" customWidth="1"/>
    <col min="13316" max="13316" width="7.625" style="33" customWidth="1"/>
    <col min="13317" max="13317" width="10" style="33" customWidth="1"/>
    <col min="13318" max="13318" width="10.5" style="33" customWidth="1"/>
    <col min="13319" max="13320" width="9.25" style="33" customWidth="1"/>
    <col min="13321" max="13321" width="9.5" style="33" customWidth="1"/>
    <col min="13322" max="13323" width="8.125" style="33" customWidth="1"/>
    <col min="13324" max="13326" width="6.75" style="33" customWidth="1"/>
    <col min="13327" max="13327" width="8.5" style="33" customWidth="1"/>
    <col min="13328" max="13328" width="7.875" style="33" customWidth="1"/>
    <col min="13329" max="13329" width="7.5" style="33" customWidth="1"/>
    <col min="13330" max="13332" width="9.125" style="33" customWidth="1"/>
    <col min="13333" max="13341" width="7.125" style="33" customWidth="1"/>
    <col min="13342" max="13342" width="8.5" style="33" bestFit="1" customWidth="1"/>
    <col min="13343" max="13344" width="7.125" style="33" customWidth="1"/>
    <col min="13345" max="13345" width="9" style="33" bestFit="1" customWidth="1"/>
    <col min="13346" max="13350" width="7.125" style="33" customWidth="1"/>
    <col min="13351" max="13351" width="10.625" style="33"/>
    <col min="13352" max="13354" width="8.5" style="33" bestFit="1" customWidth="1"/>
    <col min="13355" max="13364" width="4.5" style="33" customWidth="1"/>
    <col min="13365" max="13568" width="10.625" style="33"/>
    <col min="13569" max="13569" width="3.625" style="33" customWidth="1"/>
    <col min="13570" max="13570" width="11.625" style="33" customWidth="1"/>
    <col min="13571" max="13571" width="10.625" style="33" customWidth="1"/>
    <col min="13572" max="13572" width="7.625" style="33" customWidth="1"/>
    <col min="13573" max="13573" width="10" style="33" customWidth="1"/>
    <col min="13574" max="13574" width="10.5" style="33" customWidth="1"/>
    <col min="13575" max="13576" width="9.25" style="33" customWidth="1"/>
    <col min="13577" max="13577" width="9.5" style="33" customWidth="1"/>
    <col min="13578" max="13579" width="8.125" style="33" customWidth="1"/>
    <col min="13580" max="13582" width="6.75" style="33" customWidth="1"/>
    <col min="13583" max="13583" width="8.5" style="33" customWidth="1"/>
    <col min="13584" max="13584" width="7.875" style="33" customWidth="1"/>
    <col min="13585" max="13585" width="7.5" style="33" customWidth="1"/>
    <col min="13586" max="13588" width="9.125" style="33" customWidth="1"/>
    <col min="13589" max="13597" width="7.125" style="33" customWidth="1"/>
    <col min="13598" max="13598" width="8.5" style="33" bestFit="1" customWidth="1"/>
    <col min="13599" max="13600" width="7.125" style="33" customWidth="1"/>
    <col min="13601" max="13601" width="9" style="33" bestFit="1" customWidth="1"/>
    <col min="13602" max="13606" width="7.125" style="33" customWidth="1"/>
    <col min="13607" max="13607" width="10.625" style="33"/>
    <col min="13608" max="13610" width="8.5" style="33" bestFit="1" customWidth="1"/>
    <col min="13611" max="13620" width="4.5" style="33" customWidth="1"/>
    <col min="13621" max="13824" width="10.625" style="33"/>
    <col min="13825" max="13825" width="3.625" style="33" customWidth="1"/>
    <col min="13826" max="13826" width="11.625" style="33" customWidth="1"/>
    <col min="13827" max="13827" width="10.625" style="33" customWidth="1"/>
    <col min="13828" max="13828" width="7.625" style="33" customWidth="1"/>
    <col min="13829" max="13829" width="10" style="33" customWidth="1"/>
    <col min="13830" max="13830" width="10.5" style="33" customWidth="1"/>
    <col min="13831" max="13832" width="9.25" style="33" customWidth="1"/>
    <col min="13833" max="13833" width="9.5" style="33" customWidth="1"/>
    <col min="13834" max="13835" width="8.125" style="33" customWidth="1"/>
    <col min="13836" max="13838" width="6.75" style="33" customWidth="1"/>
    <col min="13839" max="13839" width="8.5" style="33" customWidth="1"/>
    <col min="13840" max="13840" width="7.875" style="33" customWidth="1"/>
    <col min="13841" max="13841" width="7.5" style="33" customWidth="1"/>
    <col min="13842" max="13844" width="9.125" style="33" customWidth="1"/>
    <col min="13845" max="13853" width="7.125" style="33" customWidth="1"/>
    <col min="13854" max="13854" width="8.5" style="33" bestFit="1" customWidth="1"/>
    <col min="13855" max="13856" width="7.125" style="33" customWidth="1"/>
    <col min="13857" max="13857" width="9" style="33" bestFit="1" customWidth="1"/>
    <col min="13858" max="13862" width="7.125" style="33" customWidth="1"/>
    <col min="13863" max="13863" width="10.625" style="33"/>
    <col min="13864" max="13866" width="8.5" style="33" bestFit="1" customWidth="1"/>
    <col min="13867" max="13876" width="4.5" style="33" customWidth="1"/>
    <col min="13877" max="14080" width="10.625" style="33"/>
    <col min="14081" max="14081" width="3.625" style="33" customWidth="1"/>
    <col min="14082" max="14082" width="11.625" style="33" customWidth="1"/>
    <col min="14083" max="14083" width="10.625" style="33" customWidth="1"/>
    <col min="14084" max="14084" width="7.625" style="33" customWidth="1"/>
    <col min="14085" max="14085" width="10" style="33" customWidth="1"/>
    <col min="14086" max="14086" width="10.5" style="33" customWidth="1"/>
    <col min="14087" max="14088" width="9.25" style="33" customWidth="1"/>
    <col min="14089" max="14089" width="9.5" style="33" customWidth="1"/>
    <col min="14090" max="14091" width="8.125" style="33" customWidth="1"/>
    <col min="14092" max="14094" width="6.75" style="33" customWidth="1"/>
    <col min="14095" max="14095" width="8.5" style="33" customWidth="1"/>
    <col min="14096" max="14096" width="7.875" style="33" customWidth="1"/>
    <col min="14097" max="14097" width="7.5" style="33" customWidth="1"/>
    <col min="14098" max="14100" width="9.125" style="33" customWidth="1"/>
    <col min="14101" max="14109" width="7.125" style="33" customWidth="1"/>
    <col min="14110" max="14110" width="8.5" style="33" bestFit="1" customWidth="1"/>
    <col min="14111" max="14112" width="7.125" style="33" customWidth="1"/>
    <col min="14113" max="14113" width="9" style="33" bestFit="1" customWidth="1"/>
    <col min="14114" max="14118" width="7.125" style="33" customWidth="1"/>
    <col min="14119" max="14119" width="10.625" style="33"/>
    <col min="14120" max="14122" width="8.5" style="33" bestFit="1" customWidth="1"/>
    <col min="14123" max="14132" width="4.5" style="33" customWidth="1"/>
    <col min="14133" max="14336" width="10.625" style="33"/>
    <col min="14337" max="14337" width="3.625" style="33" customWidth="1"/>
    <col min="14338" max="14338" width="11.625" style="33" customWidth="1"/>
    <col min="14339" max="14339" width="10.625" style="33" customWidth="1"/>
    <col min="14340" max="14340" width="7.625" style="33" customWidth="1"/>
    <col min="14341" max="14341" width="10" style="33" customWidth="1"/>
    <col min="14342" max="14342" width="10.5" style="33" customWidth="1"/>
    <col min="14343" max="14344" width="9.25" style="33" customWidth="1"/>
    <col min="14345" max="14345" width="9.5" style="33" customWidth="1"/>
    <col min="14346" max="14347" width="8.125" style="33" customWidth="1"/>
    <col min="14348" max="14350" width="6.75" style="33" customWidth="1"/>
    <col min="14351" max="14351" width="8.5" style="33" customWidth="1"/>
    <col min="14352" max="14352" width="7.875" style="33" customWidth="1"/>
    <col min="14353" max="14353" width="7.5" style="33" customWidth="1"/>
    <col min="14354" max="14356" width="9.125" style="33" customWidth="1"/>
    <col min="14357" max="14365" width="7.125" style="33" customWidth="1"/>
    <col min="14366" max="14366" width="8.5" style="33" bestFit="1" customWidth="1"/>
    <col min="14367" max="14368" width="7.125" style="33" customWidth="1"/>
    <col min="14369" max="14369" width="9" style="33" bestFit="1" customWidth="1"/>
    <col min="14370" max="14374" width="7.125" style="33" customWidth="1"/>
    <col min="14375" max="14375" width="10.625" style="33"/>
    <col min="14376" max="14378" width="8.5" style="33" bestFit="1" customWidth="1"/>
    <col min="14379" max="14388" width="4.5" style="33" customWidth="1"/>
    <col min="14389" max="14592" width="10.625" style="33"/>
    <col min="14593" max="14593" width="3.625" style="33" customWidth="1"/>
    <col min="14594" max="14594" width="11.625" style="33" customWidth="1"/>
    <col min="14595" max="14595" width="10.625" style="33" customWidth="1"/>
    <col min="14596" max="14596" width="7.625" style="33" customWidth="1"/>
    <col min="14597" max="14597" width="10" style="33" customWidth="1"/>
    <col min="14598" max="14598" width="10.5" style="33" customWidth="1"/>
    <col min="14599" max="14600" width="9.25" style="33" customWidth="1"/>
    <col min="14601" max="14601" width="9.5" style="33" customWidth="1"/>
    <col min="14602" max="14603" width="8.125" style="33" customWidth="1"/>
    <col min="14604" max="14606" width="6.75" style="33" customWidth="1"/>
    <col min="14607" max="14607" width="8.5" style="33" customWidth="1"/>
    <col min="14608" max="14608" width="7.875" style="33" customWidth="1"/>
    <col min="14609" max="14609" width="7.5" style="33" customWidth="1"/>
    <col min="14610" max="14612" width="9.125" style="33" customWidth="1"/>
    <col min="14613" max="14621" width="7.125" style="33" customWidth="1"/>
    <col min="14622" max="14622" width="8.5" style="33" bestFit="1" customWidth="1"/>
    <col min="14623" max="14624" width="7.125" style="33" customWidth="1"/>
    <col min="14625" max="14625" width="9" style="33" bestFit="1" customWidth="1"/>
    <col min="14626" max="14630" width="7.125" style="33" customWidth="1"/>
    <col min="14631" max="14631" width="10.625" style="33"/>
    <col min="14632" max="14634" width="8.5" style="33" bestFit="1" customWidth="1"/>
    <col min="14635" max="14644" width="4.5" style="33" customWidth="1"/>
    <col min="14645" max="14848" width="10.625" style="33"/>
    <col min="14849" max="14849" width="3.625" style="33" customWidth="1"/>
    <col min="14850" max="14850" width="11.625" style="33" customWidth="1"/>
    <col min="14851" max="14851" width="10.625" style="33" customWidth="1"/>
    <col min="14852" max="14852" width="7.625" style="33" customWidth="1"/>
    <col min="14853" max="14853" width="10" style="33" customWidth="1"/>
    <col min="14854" max="14854" width="10.5" style="33" customWidth="1"/>
    <col min="14855" max="14856" width="9.25" style="33" customWidth="1"/>
    <col min="14857" max="14857" width="9.5" style="33" customWidth="1"/>
    <col min="14858" max="14859" width="8.125" style="33" customWidth="1"/>
    <col min="14860" max="14862" width="6.75" style="33" customWidth="1"/>
    <col min="14863" max="14863" width="8.5" style="33" customWidth="1"/>
    <col min="14864" max="14864" width="7.875" style="33" customWidth="1"/>
    <col min="14865" max="14865" width="7.5" style="33" customWidth="1"/>
    <col min="14866" max="14868" width="9.125" style="33" customWidth="1"/>
    <col min="14869" max="14877" width="7.125" style="33" customWidth="1"/>
    <col min="14878" max="14878" width="8.5" style="33" bestFit="1" customWidth="1"/>
    <col min="14879" max="14880" width="7.125" style="33" customWidth="1"/>
    <col min="14881" max="14881" width="9" style="33" bestFit="1" customWidth="1"/>
    <col min="14882" max="14886" width="7.125" style="33" customWidth="1"/>
    <col min="14887" max="14887" width="10.625" style="33"/>
    <col min="14888" max="14890" width="8.5" style="33" bestFit="1" customWidth="1"/>
    <col min="14891" max="14900" width="4.5" style="33" customWidth="1"/>
    <col min="14901" max="15104" width="10.625" style="33"/>
    <col min="15105" max="15105" width="3.625" style="33" customWidth="1"/>
    <col min="15106" max="15106" width="11.625" style="33" customWidth="1"/>
    <col min="15107" max="15107" width="10.625" style="33" customWidth="1"/>
    <col min="15108" max="15108" width="7.625" style="33" customWidth="1"/>
    <col min="15109" max="15109" width="10" style="33" customWidth="1"/>
    <col min="15110" max="15110" width="10.5" style="33" customWidth="1"/>
    <col min="15111" max="15112" width="9.25" style="33" customWidth="1"/>
    <col min="15113" max="15113" width="9.5" style="33" customWidth="1"/>
    <col min="15114" max="15115" width="8.125" style="33" customWidth="1"/>
    <col min="15116" max="15118" width="6.75" style="33" customWidth="1"/>
    <col min="15119" max="15119" width="8.5" style="33" customWidth="1"/>
    <col min="15120" max="15120" width="7.875" style="33" customWidth="1"/>
    <col min="15121" max="15121" width="7.5" style="33" customWidth="1"/>
    <col min="15122" max="15124" width="9.125" style="33" customWidth="1"/>
    <col min="15125" max="15133" width="7.125" style="33" customWidth="1"/>
    <col min="15134" max="15134" width="8.5" style="33" bestFit="1" customWidth="1"/>
    <col min="15135" max="15136" width="7.125" style="33" customWidth="1"/>
    <col min="15137" max="15137" width="9" style="33" bestFit="1" customWidth="1"/>
    <col min="15138" max="15142" width="7.125" style="33" customWidth="1"/>
    <col min="15143" max="15143" width="10.625" style="33"/>
    <col min="15144" max="15146" width="8.5" style="33" bestFit="1" customWidth="1"/>
    <col min="15147" max="15156" width="4.5" style="33" customWidth="1"/>
    <col min="15157" max="15360" width="10.625" style="33"/>
    <col min="15361" max="15361" width="3.625" style="33" customWidth="1"/>
    <col min="15362" max="15362" width="11.625" style="33" customWidth="1"/>
    <col min="15363" max="15363" width="10.625" style="33" customWidth="1"/>
    <col min="15364" max="15364" width="7.625" style="33" customWidth="1"/>
    <col min="15365" max="15365" width="10" style="33" customWidth="1"/>
    <col min="15366" max="15366" width="10.5" style="33" customWidth="1"/>
    <col min="15367" max="15368" width="9.25" style="33" customWidth="1"/>
    <col min="15369" max="15369" width="9.5" style="33" customWidth="1"/>
    <col min="15370" max="15371" width="8.125" style="33" customWidth="1"/>
    <col min="15372" max="15374" width="6.75" style="33" customWidth="1"/>
    <col min="15375" max="15375" width="8.5" style="33" customWidth="1"/>
    <col min="15376" max="15376" width="7.875" style="33" customWidth="1"/>
    <col min="15377" max="15377" width="7.5" style="33" customWidth="1"/>
    <col min="15378" max="15380" width="9.125" style="33" customWidth="1"/>
    <col min="15381" max="15389" width="7.125" style="33" customWidth="1"/>
    <col min="15390" max="15390" width="8.5" style="33" bestFit="1" customWidth="1"/>
    <col min="15391" max="15392" width="7.125" style="33" customWidth="1"/>
    <col min="15393" max="15393" width="9" style="33" bestFit="1" customWidth="1"/>
    <col min="15394" max="15398" width="7.125" style="33" customWidth="1"/>
    <col min="15399" max="15399" width="10.625" style="33"/>
    <col min="15400" max="15402" width="8.5" style="33" bestFit="1" customWidth="1"/>
    <col min="15403" max="15412" width="4.5" style="33" customWidth="1"/>
    <col min="15413" max="15616" width="10.625" style="33"/>
    <col min="15617" max="15617" width="3.625" style="33" customWidth="1"/>
    <col min="15618" max="15618" width="11.625" style="33" customWidth="1"/>
    <col min="15619" max="15619" width="10.625" style="33" customWidth="1"/>
    <col min="15620" max="15620" width="7.625" style="33" customWidth="1"/>
    <col min="15621" max="15621" width="10" style="33" customWidth="1"/>
    <col min="15622" max="15622" width="10.5" style="33" customWidth="1"/>
    <col min="15623" max="15624" width="9.25" style="33" customWidth="1"/>
    <col min="15625" max="15625" width="9.5" style="33" customWidth="1"/>
    <col min="15626" max="15627" width="8.125" style="33" customWidth="1"/>
    <col min="15628" max="15630" width="6.75" style="33" customWidth="1"/>
    <col min="15631" max="15631" width="8.5" style="33" customWidth="1"/>
    <col min="15632" max="15632" width="7.875" style="33" customWidth="1"/>
    <col min="15633" max="15633" width="7.5" style="33" customWidth="1"/>
    <col min="15634" max="15636" width="9.125" style="33" customWidth="1"/>
    <col min="15637" max="15645" width="7.125" style="33" customWidth="1"/>
    <col min="15646" max="15646" width="8.5" style="33" bestFit="1" customWidth="1"/>
    <col min="15647" max="15648" width="7.125" style="33" customWidth="1"/>
    <col min="15649" max="15649" width="9" style="33" bestFit="1" customWidth="1"/>
    <col min="15650" max="15654" width="7.125" style="33" customWidth="1"/>
    <col min="15655" max="15655" width="10.625" style="33"/>
    <col min="15656" max="15658" width="8.5" style="33" bestFit="1" customWidth="1"/>
    <col min="15659" max="15668" width="4.5" style="33" customWidth="1"/>
    <col min="15669" max="15872" width="10.625" style="33"/>
    <col min="15873" max="15873" width="3.625" style="33" customWidth="1"/>
    <col min="15874" max="15874" width="11.625" style="33" customWidth="1"/>
    <col min="15875" max="15875" width="10.625" style="33" customWidth="1"/>
    <col min="15876" max="15876" width="7.625" style="33" customWidth="1"/>
    <col min="15877" max="15877" width="10" style="33" customWidth="1"/>
    <col min="15878" max="15878" width="10.5" style="33" customWidth="1"/>
    <col min="15879" max="15880" width="9.25" style="33" customWidth="1"/>
    <col min="15881" max="15881" width="9.5" style="33" customWidth="1"/>
    <col min="15882" max="15883" width="8.125" style="33" customWidth="1"/>
    <col min="15884" max="15886" width="6.75" style="33" customWidth="1"/>
    <col min="15887" max="15887" width="8.5" style="33" customWidth="1"/>
    <col min="15888" max="15888" width="7.875" style="33" customWidth="1"/>
    <col min="15889" max="15889" width="7.5" style="33" customWidth="1"/>
    <col min="15890" max="15892" width="9.125" style="33" customWidth="1"/>
    <col min="15893" max="15901" width="7.125" style="33" customWidth="1"/>
    <col min="15902" max="15902" width="8.5" style="33" bestFit="1" customWidth="1"/>
    <col min="15903" max="15904" width="7.125" style="33" customWidth="1"/>
    <col min="15905" max="15905" width="9" style="33" bestFit="1" customWidth="1"/>
    <col min="15906" max="15910" width="7.125" style="33" customWidth="1"/>
    <col min="15911" max="15911" width="10.625" style="33"/>
    <col min="15912" max="15914" width="8.5" style="33" bestFit="1" customWidth="1"/>
    <col min="15915" max="15924" width="4.5" style="33" customWidth="1"/>
    <col min="15925" max="16128" width="10.625" style="33"/>
    <col min="16129" max="16129" width="3.625" style="33" customWidth="1"/>
    <col min="16130" max="16130" width="11.625" style="33" customWidth="1"/>
    <col min="16131" max="16131" width="10.625" style="33" customWidth="1"/>
    <col min="16132" max="16132" width="7.625" style="33" customWidth="1"/>
    <col min="16133" max="16133" width="10" style="33" customWidth="1"/>
    <col min="16134" max="16134" width="10.5" style="33" customWidth="1"/>
    <col min="16135" max="16136" width="9.25" style="33" customWidth="1"/>
    <col min="16137" max="16137" width="9.5" style="33" customWidth="1"/>
    <col min="16138" max="16139" width="8.125" style="33" customWidth="1"/>
    <col min="16140" max="16142" width="6.75" style="33" customWidth="1"/>
    <col min="16143" max="16143" width="8.5" style="33" customWidth="1"/>
    <col min="16144" max="16144" width="7.875" style="33" customWidth="1"/>
    <col min="16145" max="16145" width="7.5" style="33" customWidth="1"/>
    <col min="16146" max="16148" width="9.125" style="33" customWidth="1"/>
    <col min="16149" max="16157" width="7.125" style="33" customWidth="1"/>
    <col min="16158" max="16158" width="8.5" style="33" bestFit="1" customWidth="1"/>
    <col min="16159" max="16160" width="7.125" style="33" customWidth="1"/>
    <col min="16161" max="16161" width="9" style="33" bestFit="1" customWidth="1"/>
    <col min="16162" max="16166" width="7.125" style="33" customWidth="1"/>
    <col min="16167" max="16167" width="10.625" style="33"/>
    <col min="16168" max="16170" width="8.5" style="33" bestFit="1" customWidth="1"/>
    <col min="16171" max="16180" width="4.5" style="33" customWidth="1"/>
    <col min="16181" max="16384" width="10.625" style="33"/>
  </cols>
  <sheetData>
    <row r="1" spans="1:52" x14ac:dyDescent="0.15">
      <c r="J1" s="33">
        <v>100</v>
      </c>
      <c r="K1" s="33">
        <v>100</v>
      </c>
      <c r="M1" s="33">
        <v>200</v>
      </c>
      <c r="N1" s="33">
        <v>200</v>
      </c>
      <c r="P1" s="33">
        <v>300</v>
      </c>
      <c r="Q1" s="33">
        <v>300</v>
      </c>
      <c r="S1" s="33">
        <v>400</v>
      </c>
      <c r="T1" s="33">
        <v>400</v>
      </c>
      <c r="V1" s="33">
        <v>500</v>
      </c>
      <c r="W1" s="33">
        <v>500</v>
      </c>
      <c r="Y1" s="33">
        <v>600</v>
      </c>
      <c r="Z1" s="33">
        <v>600</v>
      </c>
      <c r="AB1" s="33">
        <v>700</v>
      </c>
      <c r="AC1" s="33">
        <v>700</v>
      </c>
      <c r="AH1" s="33">
        <v>750</v>
      </c>
      <c r="AI1" s="33">
        <v>800</v>
      </c>
      <c r="AK1" s="33">
        <v>900</v>
      </c>
      <c r="AL1" s="33">
        <v>900</v>
      </c>
    </row>
    <row r="4" spans="1:52" ht="24" x14ac:dyDescent="0.15">
      <c r="A4" s="152"/>
      <c r="B4" s="152"/>
      <c r="C4" s="152"/>
      <c r="D4" s="152"/>
      <c r="E4" s="152"/>
      <c r="F4" s="152"/>
      <c r="G4" s="152"/>
      <c r="H4" s="580" t="s">
        <v>169</v>
      </c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152"/>
      <c r="Z4" s="152"/>
      <c r="AA4" s="152"/>
      <c r="AC4" s="152"/>
      <c r="AD4" s="153"/>
      <c r="AE4" s="153"/>
      <c r="AF4" s="153"/>
      <c r="AG4" s="152"/>
      <c r="AH4" s="152"/>
      <c r="AI4" s="152"/>
      <c r="AJ4" s="152"/>
    </row>
    <row r="6" spans="1:52" s="148" customFormat="1" ht="19.5" customHeight="1" x14ac:dyDescent="0.15">
      <c r="A6" s="149"/>
      <c r="B6" s="149"/>
      <c r="C6" s="149"/>
      <c r="D6" s="149"/>
      <c r="E6" s="151" t="s">
        <v>289</v>
      </c>
      <c r="G6" s="149"/>
      <c r="H6" s="584" t="s">
        <v>163</v>
      </c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149" t="s">
        <v>125</v>
      </c>
      <c r="Z6" s="149"/>
      <c r="AA6" s="149"/>
      <c r="AC6" s="149"/>
      <c r="AD6" s="150"/>
      <c r="AE6" s="150"/>
      <c r="AF6" s="150"/>
      <c r="AG6" s="149"/>
      <c r="AH6" s="149"/>
      <c r="AI6" s="149"/>
      <c r="AJ6" s="149"/>
    </row>
    <row r="7" spans="1:52" x14ac:dyDescent="0.15">
      <c r="A7" s="122"/>
      <c r="B7" s="122" t="s">
        <v>124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379"/>
      <c r="AE7" s="379"/>
      <c r="AF7" s="379"/>
      <c r="AG7" s="122"/>
      <c r="AH7" s="122"/>
      <c r="AI7" s="122"/>
      <c r="AJ7" s="122"/>
      <c r="AK7" s="122"/>
      <c r="AL7" s="122"/>
    </row>
    <row r="8" spans="1:52" ht="17.100000000000001" customHeight="1" x14ac:dyDescent="0.15">
      <c r="A8" s="380"/>
      <c r="B8" s="380" t="s">
        <v>161</v>
      </c>
      <c r="C8" s="381"/>
      <c r="D8" s="381"/>
      <c r="E8" s="382"/>
      <c r="F8" s="582" t="s">
        <v>160</v>
      </c>
      <c r="G8" s="582"/>
      <c r="H8" s="583"/>
      <c r="I8" s="581" t="s">
        <v>159</v>
      </c>
      <c r="J8" s="582"/>
      <c r="K8" s="583"/>
      <c r="L8" s="581" t="s">
        <v>158</v>
      </c>
      <c r="M8" s="582"/>
      <c r="N8" s="583"/>
      <c r="O8" s="581" t="s">
        <v>157</v>
      </c>
      <c r="P8" s="582"/>
      <c r="Q8" s="592"/>
      <c r="R8" s="590" t="s">
        <v>156</v>
      </c>
      <c r="S8" s="582"/>
      <c r="T8" s="583"/>
      <c r="U8" s="581" t="s">
        <v>155</v>
      </c>
      <c r="V8" s="582"/>
      <c r="W8" s="583"/>
      <c r="X8" s="581" t="s">
        <v>154</v>
      </c>
      <c r="Y8" s="582"/>
      <c r="Z8" s="583"/>
      <c r="AA8" s="581" t="s">
        <v>153</v>
      </c>
      <c r="AB8" s="582"/>
      <c r="AC8" s="583"/>
      <c r="AD8" s="587" t="s">
        <v>152</v>
      </c>
      <c r="AE8" s="588"/>
      <c r="AF8" s="589"/>
      <c r="AG8" s="581" t="s">
        <v>151</v>
      </c>
      <c r="AH8" s="582"/>
      <c r="AI8" s="582"/>
      <c r="AJ8" s="590" t="s">
        <v>150</v>
      </c>
      <c r="AK8" s="582"/>
      <c r="AL8" s="582"/>
    </row>
    <row r="9" spans="1:52" ht="17.100000000000001" customHeight="1" x14ac:dyDescent="0.15">
      <c r="A9" s="109"/>
      <c r="B9" s="109"/>
      <c r="C9" s="109"/>
      <c r="D9" s="109"/>
      <c r="E9" s="383"/>
      <c r="F9" s="510" t="s">
        <v>64</v>
      </c>
      <c r="G9" s="510" t="s">
        <v>65</v>
      </c>
      <c r="H9" s="510" t="s">
        <v>66</v>
      </c>
      <c r="I9" s="510" t="s">
        <v>64</v>
      </c>
      <c r="J9" s="510" t="s">
        <v>65</v>
      </c>
      <c r="K9" s="510" t="s">
        <v>66</v>
      </c>
      <c r="L9" s="510" t="s">
        <v>64</v>
      </c>
      <c r="M9" s="510" t="s">
        <v>65</v>
      </c>
      <c r="N9" s="510" t="s">
        <v>66</v>
      </c>
      <c r="O9" s="510" t="s">
        <v>64</v>
      </c>
      <c r="P9" s="510" t="s">
        <v>65</v>
      </c>
      <c r="Q9" s="384" t="s">
        <v>66</v>
      </c>
      <c r="R9" s="385" t="s">
        <v>64</v>
      </c>
      <c r="S9" s="510" t="s">
        <v>65</v>
      </c>
      <c r="T9" s="510" t="s">
        <v>66</v>
      </c>
      <c r="U9" s="510" t="s">
        <v>64</v>
      </c>
      <c r="V9" s="510" t="s">
        <v>65</v>
      </c>
      <c r="W9" s="510" t="s">
        <v>66</v>
      </c>
      <c r="X9" s="510" t="s">
        <v>64</v>
      </c>
      <c r="Y9" s="510" t="s">
        <v>65</v>
      </c>
      <c r="Z9" s="510" t="s">
        <v>66</v>
      </c>
      <c r="AA9" s="510" t="s">
        <v>64</v>
      </c>
      <c r="AB9" s="510" t="s">
        <v>65</v>
      </c>
      <c r="AC9" s="510" t="s">
        <v>66</v>
      </c>
      <c r="AD9" s="147" t="s">
        <v>149</v>
      </c>
      <c r="AE9" s="147" t="s">
        <v>148</v>
      </c>
      <c r="AF9" s="147" t="s">
        <v>147</v>
      </c>
      <c r="AG9" s="510" t="s">
        <v>64</v>
      </c>
      <c r="AH9" s="510" t="s">
        <v>65</v>
      </c>
      <c r="AI9" s="509" t="s">
        <v>66</v>
      </c>
      <c r="AJ9" s="386" t="s">
        <v>64</v>
      </c>
      <c r="AK9" s="387" t="s">
        <v>65</v>
      </c>
      <c r="AL9" s="388" t="s">
        <v>66</v>
      </c>
    </row>
    <row r="10" spans="1:52" ht="17.100000000000001" customHeight="1" x14ac:dyDescent="0.15">
      <c r="A10" s="122"/>
      <c r="B10" s="122"/>
      <c r="C10" s="122"/>
      <c r="D10" s="122"/>
      <c r="E10" s="389"/>
      <c r="F10" s="390"/>
      <c r="G10" s="391"/>
      <c r="H10" s="391"/>
      <c r="I10" s="145"/>
      <c r="J10" s="144"/>
      <c r="K10" s="143"/>
      <c r="L10" s="391"/>
      <c r="M10" s="391"/>
      <c r="N10" s="391"/>
      <c r="O10" s="145"/>
      <c r="P10" s="144"/>
      <c r="Q10" s="392"/>
      <c r="R10" s="393"/>
      <c r="S10" s="144"/>
      <c r="T10" s="143"/>
      <c r="U10" s="145"/>
      <c r="V10" s="144"/>
      <c r="W10" s="143"/>
      <c r="X10" s="391"/>
      <c r="Y10" s="391"/>
      <c r="Z10" s="391"/>
      <c r="AA10" s="145"/>
      <c r="AB10" s="144"/>
      <c r="AC10" s="143"/>
      <c r="AD10" s="390"/>
      <c r="AE10" s="390"/>
      <c r="AF10" s="390"/>
      <c r="AG10" s="145"/>
      <c r="AH10" s="144"/>
      <c r="AI10" s="143"/>
      <c r="AJ10" s="394"/>
      <c r="AK10" s="394"/>
      <c r="AL10" s="394"/>
    </row>
    <row r="11" spans="1:52" s="111" customFormat="1" ht="17.100000000000001" customHeight="1" x14ac:dyDescent="0.15">
      <c r="A11" s="562" t="s">
        <v>67</v>
      </c>
      <c r="B11" s="562"/>
      <c r="C11" s="562"/>
      <c r="D11" s="562"/>
      <c r="E11" s="395"/>
      <c r="F11" s="128">
        <f>F13+F49+F51+F55+F57+F61+F63+F65</f>
        <v>14928</v>
      </c>
      <c r="G11" s="128">
        <f>G13+G49+G51+G55+G57+G61+G63+G65</f>
        <v>7426</v>
      </c>
      <c r="H11" s="128">
        <f>H13+H49+H51+H55+H57+H61+H63+H65</f>
        <v>7502</v>
      </c>
      <c r="I11" s="129">
        <f t="shared" ref="I11:AK11" si="0">I13+I49+I51+I55+I57+I61+I63+I65</f>
        <v>7078</v>
      </c>
      <c r="J11" s="128">
        <f t="shared" si="0"/>
        <v>3471</v>
      </c>
      <c r="K11" s="127">
        <f>K13+K49+K51+K55+K57+K61+K63+K65</f>
        <v>3607</v>
      </c>
      <c r="L11" s="128">
        <f t="shared" si="0"/>
        <v>519</v>
      </c>
      <c r="M11" s="128">
        <f t="shared" si="0"/>
        <v>331</v>
      </c>
      <c r="N11" s="128">
        <f>N13+N49+N51+N55+N57+N61+N63+N65</f>
        <v>188</v>
      </c>
      <c r="O11" s="129">
        <f t="shared" si="0"/>
        <v>1968</v>
      </c>
      <c r="P11" s="128">
        <f t="shared" si="0"/>
        <v>1757</v>
      </c>
      <c r="Q11" s="396">
        <f>Q13+Q49+Q51+Q55+Q57+Q61+Q63+Q65</f>
        <v>211</v>
      </c>
      <c r="R11" s="397">
        <f t="shared" si="0"/>
        <v>2073</v>
      </c>
      <c r="S11" s="128">
        <f t="shared" si="0"/>
        <v>801</v>
      </c>
      <c r="T11" s="127">
        <f>T13+T49+T51+T55+T57+T61+T63+T65</f>
        <v>1272</v>
      </c>
      <c r="U11" s="129">
        <f t="shared" si="0"/>
        <v>102</v>
      </c>
      <c r="V11" s="128">
        <f t="shared" si="0"/>
        <v>96</v>
      </c>
      <c r="W11" s="127">
        <f>W13+W49+W51+W55+W57+W61+W63+W65</f>
        <v>6</v>
      </c>
      <c r="X11" s="128">
        <f t="shared" si="0"/>
        <v>605</v>
      </c>
      <c r="Y11" s="128">
        <f t="shared" si="0"/>
        <v>60</v>
      </c>
      <c r="Z11" s="128">
        <f>Z13+Z49+Z51+Z55+Z57+Z61+Z63+Z65</f>
        <v>545</v>
      </c>
      <c r="AA11" s="129">
        <f t="shared" si="0"/>
        <v>605</v>
      </c>
      <c r="AB11" s="128">
        <f t="shared" si="0"/>
        <v>71</v>
      </c>
      <c r="AC11" s="127">
        <f t="shared" si="0"/>
        <v>534</v>
      </c>
      <c r="AD11" s="128">
        <f t="shared" si="0"/>
        <v>229</v>
      </c>
      <c r="AE11" s="128">
        <f t="shared" si="0"/>
        <v>67</v>
      </c>
      <c r="AF11" s="128">
        <f t="shared" si="0"/>
        <v>162</v>
      </c>
      <c r="AG11" s="129">
        <f t="shared" si="0"/>
        <v>1156</v>
      </c>
      <c r="AH11" s="128">
        <f t="shared" si="0"/>
        <v>483</v>
      </c>
      <c r="AI11" s="127">
        <f t="shared" si="0"/>
        <v>673</v>
      </c>
      <c r="AJ11" s="128">
        <f t="shared" si="0"/>
        <v>593</v>
      </c>
      <c r="AK11" s="128">
        <f t="shared" si="0"/>
        <v>289</v>
      </c>
      <c r="AL11" s="128">
        <f>AL13+AL49+AL51+AL55+AL57+AL61+AL63+AL65</f>
        <v>304</v>
      </c>
      <c r="AN11" s="122">
        <f>IF(I11+L11+O11+R11+U11+X11+AA11+AG11+AJ11+AD11=F11,0,Y)</f>
        <v>0</v>
      </c>
      <c r="AO11" s="122">
        <f>IF(J11+M11+P11+S11+V11+Y11+AB11+AH11+AK11+AE11=G11,0,Y)</f>
        <v>0</v>
      </c>
      <c r="AP11" s="122">
        <f>IF(K11+N11+Q11+T11+W11+Z11+AC11+AI11+AL11+AF11=H11,0,Y)</f>
        <v>0</v>
      </c>
      <c r="AQ11" s="122">
        <f>IF(SUM(G11:H11)=F11,0,Y)</f>
        <v>0</v>
      </c>
      <c r="AR11" s="122">
        <f>IF(SUM(J11:K11)=I11,0,Y)</f>
        <v>0</v>
      </c>
      <c r="AS11" s="122">
        <f>IF(SUM(M11:N11)=L11,0,Y)</f>
        <v>0</v>
      </c>
      <c r="AT11" s="122">
        <f>IF(SUM(P11:Q11)=O11,0,Y)</f>
        <v>0</v>
      </c>
      <c r="AU11" s="122">
        <f>IF(SUM(S11:T11)=R11,0,Y)</f>
        <v>0</v>
      </c>
      <c r="AV11" s="122">
        <f>IF(SUM(V11:W11)=U11,0,Y)</f>
        <v>0</v>
      </c>
      <c r="AW11" s="122">
        <f>IF(SUM(Y11:Z11)=X11,0,Y)</f>
        <v>0</v>
      </c>
      <c r="AX11" s="122">
        <f>IF(SUM(AB11:AC11)=AA11,0,Y)</f>
        <v>0</v>
      </c>
      <c r="AY11" s="122">
        <f>IF(SUM(AH11:AI11)=AG11,0,Y)</f>
        <v>0</v>
      </c>
      <c r="AZ11" s="122">
        <f>IF(SUM(AK11:AL11)=AJ11,0,Y)</f>
        <v>0</v>
      </c>
    </row>
    <row r="12" spans="1:52" ht="17.100000000000001" customHeight="1" x14ac:dyDescent="0.15">
      <c r="A12" s="122"/>
      <c r="B12" s="122"/>
      <c r="C12" s="122"/>
      <c r="D12" s="122"/>
      <c r="E12" s="389"/>
      <c r="F12" s="126"/>
      <c r="G12" s="123"/>
      <c r="H12" s="123"/>
      <c r="I12" s="125"/>
      <c r="J12" s="123"/>
      <c r="K12" s="124"/>
      <c r="L12" s="123"/>
      <c r="M12" s="123"/>
      <c r="N12" s="123"/>
      <c r="O12" s="125"/>
      <c r="P12" s="123"/>
      <c r="Q12" s="398"/>
      <c r="R12" s="399"/>
      <c r="S12" s="123"/>
      <c r="T12" s="124"/>
      <c r="U12" s="125"/>
      <c r="V12" s="123"/>
      <c r="W12" s="124"/>
      <c r="X12" s="123"/>
      <c r="Y12" s="123"/>
      <c r="Z12" s="123"/>
      <c r="AA12" s="125"/>
      <c r="AB12" s="123"/>
      <c r="AC12" s="124"/>
      <c r="AD12" s="126"/>
      <c r="AE12" s="126"/>
      <c r="AF12" s="126"/>
      <c r="AG12" s="125"/>
      <c r="AH12" s="123"/>
      <c r="AI12" s="124"/>
      <c r="AJ12" s="123"/>
      <c r="AK12" s="123"/>
      <c r="AL12" s="123"/>
    </row>
    <row r="13" spans="1:52" s="111" customFormat="1" ht="17.100000000000001" customHeight="1" x14ac:dyDescent="0.15">
      <c r="A13" s="562" t="s">
        <v>146</v>
      </c>
      <c r="B13" s="562"/>
      <c r="C13" s="562"/>
      <c r="D13" s="562" t="s">
        <v>145</v>
      </c>
      <c r="E13" s="591"/>
      <c r="F13" s="128">
        <f>F14+F15+F25+F26+F37+F38+F41+F43+F44+F46+F47</f>
        <v>6370</v>
      </c>
      <c r="G13" s="128">
        <f t="shared" ref="G13:AK13" si="1">G14+G15+G25+G26+G37+G38+G41+G43+G44+G46+G47</f>
        <v>2682</v>
      </c>
      <c r="H13" s="128">
        <f t="shared" si="1"/>
        <v>3688</v>
      </c>
      <c r="I13" s="129">
        <f t="shared" si="1"/>
        <v>4250</v>
      </c>
      <c r="J13" s="128">
        <f t="shared" si="1"/>
        <v>1961</v>
      </c>
      <c r="K13" s="127">
        <f>K14+K15+K25+K26+K37+K38+K41+K43+K44+K46+K47</f>
        <v>2289</v>
      </c>
      <c r="L13" s="128">
        <f t="shared" si="1"/>
        <v>46</v>
      </c>
      <c r="M13" s="128">
        <f t="shared" si="1"/>
        <v>23</v>
      </c>
      <c r="N13" s="128">
        <f>N14+N15+N25+N26+N37+N38+N41+N43+N44+N46+N47</f>
        <v>23</v>
      </c>
      <c r="O13" s="129">
        <f t="shared" si="1"/>
        <v>148</v>
      </c>
      <c r="P13" s="128">
        <f t="shared" si="1"/>
        <v>119</v>
      </c>
      <c r="Q13" s="396">
        <f>Q14+Q15+Q25+Q26+Q37+Q38+Q41+Q43+Q44+Q46+Q47</f>
        <v>29</v>
      </c>
      <c r="R13" s="397">
        <f t="shared" si="1"/>
        <v>413</v>
      </c>
      <c r="S13" s="128">
        <f t="shared" si="1"/>
        <v>159</v>
      </c>
      <c r="T13" s="127">
        <f>T14+T15+T25+T26+T37+T38+T41+T43+T44+T46+T47</f>
        <v>254</v>
      </c>
      <c r="U13" s="129">
        <f t="shared" si="1"/>
        <v>30</v>
      </c>
      <c r="V13" s="128">
        <f t="shared" si="1"/>
        <v>27</v>
      </c>
      <c r="W13" s="127">
        <f>W14+W15+W25+W26+W37+W38+W41+W43+W44+W46+W47</f>
        <v>3</v>
      </c>
      <c r="X13" s="128">
        <f t="shared" si="1"/>
        <v>169</v>
      </c>
      <c r="Y13" s="128">
        <f t="shared" si="1"/>
        <v>1</v>
      </c>
      <c r="Z13" s="128">
        <f>Z14+Z15+Z25+Z26+Z37+Z38+Z41+Z43+Z44+Z46+Z47</f>
        <v>168</v>
      </c>
      <c r="AA13" s="129">
        <f t="shared" si="1"/>
        <v>528</v>
      </c>
      <c r="AB13" s="128">
        <f t="shared" si="1"/>
        <v>58</v>
      </c>
      <c r="AC13" s="127">
        <f t="shared" si="1"/>
        <v>470</v>
      </c>
      <c r="AD13" s="128">
        <f t="shared" si="1"/>
        <v>22</v>
      </c>
      <c r="AE13" s="128">
        <f t="shared" si="1"/>
        <v>4</v>
      </c>
      <c r="AF13" s="128">
        <f t="shared" si="1"/>
        <v>18</v>
      </c>
      <c r="AG13" s="129">
        <f t="shared" si="1"/>
        <v>606</v>
      </c>
      <c r="AH13" s="128">
        <f t="shared" si="1"/>
        <v>238</v>
      </c>
      <c r="AI13" s="127">
        <f t="shared" si="1"/>
        <v>368</v>
      </c>
      <c r="AJ13" s="128">
        <f t="shared" si="1"/>
        <v>158</v>
      </c>
      <c r="AK13" s="128">
        <f t="shared" si="1"/>
        <v>92</v>
      </c>
      <c r="AL13" s="128">
        <f>AL14+AL15+AL25+AL26+AL37+AL38+AL41+AL43+AL44+AL46+AL47</f>
        <v>66</v>
      </c>
      <c r="AN13" s="122">
        <f>IF(I13+L13+O13+R13+U13+X13+AA13+AG13+AJ13+AD13=F13,0,Y)</f>
        <v>0</v>
      </c>
      <c r="AO13" s="122">
        <f>IF(J13+M13+P13+S13+V13+Y13+AB13+AH13+AK13+AE13=G13,0,Y)</f>
        <v>0</v>
      </c>
      <c r="AP13" s="122">
        <f>IF(K13+N13+Q13+T13+W13+Z13+AC13+AI13+AL13+AF13=H13,0,Y)</f>
        <v>0</v>
      </c>
      <c r="AQ13" s="122">
        <f>IF(SUM(G13:H13)=F13,0,Y)</f>
        <v>0</v>
      </c>
      <c r="AR13" s="122">
        <f>IF(SUM(J13:K13)=I13,0,Y)</f>
        <v>0</v>
      </c>
      <c r="AS13" s="122">
        <f>IF(SUM(M13:N13)=L13,0,Y)</f>
        <v>0</v>
      </c>
      <c r="AT13" s="122">
        <f>IF(SUM(P13:Q13)=O13,0,Y)</f>
        <v>0</v>
      </c>
      <c r="AU13" s="122">
        <f>IF(SUM(S13:T13)=R13,0,Y)</f>
        <v>0</v>
      </c>
      <c r="AV13" s="122">
        <f>IF(SUM(V13:W13)=U13,0,Y)</f>
        <v>0</v>
      </c>
      <c r="AW13" s="122">
        <f>IF(SUM(Y13:Z13)=X13,0,Y)</f>
        <v>0</v>
      </c>
      <c r="AX13" s="122">
        <f>IF(SUM(AB13:AC13)=AA13,0,Y)</f>
        <v>0</v>
      </c>
      <c r="AY13" s="122">
        <f>IF(SUM(AH13:AI13)=AG13,0,Y)</f>
        <v>0</v>
      </c>
      <c r="AZ13" s="122">
        <f>IF(SUM(AK13:AL13)=AJ13,0,Y)</f>
        <v>0</v>
      </c>
    </row>
    <row r="14" spans="1:52" ht="17.100000000000001" customHeight="1" x14ac:dyDescent="0.15">
      <c r="A14" s="122"/>
      <c r="B14" s="571" t="s">
        <v>144</v>
      </c>
      <c r="C14" s="571"/>
      <c r="D14" s="122"/>
      <c r="E14" s="400" t="s">
        <v>4</v>
      </c>
      <c r="F14" s="126">
        <f>F17+F22</f>
        <v>1692</v>
      </c>
      <c r="G14" s="126">
        <f t="shared" ref="G14:AK14" si="2">G17+G22</f>
        <v>905</v>
      </c>
      <c r="H14" s="126">
        <f t="shared" si="2"/>
        <v>787</v>
      </c>
      <c r="I14" s="130">
        <f t="shared" si="2"/>
        <v>1287</v>
      </c>
      <c r="J14" s="126">
        <f t="shared" si="2"/>
        <v>671</v>
      </c>
      <c r="K14" s="142">
        <f>K17+K22</f>
        <v>616</v>
      </c>
      <c r="L14" s="126">
        <f t="shared" si="2"/>
        <v>9</v>
      </c>
      <c r="M14" s="126">
        <f t="shared" si="2"/>
        <v>2</v>
      </c>
      <c r="N14" s="126">
        <f>N17+N22</f>
        <v>7</v>
      </c>
      <c r="O14" s="130">
        <f t="shared" si="2"/>
        <v>51</v>
      </c>
      <c r="P14" s="126">
        <f t="shared" si="2"/>
        <v>46</v>
      </c>
      <c r="Q14" s="401">
        <f>Q17+Q22</f>
        <v>5</v>
      </c>
      <c r="R14" s="402">
        <f t="shared" si="2"/>
        <v>105</v>
      </c>
      <c r="S14" s="126">
        <f t="shared" si="2"/>
        <v>74</v>
      </c>
      <c r="T14" s="142">
        <f>T17+T22</f>
        <v>31</v>
      </c>
      <c r="U14" s="130">
        <f t="shared" si="2"/>
        <v>3</v>
      </c>
      <c r="V14" s="126">
        <f t="shared" si="2"/>
        <v>2</v>
      </c>
      <c r="W14" s="142">
        <f>W17+W22</f>
        <v>1</v>
      </c>
      <c r="X14" s="126">
        <f t="shared" si="2"/>
        <v>18</v>
      </c>
      <c r="Y14" s="126">
        <f t="shared" si="2"/>
        <v>1</v>
      </c>
      <c r="Z14" s="126">
        <f>Z17+Z22</f>
        <v>17</v>
      </c>
      <c r="AA14" s="130">
        <f t="shared" si="2"/>
        <v>0</v>
      </c>
      <c r="AB14" s="126">
        <f t="shared" si="2"/>
        <v>0</v>
      </c>
      <c r="AC14" s="142">
        <f t="shared" si="2"/>
        <v>0</v>
      </c>
      <c r="AD14" s="126">
        <f t="shared" si="2"/>
        <v>9</v>
      </c>
      <c r="AE14" s="126">
        <f t="shared" si="2"/>
        <v>4</v>
      </c>
      <c r="AF14" s="126">
        <f t="shared" si="2"/>
        <v>5</v>
      </c>
      <c r="AG14" s="130">
        <f t="shared" si="2"/>
        <v>177</v>
      </c>
      <c r="AH14" s="126">
        <f t="shared" si="2"/>
        <v>85</v>
      </c>
      <c r="AI14" s="142">
        <f t="shared" si="2"/>
        <v>92</v>
      </c>
      <c r="AJ14" s="126">
        <f t="shared" si="2"/>
        <v>33</v>
      </c>
      <c r="AK14" s="126">
        <f t="shared" si="2"/>
        <v>20</v>
      </c>
      <c r="AL14" s="126">
        <f>AL17+AL22</f>
        <v>13</v>
      </c>
      <c r="AN14" s="122">
        <f>IF(I14+L14+O14+R14+U14+X14+AA14+AG14+AJ14+AD14=F14,0,Y)</f>
        <v>0</v>
      </c>
      <c r="AO14" s="122">
        <f>IF(J14+M14+P14+S14+V14+Y14+AB14+AH14+AK14+AE14=G14,0,Y)</f>
        <v>0</v>
      </c>
      <c r="AP14" s="122">
        <f>IF(K14+N14+Q14+T14+W14+Z14+AC14+AI14+AL14+AF14=H14,0,Y)</f>
        <v>0</v>
      </c>
      <c r="AQ14" s="122">
        <f>IF(SUM(G14:H14)=F14,0,Y)</f>
        <v>0</v>
      </c>
      <c r="AR14" s="122">
        <f>IF(SUM(J14:K14)=I14,0,Y)</f>
        <v>0</v>
      </c>
      <c r="AS14" s="122">
        <f>IF(SUM(M14:N14)=L14,0,Y)</f>
        <v>0</v>
      </c>
      <c r="AT14" s="122">
        <f>IF(SUM(P14:Q14)=O14,0,Y)</f>
        <v>0</v>
      </c>
      <c r="AU14" s="122">
        <f>IF(SUM(S14:T14)=R14,0,Y)</f>
        <v>0</v>
      </c>
      <c r="AV14" s="122">
        <f>IF(SUM(V14:W14)=U14,0,Y)</f>
        <v>0</v>
      </c>
      <c r="AW14" s="122">
        <f>IF(SUM(Y14:Z14)=X14,0,Y)</f>
        <v>0</v>
      </c>
      <c r="AX14" s="122">
        <f>IF(SUM(AB14:AC14)=AA14,0,Y)</f>
        <v>0</v>
      </c>
      <c r="AY14" s="122">
        <f>IF(SUM(AH14:AI14)=AG14,0,Y)</f>
        <v>0</v>
      </c>
      <c r="AZ14" s="122">
        <f>IF(SUM(AK14:AL14)=AJ14,0,Y)</f>
        <v>0</v>
      </c>
    </row>
    <row r="15" spans="1:52" ht="17.100000000000001" customHeight="1" x14ac:dyDescent="0.15">
      <c r="A15" s="122"/>
      <c r="B15" s="122"/>
      <c r="C15" s="122"/>
      <c r="D15" s="122"/>
      <c r="E15" s="400" t="s">
        <v>5</v>
      </c>
      <c r="F15" s="126">
        <f>F18+F20+F23</f>
        <v>2870</v>
      </c>
      <c r="G15" s="126">
        <f t="shared" ref="G15:AK15" si="3">G18+G20+G23</f>
        <v>1611</v>
      </c>
      <c r="H15" s="126">
        <f t="shared" si="3"/>
        <v>1259</v>
      </c>
      <c r="I15" s="130">
        <f t="shared" si="3"/>
        <v>2289</v>
      </c>
      <c r="J15" s="126">
        <f t="shared" si="3"/>
        <v>1246</v>
      </c>
      <c r="K15" s="142">
        <f>K18+K20+K23</f>
        <v>1043</v>
      </c>
      <c r="L15" s="126">
        <f t="shared" si="3"/>
        <v>18</v>
      </c>
      <c r="M15" s="126">
        <f t="shared" si="3"/>
        <v>15</v>
      </c>
      <c r="N15" s="126">
        <f>N18+N20+N23</f>
        <v>3</v>
      </c>
      <c r="O15" s="130">
        <f t="shared" si="3"/>
        <v>61</v>
      </c>
      <c r="P15" s="126">
        <f t="shared" si="3"/>
        <v>56</v>
      </c>
      <c r="Q15" s="401">
        <f>Q18+Q20+Q23</f>
        <v>5</v>
      </c>
      <c r="R15" s="402">
        <f t="shared" si="3"/>
        <v>108</v>
      </c>
      <c r="S15" s="126">
        <f t="shared" si="3"/>
        <v>76</v>
      </c>
      <c r="T15" s="142">
        <f>T18+T20+T23</f>
        <v>32</v>
      </c>
      <c r="U15" s="130">
        <f t="shared" si="3"/>
        <v>1</v>
      </c>
      <c r="V15" s="126">
        <f t="shared" si="3"/>
        <v>1</v>
      </c>
      <c r="W15" s="142">
        <f>W18+W20+W23</f>
        <v>0</v>
      </c>
      <c r="X15" s="126">
        <f t="shared" si="3"/>
        <v>17</v>
      </c>
      <c r="Y15" s="126">
        <f t="shared" si="3"/>
        <v>0</v>
      </c>
      <c r="Z15" s="126">
        <f>Z18+Z20+Z23</f>
        <v>17</v>
      </c>
      <c r="AA15" s="130">
        <f t="shared" si="3"/>
        <v>0</v>
      </c>
      <c r="AB15" s="126">
        <f t="shared" si="3"/>
        <v>0</v>
      </c>
      <c r="AC15" s="142">
        <f t="shared" si="3"/>
        <v>0</v>
      </c>
      <c r="AD15" s="126">
        <f t="shared" si="3"/>
        <v>2</v>
      </c>
      <c r="AE15" s="126">
        <f t="shared" si="3"/>
        <v>0</v>
      </c>
      <c r="AF15" s="126">
        <f t="shared" si="3"/>
        <v>2</v>
      </c>
      <c r="AG15" s="130">
        <f t="shared" si="3"/>
        <v>291</v>
      </c>
      <c r="AH15" s="126">
        <f t="shared" si="3"/>
        <v>146</v>
      </c>
      <c r="AI15" s="142">
        <f t="shared" si="3"/>
        <v>145</v>
      </c>
      <c r="AJ15" s="126">
        <f t="shared" si="3"/>
        <v>83</v>
      </c>
      <c r="AK15" s="126">
        <f t="shared" si="3"/>
        <v>71</v>
      </c>
      <c r="AL15" s="126">
        <f>AL18+AL20+AL23</f>
        <v>12</v>
      </c>
      <c r="AN15" s="122">
        <f>IF(I15+L15+O15+R15+U15+X15+AA15+AG15+AJ15+AD15=F15,0,Y)</f>
        <v>0</v>
      </c>
      <c r="AO15" s="122">
        <f>IF(J15+M15+P15+S15+V15+Y15+AB15+AH15+AK15+AE15=G15,0,Y)</f>
        <v>0</v>
      </c>
      <c r="AP15" s="122">
        <f>IF(K15+N15+Q15+T15+W15+Z15+AC15+AI15+AL15+AF15=H15,0,Y)</f>
        <v>0</v>
      </c>
      <c r="AQ15" s="122">
        <f>IF(SUM(G15:H15)=F15,0,Y)</f>
        <v>0</v>
      </c>
      <c r="AR15" s="122">
        <f>IF(SUM(J15:K15)=I15,0,Y)</f>
        <v>0</v>
      </c>
      <c r="AS15" s="122">
        <f>IF(SUM(M15:N15)=L15,0,Y)</f>
        <v>0</v>
      </c>
      <c r="AT15" s="122">
        <f>IF(SUM(P15:Q15)=O15,0,Y)</f>
        <v>0</v>
      </c>
      <c r="AU15" s="122">
        <f>IF(SUM(S15:T15)=R15,0,Y)</f>
        <v>0</v>
      </c>
      <c r="AV15" s="122">
        <f>IF(SUM(V15:W15)=U15,0,Y)</f>
        <v>0</v>
      </c>
      <c r="AW15" s="122">
        <f>IF(SUM(Y15:Z15)=X15,0,Y)</f>
        <v>0</v>
      </c>
      <c r="AX15" s="122">
        <f>IF(SUM(AB15:AC15)=AA15,0,Y)</f>
        <v>0</v>
      </c>
      <c r="AY15" s="122">
        <f>IF(SUM(AH15:AI15)=AG15,0,Y)</f>
        <v>0</v>
      </c>
      <c r="AZ15" s="122">
        <f>IF(SUM(AK15:AL15)=AJ15,0,Y)</f>
        <v>0</v>
      </c>
    </row>
    <row r="16" spans="1:52" ht="17.100000000000001" customHeight="1" x14ac:dyDescent="0.15">
      <c r="A16" s="122"/>
      <c r="B16" s="122"/>
      <c r="C16" s="122"/>
      <c r="D16" s="122"/>
      <c r="E16" s="400"/>
      <c r="F16" s="126"/>
      <c r="G16" s="126"/>
      <c r="H16" s="126"/>
      <c r="I16" s="125"/>
      <c r="J16" s="123"/>
      <c r="K16" s="142"/>
      <c r="L16" s="123"/>
      <c r="M16" s="123"/>
      <c r="N16" s="126"/>
      <c r="O16" s="125"/>
      <c r="P16" s="123"/>
      <c r="Q16" s="401"/>
      <c r="R16" s="399"/>
      <c r="S16" s="123"/>
      <c r="T16" s="142"/>
      <c r="U16" s="125"/>
      <c r="V16" s="123"/>
      <c r="W16" s="142"/>
      <c r="X16" s="123"/>
      <c r="Y16" s="123"/>
      <c r="Z16" s="126"/>
      <c r="AA16" s="125"/>
      <c r="AB16" s="141"/>
      <c r="AC16" s="142"/>
      <c r="AD16" s="126"/>
      <c r="AE16" s="141"/>
      <c r="AF16" s="126"/>
      <c r="AG16" s="125"/>
      <c r="AH16" s="141"/>
      <c r="AI16" s="142"/>
      <c r="AJ16" s="123"/>
      <c r="AK16" s="123"/>
      <c r="AL16" s="126"/>
      <c r="AN16" s="122"/>
      <c r="AO16" s="122"/>
      <c r="AP16" s="122"/>
    </row>
    <row r="17" spans="1:52" ht="17.100000000000001" customHeight="1" x14ac:dyDescent="0.15">
      <c r="A17" s="122"/>
      <c r="B17" s="122"/>
      <c r="C17" s="122" t="s">
        <v>142</v>
      </c>
      <c r="D17" s="122"/>
      <c r="E17" s="400" t="s">
        <v>4</v>
      </c>
      <c r="F17" s="123">
        <f>SUM(G17:H17)</f>
        <v>712</v>
      </c>
      <c r="G17" s="123">
        <f>+[1]付帯報告書!G11</f>
        <v>355</v>
      </c>
      <c r="H17" s="123">
        <f>+[1]付帯報告書!H11</f>
        <v>357</v>
      </c>
      <c r="I17" s="125">
        <f>SUM(J17:K17)</f>
        <v>615</v>
      </c>
      <c r="J17" s="123">
        <f>+[1]付帯報告書!J11</f>
        <v>307</v>
      </c>
      <c r="K17" s="124">
        <f>+[1]付帯報告書!K11</f>
        <v>308</v>
      </c>
      <c r="L17" s="123">
        <f>+[1]付帯報告書!L11</f>
        <v>3</v>
      </c>
      <c r="M17" s="123">
        <f>+[1]付帯報告書!M11</f>
        <v>0</v>
      </c>
      <c r="N17" s="123">
        <f>+[1]付帯報告書!N11</f>
        <v>3</v>
      </c>
      <c r="O17" s="125">
        <f>+[1]付帯報告書!O11</f>
        <v>7</v>
      </c>
      <c r="P17" s="123">
        <f>+[1]付帯報告書!P11</f>
        <v>6</v>
      </c>
      <c r="Q17" s="398">
        <f>+[1]付帯報告書!Q11</f>
        <v>1</v>
      </c>
      <c r="R17" s="399">
        <f>+[1]付帯報告書!R11</f>
        <v>4</v>
      </c>
      <c r="S17" s="123">
        <f>+[1]付帯報告書!S11</f>
        <v>1</v>
      </c>
      <c r="T17" s="124">
        <f>+[1]付帯報告書!T11</f>
        <v>3</v>
      </c>
      <c r="U17" s="125">
        <f>+[1]付帯報告書!U11</f>
        <v>0</v>
      </c>
      <c r="V17" s="123">
        <f>+[1]付帯報告書!V11</f>
        <v>0</v>
      </c>
      <c r="W17" s="124">
        <f>+[1]付帯報告書!W11</f>
        <v>0</v>
      </c>
      <c r="X17" s="123">
        <f>+[1]付帯報告書!X11</f>
        <v>1</v>
      </c>
      <c r="Y17" s="123">
        <f>+[1]付帯報告書!Y11</f>
        <v>0</v>
      </c>
      <c r="Z17" s="123">
        <f>+[1]付帯報告書!Z11</f>
        <v>1</v>
      </c>
      <c r="AA17" s="125">
        <f>+[1]付帯報告書!AA11</f>
        <v>0</v>
      </c>
      <c r="AB17" s="123">
        <f>+[1]付帯報告書!AB11</f>
        <v>0</v>
      </c>
      <c r="AC17" s="124">
        <f>+[1]付帯報告書!AC11</f>
        <v>0</v>
      </c>
      <c r="AD17" s="126">
        <f>+[1]付帯報告書!AD11</f>
        <v>0</v>
      </c>
      <c r="AE17" s="126">
        <f>+[1]付帯報告書!AE11</f>
        <v>0</v>
      </c>
      <c r="AF17" s="126">
        <f>+[1]付帯報告書!AF11</f>
        <v>0</v>
      </c>
      <c r="AG17" s="125">
        <f>+[1]付帯報告書!AG11</f>
        <v>80</v>
      </c>
      <c r="AH17" s="123">
        <f>+[1]付帯報告書!AH11</f>
        <v>39</v>
      </c>
      <c r="AI17" s="124">
        <f>+[1]付帯報告書!AI11</f>
        <v>41</v>
      </c>
      <c r="AJ17" s="123">
        <f>+[1]付帯報告書!AJ11</f>
        <v>2</v>
      </c>
      <c r="AK17" s="123">
        <f>+[1]付帯報告書!AK11</f>
        <v>2</v>
      </c>
      <c r="AL17" s="123">
        <f>+[1]付帯報告書!AL11</f>
        <v>0</v>
      </c>
      <c r="AN17" s="122">
        <f>IF(I17+L17+O17+R17+U17+X17+AA17+AG17+AJ17+AD17=F17,0,Y)</f>
        <v>0</v>
      </c>
      <c r="AO17" s="122">
        <f>IF(J17+M17+P17+S17+V17+Y17+AB17+AH17+AK17=G17,0,Y)</f>
        <v>0</v>
      </c>
      <c r="AP17" s="122">
        <f>IF(K17+N17+Q17+T17+W17+Z17+AC17+AI17+AL17+AF17=H17,0,Y)</f>
        <v>0</v>
      </c>
      <c r="AQ17" s="122">
        <f>IF(SUM(G17:H17)=F17,0,Y)</f>
        <v>0</v>
      </c>
      <c r="AR17" s="122">
        <f>IF(SUM(J17:K17)=I17,0,Y)</f>
        <v>0</v>
      </c>
      <c r="AS17" s="122">
        <f>IF(SUM(M17:N17)=L17,0,Y)</f>
        <v>0</v>
      </c>
      <c r="AT17" s="122">
        <f>IF(SUM(P17:Q17)=O17,0,Y)</f>
        <v>0</v>
      </c>
      <c r="AU17" s="122">
        <f>IF(SUM(S17:T17)=R17,0,Y)</f>
        <v>0</v>
      </c>
      <c r="AV17" s="122">
        <f>IF(SUM(V17:W17)=U17,0,Y)</f>
        <v>0</v>
      </c>
      <c r="AW17" s="122">
        <f>IF(SUM(Y17:Z17)=X17,0,Y)</f>
        <v>0</v>
      </c>
      <c r="AX17" s="122">
        <f>IF(SUM(AB17:AC17)=AA17,0,Y)</f>
        <v>0</v>
      </c>
      <c r="AY17" s="122">
        <f>IF(SUM(AH17:AI17)=AG17,0,Y)</f>
        <v>0</v>
      </c>
      <c r="AZ17" s="122">
        <f>IF(SUM(AK17:AL17)=AJ17,0,Y)</f>
        <v>0</v>
      </c>
    </row>
    <row r="18" spans="1:52" ht="17.100000000000001" customHeight="1" x14ac:dyDescent="0.15">
      <c r="A18" s="122"/>
      <c r="B18" s="122"/>
      <c r="C18" s="122"/>
      <c r="D18" s="122"/>
      <c r="E18" s="400" t="s">
        <v>5</v>
      </c>
      <c r="F18" s="123">
        <f>SUM(G18:H18)</f>
        <v>752</v>
      </c>
      <c r="G18" s="123">
        <f>+[1]付帯報告書!G12</f>
        <v>458</v>
      </c>
      <c r="H18" s="123">
        <f>+[1]付帯報告書!H12</f>
        <v>294</v>
      </c>
      <c r="I18" s="125">
        <f>SUM(J18:K18)</f>
        <v>677</v>
      </c>
      <c r="J18" s="123">
        <f>+[1]付帯報告書!J12</f>
        <v>412</v>
      </c>
      <c r="K18" s="124">
        <f>+[1]付帯報告書!K12</f>
        <v>265</v>
      </c>
      <c r="L18" s="123">
        <f>+[1]付帯報告書!L12</f>
        <v>0</v>
      </c>
      <c r="M18" s="123">
        <f>+[1]付帯報告書!M12</f>
        <v>0</v>
      </c>
      <c r="N18" s="123">
        <f>+[1]付帯報告書!N12</f>
        <v>0</v>
      </c>
      <c r="O18" s="125">
        <f>+[1]付帯報告書!O12</f>
        <v>7</v>
      </c>
      <c r="P18" s="123">
        <f>+[1]付帯報告書!P12</f>
        <v>7</v>
      </c>
      <c r="Q18" s="398">
        <f>+[1]付帯報告書!Q12</f>
        <v>0</v>
      </c>
      <c r="R18" s="399">
        <f>+[1]付帯報告書!R12</f>
        <v>7</v>
      </c>
      <c r="S18" s="123">
        <f>+[1]付帯報告書!S12</f>
        <v>3</v>
      </c>
      <c r="T18" s="124">
        <f>+[1]付帯報告書!T12</f>
        <v>4</v>
      </c>
      <c r="U18" s="125">
        <f>+[1]付帯報告書!U12</f>
        <v>0</v>
      </c>
      <c r="V18" s="123">
        <f>+[1]付帯報告書!V12</f>
        <v>0</v>
      </c>
      <c r="W18" s="124">
        <f>+[1]付帯報告書!W12</f>
        <v>0</v>
      </c>
      <c r="X18" s="123">
        <f>+[1]付帯報告書!X12</f>
        <v>1</v>
      </c>
      <c r="Y18" s="123">
        <f>+[1]付帯報告書!Y12</f>
        <v>0</v>
      </c>
      <c r="Z18" s="123">
        <f>+[1]付帯報告書!Z12</f>
        <v>1</v>
      </c>
      <c r="AA18" s="125">
        <f>+[1]付帯報告書!AA12</f>
        <v>0</v>
      </c>
      <c r="AB18" s="123">
        <f>+[1]付帯報告書!AB12</f>
        <v>0</v>
      </c>
      <c r="AC18" s="124">
        <f>+[1]付帯報告書!AC12</f>
        <v>0</v>
      </c>
      <c r="AD18" s="126">
        <f>+[1]付帯報告書!AD12</f>
        <v>0</v>
      </c>
      <c r="AE18" s="126">
        <f>+[1]付帯報告書!AE12</f>
        <v>0</v>
      </c>
      <c r="AF18" s="126">
        <f>+[1]付帯報告書!AF12</f>
        <v>0</v>
      </c>
      <c r="AG18" s="125">
        <f>+[1]付帯報告書!AG12</f>
        <v>56</v>
      </c>
      <c r="AH18" s="123">
        <f>+[1]付帯報告書!AH12</f>
        <v>32</v>
      </c>
      <c r="AI18" s="124">
        <f>+[1]付帯報告書!AI12</f>
        <v>24</v>
      </c>
      <c r="AJ18" s="123">
        <f>+[1]付帯報告書!AJ12</f>
        <v>4</v>
      </c>
      <c r="AK18" s="123">
        <f>+[1]付帯報告書!AK12</f>
        <v>4</v>
      </c>
      <c r="AL18" s="123">
        <f>+[1]付帯報告書!AL12</f>
        <v>0</v>
      </c>
      <c r="AN18" s="122">
        <f>IF(I18+L18+O18+R18+U18+X18+AA18+AG18+AJ18=F18,0,Y)</f>
        <v>0</v>
      </c>
      <c r="AO18" s="122">
        <f>IF(J18+M18+P18+S18+V18+Y18+AB18+AH18+AK18=G18,0,Y)</f>
        <v>0</v>
      </c>
      <c r="AP18" s="122">
        <f>IF(K18+N18+Q18+T18+W18+Z18+AC18+AI18+AL18=H18,0,Y)</f>
        <v>0</v>
      </c>
      <c r="AQ18" s="122">
        <f>IF(SUM(G18:H18)=F18,0,Y)</f>
        <v>0</v>
      </c>
      <c r="AR18" s="122">
        <f>IF(SUM(J18:K18)=I18,0,Y)</f>
        <v>0</v>
      </c>
      <c r="AS18" s="122">
        <f>IF(SUM(M18:N18)=L18,0,Y)</f>
        <v>0</v>
      </c>
      <c r="AT18" s="122">
        <f>IF(SUM(P18:Q18)=O18,0,Y)</f>
        <v>0</v>
      </c>
      <c r="AU18" s="122">
        <f>IF(SUM(S18:T18)=R18,0,Y)</f>
        <v>0</v>
      </c>
      <c r="AV18" s="122">
        <f>IF(SUM(V18:W18)=U18,0,Y)</f>
        <v>0</v>
      </c>
      <c r="AW18" s="122">
        <f>IF(SUM(Y18:Z18)=X18,0,Y)</f>
        <v>0</v>
      </c>
      <c r="AX18" s="122">
        <f>IF(SUM(AB18:AC18)=AA18,0,Y)</f>
        <v>0</v>
      </c>
      <c r="AY18" s="122">
        <f>IF(SUM(AH18:AI18)=AG18,0,Y)</f>
        <v>0</v>
      </c>
      <c r="AZ18" s="122">
        <f>IF(SUM(AK18:AL18)=AJ18,0,Y)</f>
        <v>0</v>
      </c>
    </row>
    <row r="19" spans="1:52" ht="17.100000000000001" customHeight="1" x14ac:dyDescent="0.15">
      <c r="A19" s="122"/>
      <c r="B19" s="122"/>
      <c r="C19" s="122"/>
      <c r="D19" s="122"/>
      <c r="E19" s="400"/>
      <c r="F19" s="126"/>
      <c r="G19" s="126"/>
      <c r="H19" s="126"/>
      <c r="I19" s="130"/>
      <c r="J19" s="126"/>
      <c r="K19" s="142"/>
      <c r="L19" s="126"/>
      <c r="M19" s="126"/>
      <c r="N19" s="126"/>
      <c r="O19" s="130"/>
      <c r="P19" s="126"/>
      <c r="Q19" s="401"/>
      <c r="R19" s="402"/>
      <c r="S19" s="126"/>
      <c r="T19" s="142"/>
      <c r="U19" s="130"/>
      <c r="V19" s="126"/>
      <c r="W19" s="142"/>
      <c r="X19" s="126"/>
      <c r="Y19" s="126"/>
      <c r="Z19" s="126"/>
      <c r="AA19" s="130"/>
      <c r="AB19" s="126"/>
      <c r="AC19" s="142"/>
      <c r="AD19" s="126"/>
      <c r="AE19" s="126"/>
      <c r="AF19" s="126"/>
      <c r="AG19" s="130"/>
      <c r="AH19" s="126"/>
      <c r="AI19" s="142"/>
      <c r="AJ19" s="126"/>
      <c r="AK19" s="126"/>
      <c r="AL19" s="126"/>
      <c r="AN19" s="122"/>
      <c r="AO19" s="122"/>
      <c r="AP19" s="122"/>
    </row>
    <row r="20" spans="1:52" ht="17.100000000000001" customHeight="1" x14ac:dyDescent="0.15">
      <c r="A20" s="122"/>
      <c r="B20" s="122"/>
      <c r="C20" s="122" t="s">
        <v>141</v>
      </c>
      <c r="D20" s="122"/>
      <c r="E20" s="400" t="s">
        <v>5</v>
      </c>
      <c r="F20" s="123">
        <f>SUM(G20:H20)</f>
        <v>335</v>
      </c>
      <c r="G20" s="123">
        <f>+[1]付帯報告書!G14</f>
        <v>128</v>
      </c>
      <c r="H20" s="123">
        <f>+[1]付帯報告書!H14</f>
        <v>207</v>
      </c>
      <c r="I20" s="125">
        <f>SUM(J20:K20)</f>
        <v>307</v>
      </c>
      <c r="J20" s="123">
        <f>+[1]付帯報告書!J14</f>
        <v>116</v>
      </c>
      <c r="K20" s="124">
        <f>+[1]付帯報告書!K14</f>
        <v>191</v>
      </c>
      <c r="L20" s="123">
        <f>+[1]付帯報告書!L14</f>
        <v>0</v>
      </c>
      <c r="M20" s="123">
        <f>+[1]付帯報告書!M14</f>
        <v>0</v>
      </c>
      <c r="N20" s="123">
        <f>+[1]付帯報告書!N14</f>
        <v>0</v>
      </c>
      <c r="O20" s="125">
        <f>+[1]付帯報告書!O14</f>
        <v>1</v>
      </c>
      <c r="P20" s="123">
        <f>+[1]付帯報告書!P14</f>
        <v>1</v>
      </c>
      <c r="Q20" s="398">
        <f>+[1]付帯報告書!Q14</f>
        <v>0</v>
      </c>
      <c r="R20" s="399">
        <f>+[1]付帯報告書!R14</f>
        <v>6</v>
      </c>
      <c r="S20" s="123">
        <f>+[1]付帯報告書!S14</f>
        <v>2</v>
      </c>
      <c r="T20" s="124">
        <f>+[1]付帯報告書!T14</f>
        <v>4</v>
      </c>
      <c r="U20" s="125">
        <f>+[1]付帯報告書!U14</f>
        <v>0</v>
      </c>
      <c r="V20" s="123">
        <f>+[1]付帯報告書!V14</f>
        <v>0</v>
      </c>
      <c r="W20" s="124">
        <f>+[1]付帯報告書!W14</f>
        <v>0</v>
      </c>
      <c r="X20" s="123">
        <f>+[1]付帯報告書!X14</f>
        <v>0</v>
      </c>
      <c r="Y20" s="123">
        <f>+[1]付帯報告書!Y14</f>
        <v>0</v>
      </c>
      <c r="Z20" s="123">
        <f>+[1]付帯報告書!Z14</f>
        <v>0</v>
      </c>
      <c r="AA20" s="125">
        <f>+[1]付帯報告書!AA14</f>
        <v>0</v>
      </c>
      <c r="AB20" s="123">
        <f>+[1]付帯報告書!AB14</f>
        <v>0</v>
      </c>
      <c r="AC20" s="124">
        <f>+[1]付帯報告書!AC14</f>
        <v>0</v>
      </c>
      <c r="AD20" s="126">
        <f>+[1]付帯報告書!AD14</f>
        <v>0</v>
      </c>
      <c r="AE20" s="126">
        <f>+[1]付帯報告書!AE14</f>
        <v>0</v>
      </c>
      <c r="AF20" s="126">
        <f>+[1]付帯報告書!AF14</f>
        <v>0</v>
      </c>
      <c r="AG20" s="125">
        <f>+[1]付帯報告書!AG14</f>
        <v>19</v>
      </c>
      <c r="AH20" s="123">
        <f>+[1]付帯報告書!AH14</f>
        <v>7</v>
      </c>
      <c r="AI20" s="124">
        <f>+[1]付帯報告書!AI14</f>
        <v>12</v>
      </c>
      <c r="AJ20" s="123">
        <f>+[1]付帯報告書!AJ14</f>
        <v>2</v>
      </c>
      <c r="AK20" s="123">
        <f>+[1]付帯報告書!AK14</f>
        <v>2</v>
      </c>
      <c r="AL20" s="123">
        <f>+[1]付帯報告書!AL14</f>
        <v>0</v>
      </c>
      <c r="AN20" s="122">
        <f>IF(I20+L20+O20+R20+U20+X20+AA20+AG20+AJ20=F20,0,Y)</f>
        <v>0</v>
      </c>
      <c r="AO20" s="122">
        <f>IF(J20+M20+P20+S20+V20+Y20+AB20+AH20+AK20=G20,0,Y)</f>
        <v>0</v>
      </c>
      <c r="AP20" s="122">
        <f>IF(K20+N20+Q20+T20+W20+Z20+AC20+AI20+AL20=H20,0,Y)</f>
        <v>0</v>
      </c>
      <c r="AQ20" s="122">
        <f>IF(SUM(G20:H20)=F20,0,Y)</f>
        <v>0</v>
      </c>
      <c r="AR20" s="122">
        <f>IF(SUM(J20:K20)=I20,0,Y)</f>
        <v>0</v>
      </c>
      <c r="AS20" s="122">
        <f>IF(SUM(M20:N20)=L20,0,Y)</f>
        <v>0</v>
      </c>
      <c r="AT20" s="122">
        <f>IF(SUM(P20:Q20)=O20,0,Y)</f>
        <v>0</v>
      </c>
      <c r="AU20" s="122">
        <f>IF(SUM(S20:T20)=R20,0,Y)</f>
        <v>0</v>
      </c>
      <c r="AV20" s="122">
        <f>IF(SUM(V20:W20)=U20,0,Y)</f>
        <v>0</v>
      </c>
      <c r="AW20" s="122">
        <f>IF(SUM(Y20:Z20)=X20,0,Y)</f>
        <v>0</v>
      </c>
      <c r="AX20" s="122">
        <f>IF(SUM(AB20:AC20)=AA20,0,Y)</f>
        <v>0</v>
      </c>
      <c r="AY20" s="122">
        <f>IF(SUM(AH20:AI20)=AG20,0,Y)</f>
        <v>0</v>
      </c>
      <c r="AZ20" s="122">
        <f>IF(SUM(AK20:AL20)=AJ20,0,Y)</f>
        <v>0</v>
      </c>
    </row>
    <row r="21" spans="1:52" ht="17.100000000000001" customHeight="1" x14ac:dyDescent="0.15">
      <c r="A21" s="122"/>
      <c r="B21" s="122"/>
      <c r="C21" s="122"/>
      <c r="D21" s="122"/>
      <c r="E21" s="400"/>
      <c r="F21" s="126"/>
      <c r="G21" s="126"/>
      <c r="H21" s="126"/>
      <c r="I21" s="130"/>
      <c r="J21" s="126"/>
      <c r="K21" s="142"/>
      <c r="L21" s="126"/>
      <c r="M21" s="126"/>
      <c r="N21" s="126"/>
      <c r="O21" s="130"/>
      <c r="P21" s="126"/>
      <c r="Q21" s="401"/>
      <c r="R21" s="402"/>
      <c r="S21" s="126"/>
      <c r="T21" s="142"/>
      <c r="U21" s="130"/>
      <c r="V21" s="126"/>
      <c r="W21" s="142"/>
      <c r="X21" s="126"/>
      <c r="Y21" s="126"/>
      <c r="Z21" s="126"/>
      <c r="AA21" s="130"/>
      <c r="AB21" s="126"/>
      <c r="AC21" s="142"/>
      <c r="AD21" s="126"/>
      <c r="AE21" s="126"/>
      <c r="AF21" s="126"/>
      <c r="AG21" s="130"/>
      <c r="AH21" s="126"/>
      <c r="AI21" s="142"/>
      <c r="AJ21" s="126"/>
      <c r="AK21" s="126"/>
      <c r="AL21" s="126"/>
      <c r="AN21" s="122"/>
      <c r="AO21" s="122"/>
      <c r="AP21" s="122"/>
    </row>
    <row r="22" spans="1:52" ht="17.100000000000001" customHeight="1" x14ac:dyDescent="0.15">
      <c r="A22" s="122"/>
      <c r="B22" s="122"/>
      <c r="C22" s="122" t="s">
        <v>140</v>
      </c>
      <c r="D22" s="122"/>
      <c r="E22" s="400" t="s">
        <v>4</v>
      </c>
      <c r="F22" s="123">
        <f>SUM(G22:H22)</f>
        <v>980</v>
      </c>
      <c r="G22" s="123">
        <f>+[1]付帯報告書!G16</f>
        <v>550</v>
      </c>
      <c r="H22" s="123">
        <f>+[1]付帯報告書!H16</f>
        <v>430</v>
      </c>
      <c r="I22" s="125">
        <f>SUM(J22:K22)</f>
        <v>672</v>
      </c>
      <c r="J22" s="123">
        <f>+[1]付帯報告書!J16</f>
        <v>364</v>
      </c>
      <c r="K22" s="124">
        <f>+[1]付帯報告書!K16</f>
        <v>308</v>
      </c>
      <c r="L22" s="123">
        <f>+[1]付帯報告書!L16</f>
        <v>6</v>
      </c>
      <c r="M22" s="123">
        <f>+[1]付帯報告書!M16</f>
        <v>2</v>
      </c>
      <c r="N22" s="123">
        <f>+[1]付帯報告書!N16</f>
        <v>4</v>
      </c>
      <c r="O22" s="125">
        <f>+[1]付帯報告書!O16</f>
        <v>44</v>
      </c>
      <c r="P22" s="123">
        <f>+[1]付帯報告書!P16</f>
        <v>40</v>
      </c>
      <c r="Q22" s="398">
        <f>+[1]付帯報告書!Q16</f>
        <v>4</v>
      </c>
      <c r="R22" s="399">
        <f>+[1]付帯報告書!R16</f>
        <v>101</v>
      </c>
      <c r="S22" s="123">
        <f>+[1]付帯報告書!S16</f>
        <v>73</v>
      </c>
      <c r="T22" s="124">
        <f>+[1]付帯報告書!T16</f>
        <v>28</v>
      </c>
      <c r="U22" s="125">
        <f>+[1]付帯報告書!U16</f>
        <v>3</v>
      </c>
      <c r="V22" s="123">
        <f>+[1]付帯報告書!V16</f>
        <v>2</v>
      </c>
      <c r="W22" s="124">
        <f>+[1]付帯報告書!W16</f>
        <v>1</v>
      </c>
      <c r="X22" s="123">
        <f>+[1]付帯報告書!X16</f>
        <v>17</v>
      </c>
      <c r="Y22" s="123">
        <f>+[1]付帯報告書!Y16</f>
        <v>1</v>
      </c>
      <c r="Z22" s="123">
        <f>+[1]付帯報告書!Z16</f>
        <v>16</v>
      </c>
      <c r="AA22" s="125">
        <f>+[1]付帯報告書!AA16</f>
        <v>0</v>
      </c>
      <c r="AB22" s="123">
        <f>+[1]付帯報告書!AB16</f>
        <v>0</v>
      </c>
      <c r="AC22" s="124">
        <f>+[1]付帯報告書!AC16</f>
        <v>0</v>
      </c>
      <c r="AD22" s="126">
        <f>+[1]付帯報告書!AD16</f>
        <v>9</v>
      </c>
      <c r="AE22" s="126">
        <f>+[1]付帯報告書!AE16</f>
        <v>4</v>
      </c>
      <c r="AF22" s="126">
        <f>+[1]付帯報告書!AF16</f>
        <v>5</v>
      </c>
      <c r="AG22" s="125">
        <f>+[1]付帯報告書!AG16</f>
        <v>97</v>
      </c>
      <c r="AH22" s="123">
        <f>+[1]付帯報告書!AH16</f>
        <v>46</v>
      </c>
      <c r="AI22" s="124">
        <f>+[1]付帯報告書!AI16</f>
        <v>51</v>
      </c>
      <c r="AJ22" s="123">
        <f>+[1]付帯報告書!AJ16</f>
        <v>31</v>
      </c>
      <c r="AK22" s="123">
        <f>+[1]付帯報告書!AK16</f>
        <v>18</v>
      </c>
      <c r="AL22" s="123">
        <f>+[1]付帯報告書!AL16</f>
        <v>13</v>
      </c>
      <c r="AN22" s="122">
        <f>IF(I22+L22+O22+R22+U22+X22+AA22+AG22+AJ22+AD22=F22,0,Y)</f>
        <v>0</v>
      </c>
      <c r="AO22" s="122">
        <f>IF(J22+M22+P22+S22+V22+Y22+AB22+AH22+AK22+AE22=G22,0,Y)</f>
        <v>0</v>
      </c>
      <c r="AP22" s="122">
        <f>IF(K22+N22+Q22+T22+W22+Z22+AC22+AI22+AL22+AF22=H22,0,Y)</f>
        <v>0</v>
      </c>
      <c r="AQ22" s="122">
        <f>IF(SUM(G22:H22)=F22,0,Y)</f>
        <v>0</v>
      </c>
      <c r="AR22" s="122">
        <f>IF(SUM(J22:K22)=I22,0,Y)</f>
        <v>0</v>
      </c>
      <c r="AS22" s="122">
        <f>IF(SUM(M22:N22)=L22,0,Y)</f>
        <v>0</v>
      </c>
      <c r="AT22" s="122">
        <f>IF(SUM(P22:Q22)=O22,0,Y)</f>
        <v>0</v>
      </c>
      <c r="AU22" s="122">
        <f>IF(SUM(S22:T22)=R22,0,Y)</f>
        <v>0</v>
      </c>
      <c r="AV22" s="122">
        <f>IF(SUM(V22:W22)=U22,0,Y)</f>
        <v>0</v>
      </c>
      <c r="AW22" s="122">
        <f>IF(SUM(Y22:Z22)=X22,0,Y)</f>
        <v>0</v>
      </c>
      <c r="AX22" s="122">
        <f>IF(SUM(AB22:AC22)=AA22,0,Y)</f>
        <v>0</v>
      </c>
      <c r="AY22" s="122">
        <f>IF(SUM(AH22:AI22)=AG22,0,Y)</f>
        <v>0</v>
      </c>
      <c r="AZ22" s="122">
        <f>IF(SUM(AK22:AL22)=AJ22,0,Y)</f>
        <v>0</v>
      </c>
    </row>
    <row r="23" spans="1:52" ht="17.100000000000001" customHeight="1" x14ac:dyDescent="0.15">
      <c r="A23" s="122"/>
      <c r="B23" s="122"/>
      <c r="C23" s="122"/>
      <c r="D23" s="122"/>
      <c r="E23" s="400" t="s">
        <v>5</v>
      </c>
      <c r="F23" s="123">
        <f>SUM(G23:H23)</f>
        <v>1783</v>
      </c>
      <c r="G23" s="123">
        <f>+[1]付帯報告書!G17</f>
        <v>1025</v>
      </c>
      <c r="H23" s="123">
        <f>+[1]付帯報告書!H17</f>
        <v>758</v>
      </c>
      <c r="I23" s="125">
        <f>SUM(J23:K23)</f>
        <v>1305</v>
      </c>
      <c r="J23" s="123">
        <f>+[1]付帯報告書!J17</f>
        <v>718</v>
      </c>
      <c r="K23" s="124">
        <f>+[1]付帯報告書!K17</f>
        <v>587</v>
      </c>
      <c r="L23" s="123">
        <f>+[1]付帯報告書!L17</f>
        <v>18</v>
      </c>
      <c r="M23" s="123">
        <f>+[1]付帯報告書!M17</f>
        <v>15</v>
      </c>
      <c r="N23" s="123">
        <f>+[1]付帯報告書!N17</f>
        <v>3</v>
      </c>
      <c r="O23" s="125">
        <f>+[1]付帯報告書!O17</f>
        <v>53</v>
      </c>
      <c r="P23" s="123">
        <f>+[1]付帯報告書!P17</f>
        <v>48</v>
      </c>
      <c r="Q23" s="398">
        <f>+[1]付帯報告書!Q17</f>
        <v>5</v>
      </c>
      <c r="R23" s="399">
        <f>+[1]付帯報告書!R17</f>
        <v>95</v>
      </c>
      <c r="S23" s="123">
        <f>+[1]付帯報告書!S17</f>
        <v>71</v>
      </c>
      <c r="T23" s="124">
        <f>+[1]付帯報告書!T17</f>
        <v>24</v>
      </c>
      <c r="U23" s="125">
        <f>+[1]付帯報告書!U17</f>
        <v>1</v>
      </c>
      <c r="V23" s="123">
        <f>+[1]付帯報告書!V17</f>
        <v>1</v>
      </c>
      <c r="W23" s="124">
        <f>+[1]付帯報告書!W17</f>
        <v>0</v>
      </c>
      <c r="X23" s="123">
        <f>+[1]付帯報告書!X17</f>
        <v>16</v>
      </c>
      <c r="Y23" s="123">
        <f>+[1]付帯報告書!Y17</f>
        <v>0</v>
      </c>
      <c r="Z23" s="123">
        <f>+[1]付帯報告書!Z17</f>
        <v>16</v>
      </c>
      <c r="AA23" s="125">
        <f>+[1]付帯報告書!AA17</f>
        <v>0</v>
      </c>
      <c r="AB23" s="123">
        <f>+[1]付帯報告書!AB17</f>
        <v>0</v>
      </c>
      <c r="AC23" s="124">
        <f>+[1]付帯報告書!AC17</f>
        <v>0</v>
      </c>
      <c r="AD23" s="126">
        <f>+[1]付帯報告書!AD17</f>
        <v>2</v>
      </c>
      <c r="AE23" s="126">
        <f>+[1]付帯報告書!AE17</f>
        <v>0</v>
      </c>
      <c r="AF23" s="126">
        <f>+[1]付帯報告書!AF17</f>
        <v>2</v>
      </c>
      <c r="AG23" s="125">
        <f>+[1]付帯報告書!AG17</f>
        <v>216</v>
      </c>
      <c r="AH23" s="123">
        <f>+[1]付帯報告書!AH17</f>
        <v>107</v>
      </c>
      <c r="AI23" s="124">
        <f>+[1]付帯報告書!AI17</f>
        <v>109</v>
      </c>
      <c r="AJ23" s="123">
        <f>+[1]付帯報告書!AJ17</f>
        <v>77</v>
      </c>
      <c r="AK23" s="123">
        <f>+[1]付帯報告書!AK17</f>
        <v>65</v>
      </c>
      <c r="AL23" s="123">
        <f>+[1]付帯報告書!AL17</f>
        <v>12</v>
      </c>
      <c r="AN23" s="122">
        <f>IF(I23+L23+O23+R23+U23+X23+AA23+AG23+AJ23+AD23=F23,0,Y)</f>
        <v>0</v>
      </c>
      <c r="AO23" s="122">
        <f>IF(J23+M23+P23+S23+V23+Y23+AB23+AH23+AK23+AE23=G23,0,Y)</f>
        <v>0</v>
      </c>
      <c r="AP23" s="122">
        <f>IF(K23+N23+Q23+T23+W23+Z23+AC23+AI23+AL23+AF23=H23,0,Y)</f>
        <v>0</v>
      </c>
      <c r="AQ23" s="122">
        <f>IF(SUM(G23:H23)=F23,0,Y)</f>
        <v>0</v>
      </c>
      <c r="AR23" s="122">
        <f>IF(SUM(J23:K23)=I23,0,Y)</f>
        <v>0</v>
      </c>
      <c r="AS23" s="122">
        <f>IF(SUM(M23:N23)=L23,0,Y)</f>
        <v>0</v>
      </c>
      <c r="AT23" s="122">
        <f>IF(SUM(P23:Q23)=O23,0,Y)</f>
        <v>0</v>
      </c>
      <c r="AU23" s="122">
        <f>IF(SUM(S23:T23)=R23,0,Y)</f>
        <v>0</v>
      </c>
      <c r="AV23" s="122">
        <f>IF(SUM(V23:W23)=U23,0,Y)</f>
        <v>0</v>
      </c>
      <c r="AW23" s="122">
        <f>IF(SUM(Y23:Z23)=X23,0,Y)</f>
        <v>0</v>
      </c>
      <c r="AX23" s="122">
        <f>IF(SUM(AB23:AC23)=AA23,0,Y)</f>
        <v>0</v>
      </c>
      <c r="AY23" s="122">
        <f>IF(SUM(AH23:AI23)=AG23,0,Y)</f>
        <v>0</v>
      </c>
      <c r="AZ23" s="122">
        <f>IF(SUM(AK23:AL23)=AJ23,0,Y)</f>
        <v>0</v>
      </c>
    </row>
    <row r="24" spans="1:52" ht="17.100000000000001" customHeight="1" x14ac:dyDescent="0.15">
      <c r="A24" s="122"/>
      <c r="B24" s="122"/>
      <c r="C24" s="122"/>
      <c r="D24" s="122"/>
      <c r="E24" s="400"/>
      <c r="F24" s="126"/>
      <c r="G24" s="126"/>
      <c r="H24" s="126"/>
      <c r="I24" s="130"/>
      <c r="J24" s="126"/>
      <c r="K24" s="142"/>
      <c r="L24" s="126"/>
      <c r="M24" s="126"/>
      <c r="N24" s="126"/>
      <c r="O24" s="130"/>
      <c r="P24" s="126"/>
      <c r="Q24" s="401"/>
      <c r="R24" s="402"/>
      <c r="S24" s="126"/>
      <c r="T24" s="142"/>
      <c r="U24" s="130"/>
      <c r="V24" s="126"/>
      <c r="W24" s="142"/>
      <c r="X24" s="126"/>
      <c r="Y24" s="126"/>
      <c r="Z24" s="126"/>
      <c r="AA24" s="130"/>
      <c r="AB24" s="126"/>
      <c r="AC24" s="142"/>
      <c r="AD24" s="126"/>
      <c r="AE24" s="126"/>
      <c r="AF24" s="126"/>
      <c r="AG24" s="130"/>
      <c r="AH24" s="126"/>
      <c r="AI24" s="142"/>
      <c r="AJ24" s="126"/>
      <c r="AK24" s="126"/>
      <c r="AL24" s="126"/>
      <c r="AN24" s="122"/>
      <c r="AO24" s="122"/>
      <c r="AP24" s="122"/>
    </row>
    <row r="25" spans="1:52" ht="17.100000000000001" customHeight="1" x14ac:dyDescent="0.15">
      <c r="A25" s="122"/>
      <c r="B25" s="571" t="s">
        <v>143</v>
      </c>
      <c r="C25" s="571"/>
      <c r="D25" s="122"/>
      <c r="E25" s="400" t="s">
        <v>4</v>
      </c>
      <c r="F25" s="126">
        <f t="shared" ref="F25:AL26" si="4">F28+F31+F34</f>
        <v>979</v>
      </c>
      <c r="G25" s="126">
        <f t="shared" si="4"/>
        <v>47</v>
      </c>
      <c r="H25" s="126">
        <f t="shared" si="4"/>
        <v>932</v>
      </c>
      <c r="I25" s="130">
        <f t="shared" si="4"/>
        <v>516</v>
      </c>
      <c r="J25" s="126">
        <f t="shared" si="4"/>
        <v>29</v>
      </c>
      <c r="K25" s="142">
        <f t="shared" si="4"/>
        <v>487</v>
      </c>
      <c r="L25" s="126">
        <f t="shared" si="4"/>
        <v>11</v>
      </c>
      <c r="M25" s="126">
        <f>M28+M31+M34</f>
        <v>0</v>
      </c>
      <c r="N25" s="126">
        <f t="shared" si="4"/>
        <v>11</v>
      </c>
      <c r="O25" s="130">
        <f t="shared" si="4"/>
        <v>23</v>
      </c>
      <c r="P25" s="126">
        <f t="shared" si="4"/>
        <v>7</v>
      </c>
      <c r="Q25" s="401">
        <f t="shared" si="4"/>
        <v>16</v>
      </c>
      <c r="R25" s="402">
        <f t="shared" si="4"/>
        <v>174</v>
      </c>
      <c r="S25" s="126">
        <f t="shared" si="4"/>
        <v>6</v>
      </c>
      <c r="T25" s="142">
        <f t="shared" si="4"/>
        <v>168</v>
      </c>
      <c r="U25" s="130">
        <f t="shared" si="4"/>
        <v>1</v>
      </c>
      <c r="V25" s="126">
        <f t="shared" si="4"/>
        <v>1</v>
      </c>
      <c r="W25" s="142">
        <f t="shared" si="4"/>
        <v>0</v>
      </c>
      <c r="X25" s="126">
        <f t="shared" si="4"/>
        <v>112</v>
      </c>
      <c r="Y25" s="126">
        <f t="shared" si="4"/>
        <v>0</v>
      </c>
      <c r="Z25" s="126">
        <f t="shared" si="4"/>
        <v>112</v>
      </c>
      <c r="AA25" s="130">
        <f t="shared" si="4"/>
        <v>0</v>
      </c>
      <c r="AB25" s="126">
        <f t="shared" si="4"/>
        <v>0</v>
      </c>
      <c r="AC25" s="142">
        <f t="shared" si="4"/>
        <v>0</v>
      </c>
      <c r="AD25" s="126">
        <f t="shared" si="4"/>
        <v>10</v>
      </c>
      <c r="AE25" s="126">
        <f t="shared" si="4"/>
        <v>0</v>
      </c>
      <c r="AF25" s="126">
        <f t="shared" si="4"/>
        <v>10</v>
      </c>
      <c r="AG25" s="130">
        <f t="shared" si="4"/>
        <v>97</v>
      </c>
      <c r="AH25" s="126">
        <f t="shared" si="4"/>
        <v>3</v>
      </c>
      <c r="AI25" s="142">
        <f t="shared" si="4"/>
        <v>94</v>
      </c>
      <c r="AJ25" s="126">
        <f t="shared" si="4"/>
        <v>35</v>
      </c>
      <c r="AK25" s="126">
        <f t="shared" si="4"/>
        <v>1</v>
      </c>
      <c r="AL25" s="126">
        <f t="shared" si="4"/>
        <v>34</v>
      </c>
      <c r="AN25" s="122">
        <f>IF(I25+L25+O25+R25+U25+X25+AA25+AG25+AJ25+AD25=F25,0,Y)</f>
        <v>0</v>
      </c>
      <c r="AO25" s="122">
        <f>IF(J25+M25+P25+S25+V25+Y25+AB25+AH25+AK25=G25,0,Y)</f>
        <v>0</v>
      </c>
      <c r="AP25" s="122">
        <f>IF(K25+N25+Q25+T25+W25+Z25+AC25+AI25+AL25+AF25=H25,0,Y)</f>
        <v>0</v>
      </c>
      <c r="AQ25" s="122">
        <f>IF(SUM(G25:H25)=F25,0,Y)</f>
        <v>0</v>
      </c>
      <c r="AR25" s="122">
        <f>IF(SUM(J25:K25)=I25,0,Y)</f>
        <v>0</v>
      </c>
      <c r="AS25" s="122">
        <f>IF(SUM(M25:N25)=L25,0,Y)</f>
        <v>0</v>
      </c>
      <c r="AT25" s="122">
        <f>IF(SUM(P25:Q25)=O25,0,Y)</f>
        <v>0</v>
      </c>
      <c r="AU25" s="122">
        <f>IF(SUM(S25:T25)=R25,0,Y)</f>
        <v>0</v>
      </c>
      <c r="AV25" s="122">
        <f>IF(SUM(V25:W25)=U25,0,Y)</f>
        <v>0</v>
      </c>
      <c r="AW25" s="122">
        <f>IF(SUM(Y25:Z25)=X25,0,Y)</f>
        <v>0</v>
      </c>
      <c r="AX25" s="122">
        <f>IF(SUM(AB25:AC25)=AA25,0,Y)</f>
        <v>0</v>
      </c>
      <c r="AY25" s="122">
        <f>IF(SUM(AH25:AI25)=AG25,0,Y)</f>
        <v>0</v>
      </c>
      <c r="AZ25" s="122">
        <f>IF(SUM(AK25:AL25)=AJ25,0,Y)</f>
        <v>0</v>
      </c>
    </row>
    <row r="26" spans="1:52" ht="17.100000000000001" customHeight="1" x14ac:dyDescent="0.15">
      <c r="A26" s="122"/>
      <c r="B26" s="122"/>
      <c r="C26" s="122"/>
      <c r="D26" s="122"/>
      <c r="E26" s="400" t="s">
        <v>5</v>
      </c>
      <c r="F26" s="126">
        <f t="shared" si="4"/>
        <v>250</v>
      </c>
      <c r="G26" s="126">
        <f t="shared" si="4"/>
        <v>15</v>
      </c>
      <c r="H26" s="126">
        <f t="shared" si="4"/>
        <v>235</v>
      </c>
      <c r="I26" s="130">
        <f t="shared" si="4"/>
        <v>143</v>
      </c>
      <c r="J26" s="126">
        <f t="shared" si="4"/>
        <v>4</v>
      </c>
      <c r="K26" s="142">
        <f t="shared" si="4"/>
        <v>139</v>
      </c>
      <c r="L26" s="126">
        <f t="shared" si="4"/>
        <v>4</v>
      </c>
      <c r="M26" s="126">
        <f t="shared" si="4"/>
        <v>2</v>
      </c>
      <c r="N26" s="126">
        <f t="shared" si="4"/>
        <v>2</v>
      </c>
      <c r="O26" s="130">
        <f t="shared" si="4"/>
        <v>6</v>
      </c>
      <c r="P26" s="126">
        <f t="shared" si="4"/>
        <v>3</v>
      </c>
      <c r="Q26" s="401">
        <f t="shared" si="4"/>
        <v>3</v>
      </c>
      <c r="R26" s="402">
        <f t="shared" si="4"/>
        <v>23</v>
      </c>
      <c r="S26" s="126">
        <f t="shared" si="4"/>
        <v>1</v>
      </c>
      <c r="T26" s="142">
        <f t="shared" si="4"/>
        <v>22</v>
      </c>
      <c r="U26" s="130">
        <f t="shared" si="4"/>
        <v>1</v>
      </c>
      <c r="V26" s="126">
        <f t="shared" si="4"/>
        <v>1</v>
      </c>
      <c r="W26" s="142">
        <f t="shared" si="4"/>
        <v>0</v>
      </c>
      <c r="X26" s="126">
        <f t="shared" si="4"/>
        <v>22</v>
      </c>
      <c r="Y26" s="126">
        <f t="shared" si="4"/>
        <v>0</v>
      </c>
      <c r="Z26" s="126">
        <f t="shared" si="4"/>
        <v>22</v>
      </c>
      <c r="AA26" s="130">
        <f t="shared" si="4"/>
        <v>3</v>
      </c>
      <c r="AB26" s="126">
        <f t="shared" si="4"/>
        <v>1</v>
      </c>
      <c r="AC26" s="142">
        <f t="shared" si="4"/>
        <v>2</v>
      </c>
      <c r="AD26" s="126">
        <f t="shared" si="4"/>
        <v>1</v>
      </c>
      <c r="AE26" s="126">
        <f t="shared" si="4"/>
        <v>0</v>
      </c>
      <c r="AF26" s="126">
        <f t="shared" si="4"/>
        <v>1</v>
      </c>
      <c r="AG26" s="130">
        <f t="shared" si="4"/>
        <v>40</v>
      </c>
      <c r="AH26" s="126">
        <f t="shared" si="4"/>
        <v>3</v>
      </c>
      <c r="AI26" s="142">
        <f t="shared" si="4"/>
        <v>37</v>
      </c>
      <c r="AJ26" s="126">
        <f t="shared" si="4"/>
        <v>7</v>
      </c>
      <c r="AK26" s="126">
        <f t="shared" si="4"/>
        <v>0</v>
      </c>
      <c r="AL26" s="126">
        <f t="shared" si="4"/>
        <v>7</v>
      </c>
      <c r="AN26" s="122">
        <f>IF(I26+L26+O26+R26+U26+X26+AA26+AG26+AJ26+AD26=F26,0,Y)</f>
        <v>0</v>
      </c>
      <c r="AO26" s="122">
        <f>IF(J26+M26+P26+S26+V26+Y26+AB26+AH26+AK26=G26,0,Y)</f>
        <v>0</v>
      </c>
      <c r="AP26" s="122">
        <f>IF(K26+N26+Q26+T26+W26+Z26+AC26+AI26+AL26+AF26=H26,0,Y)</f>
        <v>0</v>
      </c>
      <c r="AQ26" s="122">
        <f>IF(SUM(G26:H26)=F26,0,Y)</f>
        <v>0</v>
      </c>
      <c r="AR26" s="122">
        <f>IF(SUM(J26:K26)=I26,0,Y)</f>
        <v>0</v>
      </c>
      <c r="AS26" s="122">
        <f>IF(SUM(M26:N26)=L26,0,Y)</f>
        <v>0</v>
      </c>
      <c r="AT26" s="122">
        <f>IF(SUM(P26:Q26)=O26,0,Y)</f>
        <v>0</v>
      </c>
      <c r="AU26" s="122">
        <f>IF(SUM(S26:T26)=R26,0,Y)</f>
        <v>0</v>
      </c>
      <c r="AV26" s="122">
        <f>IF(SUM(V26:W26)=U26,0,Y)</f>
        <v>0</v>
      </c>
      <c r="AW26" s="122">
        <f>IF(SUM(Y26:Z26)=X26,0,Y)</f>
        <v>0</v>
      </c>
      <c r="AX26" s="122">
        <f>IF(SUM(AB26:AC26)=AA26,0,Y)</f>
        <v>0</v>
      </c>
      <c r="AY26" s="122">
        <f>IF(SUM(AH26:AI26)=AG26,0,Y)</f>
        <v>0</v>
      </c>
      <c r="AZ26" s="122">
        <f>IF(SUM(AK26:AL26)=AJ26,0,Y)</f>
        <v>0</v>
      </c>
    </row>
    <row r="27" spans="1:52" ht="17.100000000000001" customHeight="1" x14ac:dyDescent="0.15">
      <c r="A27" s="122"/>
      <c r="B27" s="122"/>
      <c r="C27" s="122"/>
      <c r="D27" s="122"/>
      <c r="E27" s="400"/>
      <c r="F27" s="126"/>
      <c r="G27" s="126"/>
      <c r="H27" s="126"/>
      <c r="I27" s="130"/>
      <c r="J27" s="126"/>
      <c r="K27" s="142"/>
      <c r="L27" s="126"/>
      <c r="M27" s="126"/>
      <c r="N27" s="126"/>
      <c r="O27" s="130"/>
      <c r="P27" s="126"/>
      <c r="Q27" s="401"/>
      <c r="R27" s="402"/>
      <c r="S27" s="126"/>
      <c r="T27" s="142"/>
      <c r="U27" s="130"/>
      <c r="V27" s="126"/>
      <c r="W27" s="142"/>
      <c r="X27" s="126"/>
      <c r="Y27" s="126"/>
      <c r="Z27" s="126"/>
      <c r="AA27" s="130"/>
      <c r="AB27" s="126"/>
      <c r="AC27" s="142"/>
      <c r="AD27" s="126"/>
      <c r="AE27" s="126"/>
      <c r="AF27" s="126"/>
      <c r="AG27" s="130"/>
      <c r="AH27" s="126"/>
      <c r="AI27" s="142"/>
      <c r="AJ27" s="126"/>
      <c r="AK27" s="126"/>
      <c r="AL27" s="126"/>
      <c r="AN27" s="122"/>
      <c r="AO27" s="122"/>
      <c r="AP27" s="122"/>
    </row>
    <row r="28" spans="1:52" ht="17.100000000000001" customHeight="1" x14ac:dyDescent="0.15">
      <c r="A28" s="122"/>
      <c r="B28" s="122"/>
      <c r="C28" s="122" t="s">
        <v>142</v>
      </c>
      <c r="D28" s="122"/>
      <c r="E28" s="400" t="s">
        <v>4</v>
      </c>
      <c r="F28" s="123">
        <f>SUM(G28:H28)</f>
        <v>2</v>
      </c>
      <c r="G28" s="123">
        <f>+[1]付帯報告書!G22</f>
        <v>1</v>
      </c>
      <c r="H28" s="123">
        <f>+[1]付帯報告書!H22</f>
        <v>1</v>
      </c>
      <c r="I28" s="125">
        <f>SUM(J28:K28)</f>
        <v>0</v>
      </c>
      <c r="J28" s="123">
        <f>+[1]付帯報告書!J22</f>
        <v>0</v>
      </c>
      <c r="K28" s="124">
        <f>+[1]付帯報告書!K22</f>
        <v>0</v>
      </c>
      <c r="L28" s="123">
        <f>+[1]付帯報告書!L22</f>
        <v>0</v>
      </c>
      <c r="M28" s="123">
        <f>+[1]付帯報告書!M22</f>
        <v>0</v>
      </c>
      <c r="N28" s="123">
        <f>+[1]付帯報告書!N22</f>
        <v>0</v>
      </c>
      <c r="O28" s="125">
        <f>+[1]付帯報告書!O22</f>
        <v>1</v>
      </c>
      <c r="P28" s="123">
        <f>+[1]付帯報告書!P22</f>
        <v>1</v>
      </c>
      <c r="Q28" s="398">
        <f>+[1]付帯報告書!Q22</f>
        <v>0</v>
      </c>
      <c r="R28" s="399">
        <f>+[1]付帯報告書!R22</f>
        <v>0</v>
      </c>
      <c r="S28" s="123">
        <f>+[1]付帯報告書!S22</f>
        <v>0</v>
      </c>
      <c r="T28" s="124">
        <f>+[1]付帯報告書!T22</f>
        <v>0</v>
      </c>
      <c r="U28" s="125">
        <f>+[1]付帯報告書!U22</f>
        <v>0</v>
      </c>
      <c r="V28" s="123">
        <f>+[1]付帯報告書!V22</f>
        <v>0</v>
      </c>
      <c r="W28" s="124">
        <f>+[1]付帯報告書!W22</f>
        <v>0</v>
      </c>
      <c r="X28" s="123">
        <f>+[1]付帯報告書!X22</f>
        <v>0</v>
      </c>
      <c r="Y28" s="123">
        <f>+[1]付帯報告書!Y22</f>
        <v>0</v>
      </c>
      <c r="Z28" s="123">
        <f>+[1]付帯報告書!Z22</f>
        <v>0</v>
      </c>
      <c r="AA28" s="125">
        <f>+[1]付帯報告書!AA22</f>
        <v>0</v>
      </c>
      <c r="AB28" s="123">
        <f>+[1]付帯報告書!AB22</f>
        <v>0</v>
      </c>
      <c r="AC28" s="124">
        <f>+[1]付帯報告書!AC22</f>
        <v>0</v>
      </c>
      <c r="AD28" s="126">
        <f>+[1]付帯報告書!AD22</f>
        <v>0</v>
      </c>
      <c r="AE28" s="126">
        <f>+[1]付帯報告書!AE22</f>
        <v>0</v>
      </c>
      <c r="AF28" s="126">
        <f>+[1]付帯報告書!AF22</f>
        <v>0</v>
      </c>
      <c r="AG28" s="125">
        <f>+[1]付帯報告書!AG22</f>
        <v>1</v>
      </c>
      <c r="AH28" s="123">
        <f>+[1]付帯報告書!AH22</f>
        <v>0</v>
      </c>
      <c r="AI28" s="124">
        <f>+[1]付帯報告書!AI22</f>
        <v>1</v>
      </c>
      <c r="AJ28" s="123">
        <f>+[1]付帯報告書!AJ22</f>
        <v>0</v>
      </c>
      <c r="AK28" s="123">
        <f>+[1]付帯報告書!AK22</f>
        <v>0</v>
      </c>
      <c r="AL28" s="123">
        <f>+[1]付帯報告書!AL22</f>
        <v>0</v>
      </c>
      <c r="AN28" s="122">
        <f>IF(I28+L28+O28+R28+U28+X28+AA28+AG28+AJ28=F28,0,Y)</f>
        <v>0</v>
      </c>
      <c r="AO28" s="122">
        <f>IF(J28+M28+P28+S28+V28+Y28+AB28+AH28+AK28=G28,0,Y)</f>
        <v>0</v>
      </c>
      <c r="AP28" s="122">
        <f>IF(K28+N28+Q28+T28+W28+Z28+AC28+AI28+AL28=H28,0,Y)</f>
        <v>0</v>
      </c>
      <c r="AQ28" s="122">
        <f>IF(SUM(G28:H28)=F28,0,Y)</f>
        <v>0</v>
      </c>
      <c r="AR28" s="122">
        <f>IF(SUM(J28:K28)=I28,0,Y)</f>
        <v>0</v>
      </c>
      <c r="AS28" s="122">
        <f>IF(SUM(M28:N28)=L28,0,Y)</f>
        <v>0</v>
      </c>
      <c r="AT28" s="122">
        <f>IF(SUM(P28:Q28)=O28,0,Y)</f>
        <v>0</v>
      </c>
      <c r="AU28" s="122">
        <f>IF(SUM(S28:T28)=R28,0,Y)</f>
        <v>0</v>
      </c>
      <c r="AV28" s="122">
        <f>IF(SUM(V28:W28)=U28,0,Y)</f>
        <v>0</v>
      </c>
      <c r="AW28" s="122">
        <f>IF(SUM(Y28:Z28)=X28,0,Y)</f>
        <v>0</v>
      </c>
      <c r="AX28" s="122">
        <f>IF(SUM(AB28:AC28)=AA28,0,Y)</f>
        <v>0</v>
      </c>
      <c r="AY28" s="122">
        <f>IF(SUM(AH28:AI28)=AG28,0,Y)</f>
        <v>0</v>
      </c>
      <c r="AZ28" s="122">
        <f>IF(SUM(AK28:AL28)=AJ28,0,Y)</f>
        <v>0</v>
      </c>
    </row>
    <row r="29" spans="1:52" ht="17.100000000000001" customHeight="1" x14ac:dyDescent="0.15">
      <c r="A29" s="122"/>
      <c r="B29" s="122"/>
      <c r="C29" s="122"/>
      <c r="D29" s="122"/>
      <c r="E29" s="400" t="s">
        <v>5</v>
      </c>
      <c r="F29" s="123">
        <f>SUM(G29:H29)</f>
        <v>0</v>
      </c>
      <c r="G29" s="123">
        <f>+[1]付帯報告書!G23</f>
        <v>0</v>
      </c>
      <c r="H29" s="123">
        <f>+[1]付帯報告書!H23</f>
        <v>0</v>
      </c>
      <c r="I29" s="125">
        <f>SUM(J29:K29)</f>
        <v>0</v>
      </c>
      <c r="J29" s="123">
        <f>+[1]付帯報告書!J23</f>
        <v>0</v>
      </c>
      <c r="K29" s="124">
        <f>+[1]付帯報告書!K23</f>
        <v>0</v>
      </c>
      <c r="L29" s="123">
        <f>+[1]付帯報告書!L23</f>
        <v>0</v>
      </c>
      <c r="M29" s="123">
        <f>+[1]付帯報告書!M23</f>
        <v>0</v>
      </c>
      <c r="N29" s="123">
        <f>+[1]付帯報告書!N23</f>
        <v>0</v>
      </c>
      <c r="O29" s="125">
        <f>+[1]付帯報告書!O23</f>
        <v>0</v>
      </c>
      <c r="P29" s="123">
        <f>+[1]付帯報告書!P23</f>
        <v>0</v>
      </c>
      <c r="Q29" s="398">
        <f>+[1]付帯報告書!Q23</f>
        <v>0</v>
      </c>
      <c r="R29" s="399">
        <f>+[1]付帯報告書!R23</f>
        <v>0</v>
      </c>
      <c r="S29" s="123">
        <f>+[1]付帯報告書!S23</f>
        <v>0</v>
      </c>
      <c r="T29" s="124">
        <f>+[1]付帯報告書!T23</f>
        <v>0</v>
      </c>
      <c r="U29" s="125">
        <f>+[1]付帯報告書!U23</f>
        <v>0</v>
      </c>
      <c r="V29" s="123">
        <f>+[1]付帯報告書!V23</f>
        <v>0</v>
      </c>
      <c r="W29" s="124">
        <f>+[1]付帯報告書!W23</f>
        <v>0</v>
      </c>
      <c r="X29" s="123">
        <f>+[1]付帯報告書!X23</f>
        <v>0</v>
      </c>
      <c r="Y29" s="123">
        <f>+[1]付帯報告書!Y23</f>
        <v>0</v>
      </c>
      <c r="Z29" s="123">
        <f>+[1]付帯報告書!Z23</f>
        <v>0</v>
      </c>
      <c r="AA29" s="125">
        <f>+[1]付帯報告書!AA23</f>
        <v>0</v>
      </c>
      <c r="AB29" s="123">
        <f>+[1]付帯報告書!AB23</f>
        <v>0</v>
      </c>
      <c r="AC29" s="124">
        <f>+[1]付帯報告書!AC23</f>
        <v>0</v>
      </c>
      <c r="AD29" s="126">
        <f>+[1]付帯報告書!AD23</f>
        <v>0</v>
      </c>
      <c r="AE29" s="126">
        <f>+[1]付帯報告書!AE23</f>
        <v>0</v>
      </c>
      <c r="AF29" s="126">
        <f>+[1]付帯報告書!AF23</f>
        <v>0</v>
      </c>
      <c r="AG29" s="125">
        <f>+[1]付帯報告書!AG23</f>
        <v>0</v>
      </c>
      <c r="AH29" s="123">
        <f>+[1]付帯報告書!AH23</f>
        <v>0</v>
      </c>
      <c r="AI29" s="124">
        <f>+[1]付帯報告書!AI23</f>
        <v>0</v>
      </c>
      <c r="AJ29" s="123">
        <f>+[1]付帯報告書!AJ23</f>
        <v>0</v>
      </c>
      <c r="AK29" s="123">
        <f>+[1]付帯報告書!AK23</f>
        <v>0</v>
      </c>
      <c r="AL29" s="123">
        <f>+[1]付帯報告書!AL23</f>
        <v>0</v>
      </c>
      <c r="AN29" s="122">
        <f>IF(I29+L29+O29+R29+U29+X29+AA29+AG29+AJ29=F29,0,Y)</f>
        <v>0</v>
      </c>
      <c r="AO29" s="122">
        <f>IF(J29+M29+P29+S29+V29+Y29+AB29+AH29+AK29=G29,0,Y)</f>
        <v>0</v>
      </c>
      <c r="AP29" s="122">
        <f>IF(K29+N29+Q29+T29+W29+Z29+AC29+AI29+AL29=H29,0,Y)</f>
        <v>0</v>
      </c>
      <c r="AQ29" s="122">
        <f>IF(SUM(G29:H29)=F29,0,Y)</f>
        <v>0</v>
      </c>
      <c r="AR29" s="122">
        <f>IF(SUM(J29:K29)=I29,0,Y)</f>
        <v>0</v>
      </c>
      <c r="AS29" s="122">
        <f>IF(SUM(M29:N29)=L29,0,Y)</f>
        <v>0</v>
      </c>
      <c r="AT29" s="122">
        <f>IF(SUM(P29:Q29)=O29,0,Y)</f>
        <v>0</v>
      </c>
      <c r="AU29" s="122">
        <f>IF(SUM(S29:T29)=R29,0,Y)</f>
        <v>0</v>
      </c>
      <c r="AV29" s="122">
        <f>IF(SUM(V29:W29)=U29,0,Y)</f>
        <v>0</v>
      </c>
      <c r="AW29" s="122">
        <f>IF(SUM(Y29:Z29)=X29,0,Y)</f>
        <v>0</v>
      </c>
      <c r="AX29" s="122">
        <f>IF(SUM(AB29:AC29)=AA29,0,Y)</f>
        <v>0</v>
      </c>
      <c r="AY29" s="122">
        <f>IF(SUM(AH29:AI29)=AG29,0,Y)</f>
        <v>0</v>
      </c>
      <c r="AZ29" s="122">
        <f>IF(SUM(AK29:AL29)=AJ29,0,Y)</f>
        <v>0</v>
      </c>
    </row>
    <row r="30" spans="1:52" ht="17.100000000000001" customHeight="1" x14ac:dyDescent="0.15">
      <c r="A30" s="122"/>
      <c r="B30" s="122"/>
      <c r="C30" s="122"/>
      <c r="D30" s="122"/>
      <c r="E30" s="400"/>
      <c r="F30" s="126"/>
      <c r="G30" s="126"/>
      <c r="H30" s="126"/>
      <c r="I30" s="130"/>
      <c r="J30" s="126"/>
      <c r="K30" s="142"/>
      <c r="L30" s="126"/>
      <c r="M30" s="126"/>
      <c r="N30" s="126"/>
      <c r="O30" s="130"/>
      <c r="P30" s="126"/>
      <c r="Q30" s="401"/>
      <c r="R30" s="402"/>
      <c r="S30" s="126"/>
      <c r="T30" s="142"/>
      <c r="U30" s="130"/>
      <c r="V30" s="126"/>
      <c r="W30" s="142"/>
      <c r="X30" s="126"/>
      <c r="Y30" s="126"/>
      <c r="Z30" s="126"/>
      <c r="AA30" s="130"/>
      <c r="AB30" s="126"/>
      <c r="AC30" s="142"/>
      <c r="AD30" s="126"/>
      <c r="AE30" s="126"/>
      <c r="AF30" s="126"/>
      <c r="AG30" s="130"/>
      <c r="AH30" s="126"/>
      <c r="AI30" s="142"/>
      <c r="AJ30" s="126"/>
      <c r="AK30" s="126"/>
      <c r="AL30" s="126"/>
      <c r="AN30" s="122"/>
      <c r="AO30" s="122"/>
      <c r="AP30" s="122"/>
    </row>
    <row r="31" spans="1:52" ht="17.100000000000001" customHeight="1" x14ac:dyDescent="0.15">
      <c r="A31" s="122"/>
      <c r="B31" s="122"/>
      <c r="C31" s="122" t="s">
        <v>141</v>
      </c>
      <c r="D31" s="122"/>
      <c r="E31" s="400" t="s">
        <v>4</v>
      </c>
      <c r="F31" s="123">
        <f>SUM(G31:H31)</f>
        <v>245</v>
      </c>
      <c r="G31" s="123">
        <f>+[1]付帯報告書!G25</f>
        <v>41</v>
      </c>
      <c r="H31" s="123">
        <f>+[1]付帯報告書!H25</f>
        <v>204</v>
      </c>
      <c r="I31" s="125">
        <f>SUM(J31:K31)</f>
        <v>176</v>
      </c>
      <c r="J31" s="123">
        <f>+[1]付帯報告書!J25</f>
        <v>29</v>
      </c>
      <c r="K31" s="124">
        <f>+[1]付帯報告書!K25</f>
        <v>147</v>
      </c>
      <c r="L31" s="123">
        <f>+[1]付帯報告書!L25</f>
        <v>1</v>
      </c>
      <c r="M31" s="123">
        <f>+[1]付帯報告書!M25</f>
        <v>0</v>
      </c>
      <c r="N31" s="123">
        <f>+[1]付帯報告書!N25</f>
        <v>1</v>
      </c>
      <c r="O31" s="125">
        <f>+[1]付帯報告書!O25</f>
        <v>7</v>
      </c>
      <c r="P31" s="123">
        <f>+[1]付帯報告書!P25</f>
        <v>5</v>
      </c>
      <c r="Q31" s="398">
        <f>+[1]付帯報告書!Q25</f>
        <v>2</v>
      </c>
      <c r="R31" s="399">
        <f>+[1]付帯報告書!R25</f>
        <v>25</v>
      </c>
      <c r="S31" s="123">
        <f>+[1]付帯報告書!S25</f>
        <v>3</v>
      </c>
      <c r="T31" s="124">
        <f>+[1]付帯報告書!T25</f>
        <v>22</v>
      </c>
      <c r="U31" s="125">
        <f>+[1]付帯報告書!U25</f>
        <v>1</v>
      </c>
      <c r="V31" s="123">
        <f>+[1]付帯報告書!V25</f>
        <v>1</v>
      </c>
      <c r="W31" s="124">
        <f>+[1]付帯報告書!W25</f>
        <v>0</v>
      </c>
      <c r="X31" s="123">
        <f>+[1]付帯報告書!X25</f>
        <v>6</v>
      </c>
      <c r="Y31" s="123">
        <f>+[1]付帯報告書!Y25</f>
        <v>0</v>
      </c>
      <c r="Z31" s="123">
        <f>+[1]付帯報告書!Z25</f>
        <v>6</v>
      </c>
      <c r="AA31" s="125">
        <f>+[1]付帯報告書!AA25</f>
        <v>0</v>
      </c>
      <c r="AB31" s="123">
        <f>+[1]付帯報告書!AB25</f>
        <v>0</v>
      </c>
      <c r="AC31" s="124">
        <f>+[1]付帯報告書!AC25</f>
        <v>0</v>
      </c>
      <c r="AD31" s="126">
        <f>+[1]付帯報告書!AD25</f>
        <v>0</v>
      </c>
      <c r="AE31" s="126">
        <f>+[1]付帯報告書!AE25</f>
        <v>0</v>
      </c>
      <c r="AF31" s="126">
        <f>+[1]付帯報告書!AF25</f>
        <v>0</v>
      </c>
      <c r="AG31" s="125">
        <f>+[1]付帯報告書!AG25</f>
        <v>26</v>
      </c>
      <c r="AH31" s="123">
        <f>+[1]付帯報告書!AH25</f>
        <v>3</v>
      </c>
      <c r="AI31" s="124">
        <f>+[1]付帯報告書!AI25</f>
        <v>23</v>
      </c>
      <c r="AJ31" s="123">
        <f>+[1]付帯報告書!AJ25</f>
        <v>3</v>
      </c>
      <c r="AK31" s="123">
        <f>+[1]付帯報告書!AK25</f>
        <v>0</v>
      </c>
      <c r="AL31" s="123">
        <f>+[1]付帯報告書!AL25</f>
        <v>3</v>
      </c>
      <c r="AN31" s="122">
        <f>IF(I31+L31+O31+R31+U31+X31+AA31+AG31+AJ31=F31,0,Y)</f>
        <v>0</v>
      </c>
      <c r="AO31" s="122">
        <f>IF(J31+M31+P31+S31+V31+Y31+AB31+AH31+AK31=G31,0,Y)</f>
        <v>0</v>
      </c>
      <c r="AP31" s="122">
        <f>IF(K31+N31+Q31+T31+W31+Z31+AC31+AI31+AL31=H31,0,Y)</f>
        <v>0</v>
      </c>
      <c r="AQ31" s="122">
        <f>IF(SUM(G31:H31)=F31,0,Y)</f>
        <v>0</v>
      </c>
      <c r="AR31" s="122">
        <f>IF(SUM(J31:K31)=I31,0,Y)</f>
        <v>0</v>
      </c>
      <c r="AS31" s="122">
        <f>IF(SUM(M31:N31)=L31,0,Y)</f>
        <v>0</v>
      </c>
      <c r="AT31" s="122">
        <f>IF(SUM(P31:Q31)=O31,0,Y)</f>
        <v>0</v>
      </c>
      <c r="AU31" s="122">
        <f>IF(SUM(S31:T31)=R31,0,Y)</f>
        <v>0</v>
      </c>
      <c r="AV31" s="122">
        <f>IF(SUM(V31:W31)=U31,0,Y)</f>
        <v>0</v>
      </c>
      <c r="AW31" s="122">
        <f>IF(SUM(Y31:Z31)=X31,0,Y)</f>
        <v>0</v>
      </c>
      <c r="AX31" s="122">
        <f>IF(SUM(AB31:AC31)=AA31,0,Y)</f>
        <v>0</v>
      </c>
      <c r="AY31" s="122">
        <f>IF(SUM(AH31:AI31)=AG31,0,Y)</f>
        <v>0</v>
      </c>
      <c r="AZ31" s="122">
        <f>IF(SUM(AK31:AL31)=AJ31,0,Y)</f>
        <v>0</v>
      </c>
    </row>
    <row r="32" spans="1:52" ht="17.100000000000001" customHeight="1" x14ac:dyDescent="0.15">
      <c r="A32" s="122"/>
      <c r="B32" s="122"/>
      <c r="C32" s="122"/>
      <c r="D32" s="122"/>
      <c r="E32" s="400" t="s">
        <v>5</v>
      </c>
      <c r="F32" s="123">
        <f>SUM(G32:H32)</f>
        <v>25</v>
      </c>
      <c r="G32" s="123">
        <f>+[1]付帯報告書!G26</f>
        <v>1</v>
      </c>
      <c r="H32" s="123">
        <f>+[1]付帯報告書!H26</f>
        <v>24</v>
      </c>
      <c r="I32" s="125">
        <f>SUM(J32:K32)</f>
        <v>15</v>
      </c>
      <c r="J32" s="123">
        <f>+[1]付帯報告書!J26</f>
        <v>0</v>
      </c>
      <c r="K32" s="124">
        <f>+[1]付帯報告書!K26</f>
        <v>15</v>
      </c>
      <c r="L32" s="123">
        <f>+[1]付帯報告書!L26</f>
        <v>1</v>
      </c>
      <c r="M32" s="123">
        <f>+[1]付帯報告書!M26</f>
        <v>0</v>
      </c>
      <c r="N32" s="123">
        <f>+[1]付帯報告書!N26</f>
        <v>1</v>
      </c>
      <c r="O32" s="125">
        <f>+[1]付帯報告書!O26</f>
        <v>2</v>
      </c>
      <c r="P32" s="123">
        <f>+[1]付帯報告書!P26</f>
        <v>1</v>
      </c>
      <c r="Q32" s="398">
        <f>+[1]付帯報告書!Q26</f>
        <v>1</v>
      </c>
      <c r="R32" s="399">
        <f>+[1]付帯報告書!R26</f>
        <v>0</v>
      </c>
      <c r="S32" s="123">
        <f>+[1]付帯報告書!S26</f>
        <v>0</v>
      </c>
      <c r="T32" s="124">
        <f>+[1]付帯報告書!T26</f>
        <v>0</v>
      </c>
      <c r="U32" s="125">
        <f>+[1]付帯報告書!U26</f>
        <v>0</v>
      </c>
      <c r="V32" s="123">
        <f>+[1]付帯報告書!V26</f>
        <v>0</v>
      </c>
      <c r="W32" s="124">
        <f>+[1]付帯報告書!W26</f>
        <v>0</v>
      </c>
      <c r="X32" s="123">
        <f>+[1]付帯報告書!X26</f>
        <v>0</v>
      </c>
      <c r="Y32" s="123">
        <f>+[1]付帯報告書!Y26</f>
        <v>0</v>
      </c>
      <c r="Z32" s="123">
        <f>+[1]付帯報告書!Z26</f>
        <v>0</v>
      </c>
      <c r="AA32" s="125">
        <f>+[1]付帯報告書!AA26</f>
        <v>0</v>
      </c>
      <c r="AB32" s="123">
        <f>+[1]付帯報告書!AB26</f>
        <v>0</v>
      </c>
      <c r="AC32" s="124">
        <f>+[1]付帯報告書!AC26</f>
        <v>0</v>
      </c>
      <c r="AD32" s="126">
        <f>+[1]付帯報告書!AD26</f>
        <v>0</v>
      </c>
      <c r="AE32" s="126">
        <f>+[1]付帯報告書!AE26</f>
        <v>0</v>
      </c>
      <c r="AF32" s="126">
        <f>+[1]付帯報告書!AF26</f>
        <v>0</v>
      </c>
      <c r="AG32" s="125">
        <f>+[1]付帯報告書!AG26</f>
        <v>7</v>
      </c>
      <c r="AH32" s="123">
        <f>+[1]付帯報告書!AH26</f>
        <v>0</v>
      </c>
      <c r="AI32" s="124">
        <f>+[1]付帯報告書!AI26</f>
        <v>7</v>
      </c>
      <c r="AJ32" s="123">
        <f>+[1]付帯報告書!AJ26</f>
        <v>0</v>
      </c>
      <c r="AK32" s="123">
        <f>+[1]付帯報告書!AK26</f>
        <v>0</v>
      </c>
      <c r="AL32" s="123">
        <f>+[1]付帯報告書!AL26</f>
        <v>0</v>
      </c>
      <c r="AN32" s="122">
        <f>IF(I32+L32+O32+R32+U32+X32+AA32+AG32+AJ32=F32,0,Y)</f>
        <v>0</v>
      </c>
      <c r="AO32" s="122">
        <f>IF(J32+M32+P32+S32+V32+Y32+AB32+AH32+AK32=G32,0,Y)</f>
        <v>0</v>
      </c>
      <c r="AP32" s="122">
        <f>IF(K32+N32+Q32+T32+W32+Z32+AC32+AI32+AL32=H32,0,Y)</f>
        <v>0</v>
      </c>
      <c r="AQ32" s="122">
        <f>IF(SUM(G32:H32)=F32,0,Y)</f>
        <v>0</v>
      </c>
      <c r="AR32" s="122">
        <f>IF(SUM(J32:K32)=I32,0,Y)</f>
        <v>0</v>
      </c>
      <c r="AS32" s="122">
        <f>IF(SUM(M32:N32)=L32,0,Y)</f>
        <v>0</v>
      </c>
      <c r="AT32" s="122">
        <f>IF(SUM(P32:Q32)=O32,0,Y)</f>
        <v>0</v>
      </c>
      <c r="AU32" s="122">
        <f>IF(SUM(S32:T32)=R32,0,Y)</f>
        <v>0</v>
      </c>
      <c r="AV32" s="122">
        <f>IF(SUM(V32:W32)=U32,0,Y)</f>
        <v>0</v>
      </c>
      <c r="AW32" s="122">
        <f>IF(SUM(Y32:Z32)=X32,0,Y)</f>
        <v>0</v>
      </c>
      <c r="AX32" s="122">
        <f>IF(SUM(AB32:AC32)=AA32,0,Y)</f>
        <v>0</v>
      </c>
      <c r="AY32" s="122">
        <f>IF(SUM(AH32:AI32)=AG32,0,Y)</f>
        <v>0</v>
      </c>
      <c r="AZ32" s="122">
        <f>IF(SUM(AK32:AL32)=AJ32,0,Y)</f>
        <v>0</v>
      </c>
    </row>
    <row r="33" spans="1:52" ht="17.100000000000001" customHeight="1" x14ac:dyDescent="0.15">
      <c r="A33" s="122"/>
      <c r="B33" s="122"/>
      <c r="C33" s="122"/>
      <c r="D33" s="122"/>
      <c r="E33" s="400"/>
      <c r="F33" s="126"/>
      <c r="G33" s="126"/>
      <c r="H33" s="126"/>
      <c r="I33" s="130"/>
      <c r="J33" s="126"/>
      <c r="K33" s="142"/>
      <c r="L33" s="126"/>
      <c r="M33" s="126"/>
      <c r="N33" s="126"/>
      <c r="O33" s="130"/>
      <c r="P33" s="126"/>
      <c r="Q33" s="401"/>
      <c r="R33" s="402"/>
      <c r="S33" s="126"/>
      <c r="T33" s="142"/>
      <c r="U33" s="130"/>
      <c r="V33" s="126"/>
      <c r="W33" s="142"/>
      <c r="X33" s="126"/>
      <c r="Y33" s="126"/>
      <c r="Z33" s="126"/>
      <c r="AA33" s="130"/>
      <c r="AB33" s="126"/>
      <c r="AC33" s="142"/>
      <c r="AD33" s="126"/>
      <c r="AE33" s="126"/>
      <c r="AF33" s="126"/>
      <c r="AG33" s="130"/>
      <c r="AH33" s="126"/>
      <c r="AI33" s="142"/>
      <c r="AJ33" s="126"/>
      <c r="AK33" s="126"/>
      <c r="AL33" s="126"/>
      <c r="AN33" s="122"/>
      <c r="AO33" s="122"/>
      <c r="AP33" s="122"/>
    </row>
    <row r="34" spans="1:52" ht="17.100000000000001" customHeight="1" x14ac:dyDescent="0.15">
      <c r="A34" s="122"/>
      <c r="B34" s="122"/>
      <c r="C34" s="122" t="s">
        <v>140</v>
      </c>
      <c r="D34" s="122"/>
      <c r="E34" s="400" t="s">
        <v>4</v>
      </c>
      <c r="F34" s="123">
        <f>SUM(G34:H34)</f>
        <v>732</v>
      </c>
      <c r="G34" s="123">
        <f>+[1]付帯報告書!G28</f>
        <v>5</v>
      </c>
      <c r="H34" s="123">
        <f>+[1]付帯報告書!H28</f>
        <v>727</v>
      </c>
      <c r="I34" s="125">
        <f>SUM(J34:K34)</f>
        <v>340</v>
      </c>
      <c r="J34" s="123">
        <f>+[1]付帯報告書!J28</f>
        <v>0</v>
      </c>
      <c r="K34" s="124">
        <f>+[1]付帯報告書!K28</f>
        <v>340</v>
      </c>
      <c r="L34" s="123">
        <f>+[1]付帯報告書!L28</f>
        <v>10</v>
      </c>
      <c r="M34" s="123">
        <f>+[1]付帯報告書!M28</f>
        <v>0</v>
      </c>
      <c r="N34" s="123">
        <f>+[1]付帯報告書!N28</f>
        <v>10</v>
      </c>
      <c r="O34" s="125">
        <f>+[1]付帯報告書!O28</f>
        <v>15</v>
      </c>
      <c r="P34" s="123">
        <f>+[1]付帯報告書!P28</f>
        <v>1</v>
      </c>
      <c r="Q34" s="398">
        <f>+[1]付帯報告書!Q28</f>
        <v>14</v>
      </c>
      <c r="R34" s="399">
        <f>+[1]付帯報告書!R28</f>
        <v>149</v>
      </c>
      <c r="S34" s="123">
        <f>+[1]付帯報告書!S28</f>
        <v>3</v>
      </c>
      <c r="T34" s="124">
        <f>+[1]付帯報告書!T28</f>
        <v>146</v>
      </c>
      <c r="U34" s="125">
        <f>+[1]付帯報告書!U28</f>
        <v>0</v>
      </c>
      <c r="V34" s="123">
        <f>+[1]付帯報告書!V28</f>
        <v>0</v>
      </c>
      <c r="W34" s="124">
        <f>+[1]付帯報告書!W28</f>
        <v>0</v>
      </c>
      <c r="X34" s="123">
        <f>+[1]付帯報告書!X28</f>
        <v>106</v>
      </c>
      <c r="Y34" s="123">
        <f>+[1]付帯報告書!Y28</f>
        <v>0</v>
      </c>
      <c r="Z34" s="123">
        <f>+[1]付帯報告書!Z28</f>
        <v>106</v>
      </c>
      <c r="AA34" s="125">
        <f>+[1]付帯報告書!AA28</f>
        <v>0</v>
      </c>
      <c r="AB34" s="123">
        <f>+[1]付帯報告書!AB28</f>
        <v>0</v>
      </c>
      <c r="AC34" s="124">
        <f>+[1]付帯報告書!AC28</f>
        <v>0</v>
      </c>
      <c r="AD34" s="126">
        <f>+[1]付帯報告書!AD28</f>
        <v>10</v>
      </c>
      <c r="AE34" s="126">
        <f>+[1]付帯報告書!AE28</f>
        <v>0</v>
      </c>
      <c r="AF34" s="126">
        <f>+[1]付帯報告書!AF28</f>
        <v>10</v>
      </c>
      <c r="AG34" s="125">
        <f>+[1]付帯報告書!AG28</f>
        <v>70</v>
      </c>
      <c r="AH34" s="123">
        <f>+[1]付帯報告書!AH28</f>
        <v>0</v>
      </c>
      <c r="AI34" s="124">
        <f>+[1]付帯報告書!AI28</f>
        <v>70</v>
      </c>
      <c r="AJ34" s="123">
        <f>+[1]付帯報告書!AJ28</f>
        <v>32</v>
      </c>
      <c r="AK34" s="123">
        <f>+[1]付帯報告書!AK28</f>
        <v>1</v>
      </c>
      <c r="AL34" s="123">
        <f>+[1]付帯報告書!AL28</f>
        <v>31</v>
      </c>
      <c r="AN34" s="122">
        <f>IF(I34+L34+O34+R34+U34+X34+AA34+AG34+AJ34+AD34=F34,0,Y)</f>
        <v>0</v>
      </c>
      <c r="AO34" s="122">
        <f>IF(J34+M34+P34+S34+V34+Y34+AB34+AH34+AK34=G34,0,Y)</f>
        <v>0</v>
      </c>
      <c r="AP34" s="122">
        <f>IF(K34+N34+Q34+T34+W34+Z34+AC34+AI34+AL34+AF34=H34,0,Y)</f>
        <v>0</v>
      </c>
      <c r="AQ34" s="122">
        <f>IF(SUM(G34:H34)=F34,0,Y)</f>
        <v>0</v>
      </c>
      <c r="AR34" s="122">
        <f>IF(SUM(J34:K34)=I34,0,Y)</f>
        <v>0</v>
      </c>
      <c r="AS34" s="122">
        <f>IF(SUM(M34:N34)=L34,0,Y)</f>
        <v>0</v>
      </c>
      <c r="AT34" s="122">
        <f>IF(SUM(P34:Q34)=O34,0,Y)</f>
        <v>0</v>
      </c>
      <c r="AU34" s="122">
        <f>IF(SUM(S34:T34)=R34,0,Y)</f>
        <v>0</v>
      </c>
      <c r="AV34" s="122">
        <f>IF(SUM(V34:W34)=U34,0,Y)</f>
        <v>0</v>
      </c>
      <c r="AW34" s="122">
        <f>IF(SUM(Y34:Z34)=X34,0,Y)</f>
        <v>0</v>
      </c>
      <c r="AX34" s="122">
        <f>IF(SUM(AB34:AC34)=AA34,0,Y)</f>
        <v>0</v>
      </c>
      <c r="AY34" s="122">
        <f>IF(SUM(AH34:AI34)=AG34,0,Y)</f>
        <v>0</v>
      </c>
      <c r="AZ34" s="122">
        <f>IF(SUM(AK34:AL34)=AJ34,0,Y)</f>
        <v>0</v>
      </c>
    </row>
    <row r="35" spans="1:52" ht="17.100000000000001" customHeight="1" x14ac:dyDescent="0.15">
      <c r="A35" s="122"/>
      <c r="B35" s="122"/>
      <c r="C35" s="122"/>
      <c r="D35" s="122"/>
      <c r="E35" s="400" t="s">
        <v>5</v>
      </c>
      <c r="F35" s="123">
        <f>SUM(G35:H35)</f>
        <v>225</v>
      </c>
      <c r="G35" s="123">
        <f>+[1]付帯報告書!G29</f>
        <v>14</v>
      </c>
      <c r="H35" s="123">
        <f>+[1]付帯報告書!H29</f>
        <v>211</v>
      </c>
      <c r="I35" s="125">
        <f>SUM(J35:K35)</f>
        <v>128</v>
      </c>
      <c r="J35" s="123">
        <f>+[1]付帯報告書!J29</f>
        <v>4</v>
      </c>
      <c r="K35" s="124">
        <f>+[1]付帯報告書!K29</f>
        <v>124</v>
      </c>
      <c r="L35" s="123">
        <f>+[1]付帯報告書!L29</f>
        <v>3</v>
      </c>
      <c r="M35" s="123">
        <f>+[1]付帯報告書!M29</f>
        <v>2</v>
      </c>
      <c r="N35" s="123">
        <f>+[1]付帯報告書!N29</f>
        <v>1</v>
      </c>
      <c r="O35" s="125">
        <f>+[1]付帯報告書!O29</f>
        <v>4</v>
      </c>
      <c r="P35" s="123">
        <f>+[1]付帯報告書!P29</f>
        <v>2</v>
      </c>
      <c r="Q35" s="398">
        <f>+[1]付帯報告書!Q29</f>
        <v>2</v>
      </c>
      <c r="R35" s="399">
        <f>+[1]付帯報告書!R29</f>
        <v>23</v>
      </c>
      <c r="S35" s="123">
        <f>+[1]付帯報告書!S29</f>
        <v>1</v>
      </c>
      <c r="T35" s="124">
        <f>+[1]付帯報告書!T29</f>
        <v>22</v>
      </c>
      <c r="U35" s="125">
        <f>+[1]付帯報告書!U29</f>
        <v>1</v>
      </c>
      <c r="V35" s="123">
        <f>+[1]付帯報告書!V29</f>
        <v>1</v>
      </c>
      <c r="W35" s="124">
        <f>+[1]付帯報告書!W29</f>
        <v>0</v>
      </c>
      <c r="X35" s="123">
        <f>+[1]付帯報告書!X29</f>
        <v>22</v>
      </c>
      <c r="Y35" s="123">
        <f>+[1]付帯報告書!Y29</f>
        <v>0</v>
      </c>
      <c r="Z35" s="123">
        <f>+[1]付帯報告書!Z29</f>
        <v>22</v>
      </c>
      <c r="AA35" s="125">
        <f>+[1]付帯報告書!AA29</f>
        <v>3</v>
      </c>
      <c r="AB35" s="123">
        <f>+[1]付帯報告書!AB29</f>
        <v>1</v>
      </c>
      <c r="AC35" s="124">
        <f>+[1]付帯報告書!AC29</f>
        <v>2</v>
      </c>
      <c r="AD35" s="126">
        <f>+[1]付帯報告書!AD29</f>
        <v>1</v>
      </c>
      <c r="AE35" s="126">
        <f>+[1]付帯報告書!AE29</f>
        <v>0</v>
      </c>
      <c r="AF35" s="126">
        <f>+[1]付帯報告書!AF29</f>
        <v>1</v>
      </c>
      <c r="AG35" s="125">
        <f>+[1]付帯報告書!AG29</f>
        <v>33</v>
      </c>
      <c r="AH35" s="123">
        <f>+[1]付帯報告書!AH29</f>
        <v>3</v>
      </c>
      <c r="AI35" s="124">
        <f>+[1]付帯報告書!AI29</f>
        <v>30</v>
      </c>
      <c r="AJ35" s="123">
        <f>+[1]付帯報告書!AJ29</f>
        <v>7</v>
      </c>
      <c r="AK35" s="123">
        <f>+[1]付帯報告書!AK29</f>
        <v>0</v>
      </c>
      <c r="AL35" s="123">
        <f>+[1]付帯報告書!AL29</f>
        <v>7</v>
      </c>
      <c r="AN35" s="122">
        <f>IF(I35+L35+O35+R35+U35+X35+AA35+AG35+AJ35+AD35=F35,0,Y)</f>
        <v>0</v>
      </c>
      <c r="AO35" s="122">
        <f>IF(J35+M35+P35+S35+V35+Y35+AB35+AH35+AK35=G35,0,Y)</f>
        <v>0</v>
      </c>
      <c r="AP35" s="122">
        <f>IF(K35+N35+Q35+T35+W35+Z35+AC35+AI35+AL35+AF35=H35,0,Y)</f>
        <v>0</v>
      </c>
      <c r="AQ35" s="122">
        <f>IF(SUM(G35:H35)=F35,0,Y)</f>
        <v>0</v>
      </c>
      <c r="AR35" s="122">
        <f>IF(SUM(J35:K35)=I35,0,Y)</f>
        <v>0</v>
      </c>
      <c r="AS35" s="122">
        <f>IF(SUM(M35:N35)=L35,0,Y)</f>
        <v>0</v>
      </c>
      <c r="AT35" s="122">
        <f>IF(SUM(P35:Q35)=O35,0,Y)</f>
        <v>0</v>
      </c>
      <c r="AU35" s="122">
        <f>IF(SUM(S35:T35)=R35,0,Y)</f>
        <v>0</v>
      </c>
      <c r="AV35" s="122">
        <f>IF(SUM(V35:W35)=U35,0,Y)</f>
        <v>0</v>
      </c>
      <c r="AW35" s="122">
        <f>IF(SUM(Y35:Z35)=X35,0,Y)</f>
        <v>0</v>
      </c>
      <c r="AX35" s="122">
        <f>IF(SUM(AB35:AC35)=AA35,0,Y)</f>
        <v>0</v>
      </c>
      <c r="AY35" s="122">
        <f>IF(SUM(AH35:AI35)=AG35,0,Y)</f>
        <v>0</v>
      </c>
      <c r="AZ35" s="122">
        <f>IF(SUM(AK35:AL35)=AJ35,0,Y)</f>
        <v>0</v>
      </c>
    </row>
    <row r="36" spans="1:52" ht="15.75" customHeight="1" x14ac:dyDescent="0.15">
      <c r="A36" s="122"/>
      <c r="B36" s="122"/>
      <c r="C36" s="122"/>
      <c r="D36" s="122"/>
      <c r="E36" s="400"/>
      <c r="F36" s="126"/>
      <c r="G36" s="126"/>
      <c r="H36" s="126"/>
      <c r="I36" s="130"/>
      <c r="J36" s="126"/>
      <c r="K36" s="142"/>
      <c r="L36" s="126"/>
      <c r="M36" s="126"/>
      <c r="N36" s="126"/>
      <c r="O36" s="130"/>
      <c r="P36" s="126"/>
      <c r="Q36" s="401"/>
      <c r="R36" s="402"/>
      <c r="S36" s="126"/>
      <c r="T36" s="142"/>
      <c r="U36" s="130"/>
      <c r="V36" s="126"/>
      <c r="W36" s="142"/>
      <c r="X36" s="126"/>
      <c r="Y36" s="126"/>
      <c r="Z36" s="126"/>
      <c r="AA36" s="130"/>
      <c r="AB36" s="126"/>
      <c r="AC36" s="142"/>
      <c r="AD36" s="126"/>
      <c r="AE36" s="126"/>
      <c r="AF36" s="126"/>
      <c r="AG36" s="130"/>
      <c r="AH36" s="126"/>
      <c r="AI36" s="142"/>
      <c r="AJ36" s="126"/>
      <c r="AK36" s="126"/>
      <c r="AL36" s="126"/>
      <c r="AN36" s="122"/>
      <c r="AO36" s="122"/>
      <c r="AP36" s="122"/>
    </row>
    <row r="37" spans="1:52" ht="16.5" hidden="1" customHeight="1" x14ac:dyDescent="0.15">
      <c r="A37" s="122"/>
      <c r="B37" s="122"/>
      <c r="C37" s="122"/>
      <c r="D37" s="122"/>
      <c r="E37" s="400" t="s">
        <v>4</v>
      </c>
      <c r="F37" s="123">
        <f>SUM(G37:H37)</f>
        <v>0</v>
      </c>
      <c r="G37" s="123">
        <f>+[1]付帯報告書!G31</f>
        <v>0</v>
      </c>
      <c r="H37" s="123">
        <f>+[1]付帯報告書!H31</f>
        <v>0</v>
      </c>
      <c r="I37" s="125">
        <f>SUM(J37:K37)</f>
        <v>0</v>
      </c>
      <c r="J37" s="123">
        <f>+[1]付帯報告書!J31</f>
        <v>0</v>
      </c>
      <c r="K37" s="124">
        <f>+[1]付帯報告書!K31</f>
        <v>0</v>
      </c>
      <c r="L37" s="123">
        <f>+[1]付帯報告書!L31</f>
        <v>0</v>
      </c>
      <c r="M37" s="123">
        <f>+[1]付帯報告書!M31</f>
        <v>0</v>
      </c>
      <c r="N37" s="123">
        <f>+[1]付帯報告書!N31</f>
        <v>0</v>
      </c>
      <c r="O37" s="125">
        <f>+[1]付帯報告書!O31</f>
        <v>0</v>
      </c>
      <c r="P37" s="123">
        <f>+[1]付帯報告書!P31</f>
        <v>0</v>
      </c>
      <c r="Q37" s="398">
        <f>+[1]付帯報告書!Q31</f>
        <v>0</v>
      </c>
      <c r="R37" s="399">
        <f>+[1]付帯報告書!R31</f>
        <v>0</v>
      </c>
      <c r="S37" s="123">
        <f>+[1]付帯報告書!S31</f>
        <v>0</v>
      </c>
      <c r="T37" s="124">
        <f>+[1]付帯報告書!T31</f>
        <v>0</v>
      </c>
      <c r="U37" s="125">
        <f>+[1]付帯報告書!U31</f>
        <v>0</v>
      </c>
      <c r="V37" s="123">
        <f>+[1]付帯報告書!V31</f>
        <v>0</v>
      </c>
      <c r="W37" s="124">
        <f>+[1]付帯報告書!W31</f>
        <v>0</v>
      </c>
      <c r="X37" s="123">
        <f>+[1]付帯報告書!X31</f>
        <v>0</v>
      </c>
      <c r="Y37" s="123">
        <f>+[1]付帯報告書!Y31</f>
        <v>0</v>
      </c>
      <c r="Z37" s="123">
        <f>+[1]付帯報告書!Z31</f>
        <v>0</v>
      </c>
      <c r="AA37" s="125">
        <f>+[1]付帯報告書!AA31</f>
        <v>0</v>
      </c>
      <c r="AB37" s="123">
        <f>+[1]付帯報告書!AB31</f>
        <v>0</v>
      </c>
      <c r="AC37" s="124">
        <f>+[1]付帯報告書!AC31</f>
        <v>0</v>
      </c>
      <c r="AD37" s="126">
        <f>+[1]付帯報告書!AD31</f>
        <v>0</v>
      </c>
      <c r="AE37" s="126">
        <f>+[1]付帯報告書!AE31</f>
        <v>0</v>
      </c>
      <c r="AF37" s="126">
        <f>+[1]付帯報告書!AF31</f>
        <v>0</v>
      </c>
      <c r="AG37" s="125">
        <f>+[1]付帯報告書!AG31</f>
        <v>0</v>
      </c>
      <c r="AH37" s="123">
        <f>+[1]付帯報告書!AH31</f>
        <v>0</v>
      </c>
      <c r="AI37" s="124">
        <f>+[1]付帯報告書!AI31</f>
        <v>0</v>
      </c>
      <c r="AJ37" s="123">
        <f>+[1]付帯報告書!AJ31</f>
        <v>0</v>
      </c>
      <c r="AK37" s="123">
        <f>+[1]付帯報告書!AK31</f>
        <v>0</v>
      </c>
      <c r="AL37" s="123">
        <f>+[1]付帯報告書!AL31</f>
        <v>0</v>
      </c>
      <c r="AN37" s="122">
        <f>IF(I37+L37+O37+R37+U37+X37+AA37+AG37+AJ37=F37,0,Y)</f>
        <v>0</v>
      </c>
      <c r="AO37" s="122">
        <f>IF(J37+M37+P37+S37+V37+Y37+AB37+AH37+AK37=G37,0,Y)</f>
        <v>0</v>
      </c>
      <c r="AP37" s="122">
        <f>IF(K37+N37+Q37+T37+W37+Z37+AC37+AI37+AL37=H37,0,Y)</f>
        <v>0</v>
      </c>
      <c r="AQ37" s="122">
        <f>IF(SUM(G37:H37)=F37,0,Y)</f>
        <v>0</v>
      </c>
      <c r="AR37" s="122">
        <f>IF(SUM(J37:K37)=I37,0,Y)</f>
        <v>0</v>
      </c>
      <c r="AS37" s="122">
        <f>IF(SUM(M37:N37)=L37,0,Y)</f>
        <v>0</v>
      </c>
      <c r="AT37" s="122">
        <f>IF(SUM(P37:Q37)=O37,0,Y)</f>
        <v>0</v>
      </c>
      <c r="AU37" s="122">
        <f>IF(SUM(S37:T37)=R37,0,Y)</f>
        <v>0</v>
      </c>
      <c r="AV37" s="122">
        <f>IF(SUM(V37:W37)=U37,0,Y)</f>
        <v>0</v>
      </c>
      <c r="AW37" s="122">
        <f>IF(SUM(Y37:Z37)=X37,0,Y)</f>
        <v>0</v>
      </c>
      <c r="AX37" s="122">
        <f>IF(SUM(AB37:AC37)=AA37,0,Y)</f>
        <v>0</v>
      </c>
      <c r="AY37" s="122">
        <f>IF(SUM(AH37:AI37)=AG37,0,Y)</f>
        <v>0</v>
      </c>
      <c r="AZ37" s="122">
        <f>IF(SUM(AK37:AL37)=AJ37,0,Y)</f>
        <v>0</v>
      </c>
    </row>
    <row r="38" spans="1:52" ht="17.100000000000001" customHeight="1" x14ac:dyDescent="0.15">
      <c r="A38" s="122"/>
      <c r="B38" s="571" t="s">
        <v>138</v>
      </c>
      <c r="C38" s="571"/>
      <c r="D38" s="122"/>
      <c r="E38" s="400" t="s">
        <v>5</v>
      </c>
      <c r="F38" s="123">
        <f>SUM(G38:H38)</f>
        <v>0</v>
      </c>
      <c r="G38" s="123">
        <f>+[1]付帯報告書!G32</f>
        <v>0</v>
      </c>
      <c r="H38" s="123">
        <f>+[1]付帯報告書!H32</f>
        <v>0</v>
      </c>
      <c r="I38" s="125">
        <f>SUM(J38:K38)</f>
        <v>0</v>
      </c>
      <c r="J38" s="123">
        <f>+[1]付帯報告書!J32</f>
        <v>0</v>
      </c>
      <c r="K38" s="124">
        <f>+[1]付帯報告書!K32</f>
        <v>0</v>
      </c>
      <c r="L38" s="123">
        <f>+[1]付帯報告書!L32</f>
        <v>0</v>
      </c>
      <c r="M38" s="123">
        <f>+[1]付帯報告書!M32</f>
        <v>0</v>
      </c>
      <c r="N38" s="123">
        <f>+[1]付帯報告書!N32</f>
        <v>0</v>
      </c>
      <c r="O38" s="125">
        <f>+[1]付帯報告書!O32</f>
        <v>0</v>
      </c>
      <c r="P38" s="123">
        <f>+[1]付帯報告書!P32</f>
        <v>0</v>
      </c>
      <c r="Q38" s="398">
        <f>+[1]付帯報告書!Q32</f>
        <v>0</v>
      </c>
      <c r="R38" s="399">
        <f>+[1]付帯報告書!R32</f>
        <v>0</v>
      </c>
      <c r="S38" s="123">
        <f>+[1]付帯報告書!S32</f>
        <v>0</v>
      </c>
      <c r="T38" s="124">
        <f>+[1]付帯報告書!T32</f>
        <v>0</v>
      </c>
      <c r="U38" s="125">
        <f>+[1]付帯報告書!U32</f>
        <v>0</v>
      </c>
      <c r="V38" s="123">
        <f>+[1]付帯報告書!V32</f>
        <v>0</v>
      </c>
      <c r="W38" s="124">
        <f>+[1]付帯報告書!W32</f>
        <v>0</v>
      </c>
      <c r="X38" s="123">
        <f>+[1]付帯報告書!X32</f>
        <v>0</v>
      </c>
      <c r="Y38" s="123">
        <f>+[1]付帯報告書!Y32</f>
        <v>0</v>
      </c>
      <c r="Z38" s="123">
        <f>+[1]付帯報告書!Z32</f>
        <v>0</v>
      </c>
      <c r="AA38" s="125">
        <f>+[1]付帯報告書!AA32</f>
        <v>0</v>
      </c>
      <c r="AB38" s="123">
        <f>+[1]付帯報告書!AB32</f>
        <v>0</v>
      </c>
      <c r="AC38" s="124">
        <f>+[1]付帯報告書!AC32</f>
        <v>0</v>
      </c>
      <c r="AD38" s="126">
        <f>+[1]付帯報告書!AD32</f>
        <v>0</v>
      </c>
      <c r="AE38" s="126">
        <f>+[1]付帯報告書!AE32</f>
        <v>0</v>
      </c>
      <c r="AF38" s="126">
        <f>+[1]付帯報告書!AF32</f>
        <v>0</v>
      </c>
      <c r="AG38" s="125">
        <f>+[1]付帯報告書!AG32</f>
        <v>0</v>
      </c>
      <c r="AH38" s="123">
        <f>+[1]付帯報告書!AH32</f>
        <v>0</v>
      </c>
      <c r="AI38" s="124">
        <f>+[1]付帯報告書!AI32</f>
        <v>0</v>
      </c>
      <c r="AJ38" s="123">
        <f>+[1]付帯報告書!AJ32</f>
        <v>0</v>
      </c>
      <c r="AK38" s="123">
        <f>+[1]付帯報告書!AK32</f>
        <v>0</v>
      </c>
      <c r="AL38" s="123">
        <f>+[1]付帯報告書!AL32</f>
        <v>0</v>
      </c>
      <c r="AN38" s="122">
        <f>IF(I38+L38+O38+R38+U38+X38+AA38+AG38+AJ38=F38,0,Y)</f>
        <v>0</v>
      </c>
      <c r="AO38" s="122">
        <f>IF(J38+M38+P38+S38+V38+Y38+AB38+AH38+AK38=G38,0,Y)</f>
        <v>0</v>
      </c>
      <c r="AP38" s="122">
        <f>IF(K38+N38+Q38+T38+W38+Z38+AC38+AI38+AL38=H38,0,Y)</f>
        <v>0</v>
      </c>
      <c r="AQ38" s="122">
        <f>IF(SUM(G38:H38)=F38,0,Y)</f>
        <v>0</v>
      </c>
      <c r="AR38" s="122">
        <f>IF(SUM(J38:K38)=I38,0,Y)</f>
        <v>0</v>
      </c>
      <c r="AS38" s="122">
        <f>IF(SUM(M38:N38)=L38,0,Y)</f>
        <v>0</v>
      </c>
      <c r="AT38" s="122">
        <f>IF(SUM(P38:Q38)=O38,0,Y)</f>
        <v>0</v>
      </c>
      <c r="AU38" s="122">
        <f>IF(SUM(S38:T38)=R38,0,Y)</f>
        <v>0</v>
      </c>
      <c r="AV38" s="122">
        <f>IF(SUM(V38:W38)=U38,0,Y)</f>
        <v>0</v>
      </c>
      <c r="AW38" s="122">
        <f>IF(SUM(Y38:Z38)=X38,0,Y)</f>
        <v>0</v>
      </c>
      <c r="AX38" s="122">
        <f>IF(SUM(AB38:AC38)=AA38,0,Y)</f>
        <v>0</v>
      </c>
      <c r="AY38" s="122">
        <f>IF(SUM(AH38:AI38)=AG38,0,Y)</f>
        <v>0</v>
      </c>
      <c r="AZ38" s="122">
        <f>IF(SUM(AK38:AL38)=AJ38,0,Y)</f>
        <v>0</v>
      </c>
    </row>
    <row r="39" spans="1:52" ht="17.100000000000001" customHeight="1" x14ac:dyDescent="0.15">
      <c r="A39" s="122"/>
      <c r="B39" s="518"/>
      <c r="C39" s="518"/>
      <c r="D39" s="122"/>
      <c r="E39" s="400"/>
      <c r="F39" s="123"/>
      <c r="G39" s="123"/>
      <c r="H39" s="123"/>
      <c r="I39" s="125"/>
      <c r="J39" s="123"/>
      <c r="K39" s="124"/>
      <c r="L39" s="123"/>
      <c r="M39" s="123"/>
      <c r="N39" s="123"/>
      <c r="O39" s="125"/>
      <c r="P39" s="123"/>
      <c r="Q39" s="398"/>
      <c r="R39" s="399"/>
      <c r="S39" s="123"/>
      <c r="T39" s="124"/>
      <c r="U39" s="125"/>
      <c r="V39" s="123"/>
      <c r="W39" s="124"/>
      <c r="X39" s="123"/>
      <c r="Y39" s="123"/>
      <c r="Z39" s="123"/>
      <c r="AA39" s="125"/>
      <c r="AB39" s="123"/>
      <c r="AC39" s="124"/>
      <c r="AD39" s="126"/>
      <c r="AE39" s="126"/>
      <c r="AF39" s="126"/>
      <c r="AG39" s="125"/>
      <c r="AH39" s="123"/>
      <c r="AI39" s="124"/>
      <c r="AJ39" s="123"/>
      <c r="AK39" s="123"/>
      <c r="AL39" s="123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</row>
    <row r="40" spans="1:52" ht="17.100000000000001" customHeight="1" x14ac:dyDescent="0.15">
      <c r="A40" s="122"/>
      <c r="B40" s="122" t="s">
        <v>139</v>
      </c>
      <c r="C40" s="122"/>
      <c r="D40" s="122"/>
      <c r="E40" s="400" t="s">
        <v>4</v>
      </c>
      <c r="F40" s="123">
        <f>SUM(G40:H40)</f>
        <v>0</v>
      </c>
      <c r="G40" s="123">
        <f>+[1]付帯報告書!G33</f>
        <v>0</v>
      </c>
      <c r="H40" s="123">
        <f>+[1]付帯報告書!H33</f>
        <v>0</v>
      </c>
      <c r="I40" s="125">
        <f>SUM(J40:K40)</f>
        <v>0</v>
      </c>
      <c r="J40" s="123">
        <f>+[1]付帯報告書!J33</f>
        <v>0</v>
      </c>
      <c r="K40" s="124">
        <f>+[1]付帯報告書!K33</f>
        <v>0</v>
      </c>
      <c r="L40" s="123">
        <f>+[1]付帯報告書!L33</f>
        <v>0</v>
      </c>
      <c r="M40" s="123">
        <f>+[1]付帯報告書!M33</f>
        <v>0</v>
      </c>
      <c r="N40" s="123">
        <f>+[1]付帯報告書!N33</f>
        <v>0</v>
      </c>
      <c r="O40" s="125">
        <f>+[1]付帯報告書!O33</f>
        <v>0</v>
      </c>
      <c r="P40" s="123">
        <f>+[1]付帯報告書!P33</f>
        <v>0</v>
      </c>
      <c r="Q40" s="398">
        <f>+[1]付帯報告書!Q33</f>
        <v>0</v>
      </c>
      <c r="R40" s="399">
        <f>+[1]付帯報告書!R33</f>
        <v>0</v>
      </c>
      <c r="S40" s="123">
        <f>+[1]付帯報告書!S33</f>
        <v>0</v>
      </c>
      <c r="T40" s="124">
        <f>+[1]付帯報告書!T33</f>
        <v>0</v>
      </c>
      <c r="U40" s="125">
        <f>+[1]付帯報告書!U33</f>
        <v>0</v>
      </c>
      <c r="V40" s="123">
        <f>+[1]付帯報告書!V33</f>
        <v>0</v>
      </c>
      <c r="W40" s="124">
        <f>+[1]付帯報告書!W33</f>
        <v>0</v>
      </c>
      <c r="X40" s="123">
        <f>+[1]付帯報告書!X33</f>
        <v>0</v>
      </c>
      <c r="Y40" s="123">
        <f>+[1]付帯報告書!Y33</f>
        <v>0</v>
      </c>
      <c r="Z40" s="123">
        <f>+[1]付帯報告書!Z33</f>
        <v>0</v>
      </c>
      <c r="AA40" s="125">
        <f>+[1]付帯報告書!AA33</f>
        <v>0</v>
      </c>
      <c r="AB40" s="123">
        <f>+[1]付帯報告書!AB33</f>
        <v>0</v>
      </c>
      <c r="AC40" s="124">
        <f>+[1]付帯報告書!AC33</f>
        <v>0</v>
      </c>
      <c r="AD40" s="126">
        <f>+[1]付帯報告書!AD33</f>
        <v>0</v>
      </c>
      <c r="AE40" s="126">
        <f>+[1]付帯報告書!AE33</f>
        <v>0</v>
      </c>
      <c r="AF40" s="126">
        <f>+[1]付帯報告書!AF33</f>
        <v>0</v>
      </c>
      <c r="AG40" s="125">
        <f>+[1]付帯報告書!AG33</f>
        <v>0</v>
      </c>
      <c r="AH40" s="123">
        <f>+[1]付帯報告書!AH33</f>
        <v>0</v>
      </c>
      <c r="AI40" s="124">
        <f>+[1]付帯報告書!AI33</f>
        <v>0</v>
      </c>
      <c r="AJ40" s="123">
        <f>+[1]付帯報告書!AJ33</f>
        <v>0</v>
      </c>
      <c r="AK40" s="123">
        <f>+[1]付帯報告書!AK33</f>
        <v>0</v>
      </c>
      <c r="AL40" s="123">
        <f>+[1]付帯報告書!AL33</f>
        <v>0</v>
      </c>
      <c r="AN40" s="122"/>
      <c r="AO40" s="122"/>
      <c r="AP40" s="122"/>
    </row>
    <row r="41" spans="1:52" ht="17.100000000000001" customHeight="1" x14ac:dyDescent="0.15">
      <c r="A41" s="122"/>
      <c r="B41" s="122"/>
      <c r="C41" s="122"/>
      <c r="D41" s="122"/>
      <c r="E41" s="400" t="s">
        <v>5</v>
      </c>
      <c r="F41" s="123">
        <f>SUM(G41:H41)</f>
        <v>3</v>
      </c>
      <c r="G41" s="123">
        <f>+[1]付帯報告書!G35</f>
        <v>1</v>
      </c>
      <c r="H41" s="123">
        <f>+[1]付帯報告書!H35</f>
        <v>2</v>
      </c>
      <c r="I41" s="125">
        <f>SUM(J41:K41)</f>
        <v>2</v>
      </c>
      <c r="J41" s="123">
        <f>+[1]付帯報告書!J35</f>
        <v>1</v>
      </c>
      <c r="K41" s="124">
        <f>+[1]付帯報告書!K35</f>
        <v>1</v>
      </c>
      <c r="L41" s="123">
        <f>+[1]付帯報告書!L35</f>
        <v>0</v>
      </c>
      <c r="M41" s="123">
        <f>+[1]付帯報告書!M35</f>
        <v>0</v>
      </c>
      <c r="N41" s="123">
        <f>+[1]付帯報告書!N35</f>
        <v>0</v>
      </c>
      <c r="O41" s="125">
        <f>+[1]付帯報告書!O35</f>
        <v>0</v>
      </c>
      <c r="P41" s="123">
        <f>+[1]付帯報告書!P35</f>
        <v>0</v>
      </c>
      <c r="Q41" s="398">
        <f>+[1]付帯報告書!Q35</f>
        <v>0</v>
      </c>
      <c r="R41" s="399">
        <f>+[1]付帯報告書!R35</f>
        <v>1</v>
      </c>
      <c r="S41" s="123">
        <f>+[1]付帯報告書!S35</f>
        <v>0</v>
      </c>
      <c r="T41" s="124">
        <f>+[1]付帯報告書!T35</f>
        <v>1</v>
      </c>
      <c r="U41" s="125">
        <f>+[1]付帯報告書!U35</f>
        <v>0</v>
      </c>
      <c r="V41" s="123">
        <f>+[1]付帯報告書!V35</f>
        <v>0</v>
      </c>
      <c r="W41" s="124">
        <f>+[1]付帯報告書!W35</f>
        <v>0</v>
      </c>
      <c r="X41" s="123">
        <f>+[1]付帯報告書!X35</f>
        <v>0</v>
      </c>
      <c r="Y41" s="123">
        <f>+[1]付帯報告書!Y35</f>
        <v>0</v>
      </c>
      <c r="Z41" s="123">
        <f>+[1]付帯報告書!Z35</f>
        <v>0</v>
      </c>
      <c r="AA41" s="125">
        <f>+[1]付帯報告書!AA35</f>
        <v>0</v>
      </c>
      <c r="AB41" s="123">
        <f>+[1]付帯報告書!AB35</f>
        <v>0</v>
      </c>
      <c r="AC41" s="124">
        <f>+[1]付帯報告書!AC35</f>
        <v>0</v>
      </c>
      <c r="AD41" s="126">
        <f>+[1]付帯報告書!AD35</f>
        <v>0</v>
      </c>
      <c r="AE41" s="126">
        <f>+[1]付帯報告書!AE35</f>
        <v>0</v>
      </c>
      <c r="AF41" s="126">
        <f>+[1]付帯報告書!AF35</f>
        <v>0</v>
      </c>
      <c r="AG41" s="125">
        <f>+[1]付帯報告書!AG35</f>
        <v>0</v>
      </c>
      <c r="AH41" s="123">
        <f>+[1]付帯報告書!AH35</f>
        <v>0</v>
      </c>
      <c r="AI41" s="124">
        <f>+[1]付帯報告書!AI35</f>
        <v>0</v>
      </c>
      <c r="AJ41" s="123">
        <f>+[1]付帯報告書!AJ35</f>
        <v>0</v>
      </c>
      <c r="AK41" s="123">
        <f>+[1]付帯報告書!AK35</f>
        <v>0</v>
      </c>
      <c r="AL41" s="123">
        <f>+[1]付帯報告書!AL35</f>
        <v>0</v>
      </c>
      <c r="AN41" s="122">
        <f>IF(I41+L41+O41+R41+U41+X41+AA41+AG41+AJ41=F41,0,Y)</f>
        <v>0</v>
      </c>
      <c r="AO41" s="122">
        <f>IF(J41+M41+P41+S41+V41+Y41+AB41+AH41+AK41=G41,0,Y)</f>
        <v>0</v>
      </c>
      <c r="AP41" s="122">
        <f>IF(K41+N41+Q41+T41+W41+Z41+AC41+AI41+AL41=H41,0,Y)</f>
        <v>0</v>
      </c>
      <c r="AQ41" s="122">
        <f>IF(SUM(G41:H41)=F41,0,Y)</f>
        <v>0</v>
      </c>
      <c r="AR41" s="122">
        <f>IF(SUM(J41:K41)=I41,0,Y)</f>
        <v>0</v>
      </c>
      <c r="AS41" s="122">
        <f>IF(SUM(M41:N41)=L41,0,Y)</f>
        <v>0</v>
      </c>
      <c r="AT41" s="122">
        <f>IF(SUM(P41:Q41)=O41,0,Y)</f>
        <v>0</v>
      </c>
      <c r="AU41" s="122">
        <f>IF(SUM(S41:T41)=R41,0,Y)</f>
        <v>0</v>
      </c>
      <c r="AV41" s="122">
        <f>IF(SUM(V41:W41)=U41,0,Y)</f>
        <v>0</v>
      </c>
      <c r="AW41" s="122">
        <f>IF(SUM(Y41:Z41)=X41,0,Y)</f>
        <v>0</v>
      </c>
      <c r="AX41" s="122">
        <f>IF(SUM(AB41:AC41)=AA41,0,Y)</f>
        <v>0</v>
      </c>
      <c r="AY41" s="122">
        <f>IF(SUM(AH41:AI41)=AG41,0,Y)</f>
        <v>0</v>
      </c>
      <c r="AZ41" s="122">
        <f>IF(SUM(AK41:AL41)=AJ41,0,Y)</f>
        <v>0</v>
      </c>
    </row>
    <row r="42" spans="1:52" ht="17.100000000000001" customHeight="1" x14ac:dyDescent="0.15">
      <c r="A42" s="122"/>
      <c r="B42" s="122"/>
      <c r="C42" s="122"/>
      <c r="D42" s="122"/>
      <c r="E42" s="400"/>
      <c r="F42" s="126"/>
      <c r="G42" s="126"/>
      <c r="H42" s="126"/>
      <c r="I42" s="130"/>
      <c r="J42" s="126"/>
      <c r="K42" s="142"/>
      <c r="L42" s="126"/>
      <c r="M42" s="126"/>
      <c r="N42" s="126"/>
      <c r="O42" s="130"/>
      <c r="P42" s="126"/>
      <c r="Q42" s="401"/>
      <c r="R42" s="402"/>
      <c r="S42" s="126"/>
      <c r="T42" s="142"/>
      <c r="U42" s="130"/>
      <c r="V42" s="126"/>
      <c r="W42" s="142"/>
      <c r="X42" s="126"/>
      <c r="Y42" s="126"/>
      <c r="Z42" s="126"/>
      <c r="AA42" s="130"/>
      <c r="AB42" s="126"/>
      <c r="AC42" s="142"/>
      <c r="AD42" s="126"/>
      <c r="AE42" s="126"/>
      <c r="AF42" s="126"/>
      <c r="AG42" s="130"/>
      <c r="AH42" s="126"/>
      <c r="AI42" s="142"/>
      <c r="AJ42" s="126"/>
      <c r="AK42" s="126"/>
      <c r="AL42" s="126"/>
      <c r="AN42" s="122"/>
      <c r="AO42" s="122"/>
      <c r="AP42" s="122"/>
    </row>
    <row r="43" spans="1:52" ht="17.100000000000001" customHeight="1" x14ac:dyDescent="0.15">
      <c r="A43" s="122"/>
      <c r="B43" s="571" t="s">
        <v>137</v>
      </c>
      <c r="C43" s="571"/>
      <c r="D43" s="122"/>
      <c r="E43" s="400" t="s">
        <v>4</v>
      </c>
      <c r="F43" s="123">
        <f>SUM(G43:H43)</f>
        <v>576</v>
      </c>
      <c r="G43" s="123">
        <f>+[1]付帯報告書!G37</f>
        <v>103</v>
      </c>
      <c r="H43" s="123">
        <f>+[1]付帯報告書!H37</f>
        <v>473</v>
      </c>
      <c r="I43" s="125">
        <f>SUM(J43:K43)</f>
        <v>13</v>
      </c>
      <c r="J43" s="123">
        <f>+[1]付帯報告書!J37</f>
        <v>10</v>
      </c>
      <c r="K43" s="124">
        <f>+[1]付帯報告書!K37</f>
        <v>3</v>
      </c>
      <c r="L43" s="123">
        <f>+[1]付帯報告書!L37</f>
        <v>4</v>
      </c>
      <c r="M43" s="123">
        <f>+[1]付帯報告書!M37</f>
        <v>4</v>
      </c>
      <c r="N43" s="123">
        <f>+[1]付帯報告書!N37</f>
        <v>0</v>
      </c>
      <c r="O43" s="125">
        <f>+[1]付帯報告書!O37</f>
        <v>7</v>
      </c>
      <c r="P43" s="123">
        <f>+[1]付帯報告書!P37</f>
        <v>7</v>
      </c>
      <c r="Q43" s="398">
        <f>+[1]付帯報告書!Q37</f>
        <v>0</v>
      </c>
      <c r="R43" s="399">
        <f>+[1]付帯報告書!R37</f>
        <v>2</v>
      </c>
      <c r="S43" s="123">
        <f>+[1]付帯報告書!S37</f>
        <v>2</v>
      </c>
      <c r="T43" s="124">
        <f>+[1]付帯報告書!T37</f>
        <v>0</v>
      </c>
      <c r="U43" s="125">
        <f>+[1]付帯報告書!U37</f>
        <v>24</v>
      </c>
      <c r="V43" s="123">
        <f>+[1]付帯報告書!V37</f>
        <v>22</v>
      </c>
      <c r="W43" s="124">
        <f>+[1]付帯報告書!W37</f>
        <v>2</v>
      </c>
      <c r="X43" s="123">
        <f>+[1]付帯報告書!X37</f>
        <v>0</v>
      </c>
      <c r="Y43" s="123">
        <f>+[1]付帯報告書!Y37</f>
        <v>0</v>
      </c>
      <c r="Z43" s="123">
        <f>+[1]付帯報告書!Z37</f>
        <v>0</v>
      </c>
      <c r="AA43" s="125">
        <f>+[1]付帯報告書!AA37</f>
        <v>525</v>
      </c>
      <c r="AB43" s="123">
        <f>+[1]付帯報告書!AB37</f>
        <v>57</v>
      </c>
      <c r="AC43" s="124">
        <f>+[1]付帯報告書!AC37</f>
        <v>468</v>
      </c>
      <c r="AD43" s="126">
        <f>+[1]付帯報告書!AD37</f>
        <v>0</v>
      </c>
      <c r="AE43" s="126">
        <f>+[1]付帯報告書!AE37</f>
        <v>0</v>
      </c>
      <c r="AF43" s="126">
        <f>+[1]付帯報告書!AF37</f>
        <v>0</v>
      </c>
      <c r="AG43" s="125">
        <f>+[1]付帯報告書!AG37</f>
        <v>1</v>
      </c>
      <c r="AH43" s="123">
        <f>+[1]付帯報告書!AH37</f>
        <v>1</v>
      </c>
      <c r="AI43" s="124">
        <f>+[1]付帯報告書!AI37</f>
        <v>0</v>
      </c>
      <c r="AJ43" s="123">
        <f>+[1]付帯報告書!AJ37</f>
        <v>0</v>
      </c>
      <c r="AK43" s="123">
        <f>+[1]付帯報告書!AK37</f>
        <v>0</v>
      </c>
      <c r="AL43" s="123">
        <f>+[1]付帯報告書!AL37</f>
        <v>0</v>
      </c>
      <c r="AN43" s="122">
        <f>IF(I43+L43+O43+R43+U43+X43+AA43+AG43+AJ43=F43,0,Y)</f>
        <v>0</v>
      </c>
      <c r="AO43" s="122">
        <f>IF(J43+M43+P43+S43+V43+Y43+AB43+AH43+AK43=G43,0,Y)</f>
        <v>0</v>
      </c>
      <c r="AP43" s="122">
        <f>IF(K43+N43+Q43+T43+W43+Z43+AC43+AI43+AL43=H43,0,Y)</f>
        <v>0</v>
      </c>
      <c r="AQ43" s="122">
        <f>IF(SUM(G43:H43)=F43,0,Y)</f>
        <v>0</v>
      </c>
      <c r="AR43" s="122">
        <f>IF(SUM(J43:K43)=I43,0,Y)</f>
        <v>0</v>
      </c>
      <c r="AS43" s="122">
        <f>IF(SUM(M43:N43)=L43,0,Y)</f>
        <v>0</v>
      </c>
      <c r="AT43" s="122">
        <f>IF(SUM(P43:Q43)=O43,0,Y)</f>
        <v>0</v>
      </c>
      <c r="AU43" s="122">
        <f>IF(SUM(S43:T43)=R43,0,Y)</f>
        <v>0</v>
      </c>
      <c r="AV43" s="122">
        <f>IF(SUM(V43:W43)=U43,0,Y)</f>
        <v>0</v>
      </c>
      <c r="AW43" s="122">
        <f>IF(SUM(Y43:Z43)=X43,0,Y)</f>
        <v>0</v>
      </c>
      <c r="AX43" s="122">
        <f>IF(SUM(AB43:AC43)=AA43,0,Y)</f>
        <v>0</v>
      </c>
      <c r="AY43" s="122">
        <f>IF(SUM(AH43:AI43)=AG43,0,Y)</f>
        <v>0</v>
      </c>
      <c r="AZ43" s="122">
        <f>IF(SUM(AK43:AL43)=AJ43,0,Y)</f>
        <v>0</v>
      </c>
    </row>
    <row r="44" spans="1:52" ht="17.100000000000001" customHeight="1" x14ac:dyDescent="0.15">
      <c r="A44" s="122"/>
      <c r="B44" s="122"/>
      <c r="C44" s="122"/>
      <c r="D44" s="122"/>
      <c r="E44" s="400" t="s">
        <v>5</v>
      </c>
      <c r="F44" s="123">
        <f>SUM(G44:H44)</f>
        <v>0</v>
      </c>
      <c r="G44" s="123">
        <f>+[1]付帯報告書!G38</f>
        <v>0</v>
      </c>
      <c r="H44" s="123">
        <f>+[1]付帯報告書!H38</f>
        <v>0</v>
      </c>
      <c r="I44" s="125">
        <f>SUM(J44:K44)</f>
        <v>0</v>
      </c>
      <c r="J44" s="123">
        <f>+[1]付帯報告書!J38</f>
        <v>0</v>
      </c>
      <c r="K44" s="124">
        <f>+[1]付帯報告書!K38</f>
        <v>0</v>
      </c>
      <c r="L44" s="123">
        <f>+[1]付帯報告書!L38</f>
        <v>0</v>
      </c>
      <c r="M44" s="123">
        <f>+[1]付帯報告書!M38</f>
        <v>0</v>
      </c>
      <c r="N44" s="123">
        <f>+[1]付帯報告書!N38</f>
        <v>0</v>
      </c>
      <c r="O44" s="125">
        <f>+[1]付帯報告書!O38</f>
        <v>0</v>
      </c>
      <c r="P44" s="123">
        <f>+[1]付帯報告書!P38</f>
        <v>0</v>
      </c>
      <c r="Q44" s="398">
        <f>+[1]付帯報告書!Q38</f>
        <v>0</v>
      </c>
      <c r="R44" s="399">
        <f>+[1]付帯報告書!R38</f>
        <v>0</v>
      </c>
      <c r="S44" s="123">
        <f>+[1]付帯報告書!S38</f>
        <v>0</v>
      </c>
      <c r="T44" s="124">
        <f>+[1]付帯報告書!T38</f>
        <v>0</v>
      </c>
      <c r="U44" s="125">
        <f>+[1]付帯報告書!U38</f>
        <v>0</v>
      </c>
      <c r="V44" s="123">
        <f>+[1]付帯報告書!V38</f>
        <v>0</v>
      </c>
      <c r="W44" s="124">
        <f>+[1]付帯報告書!W38</f>
        <v>0</v>
      </c>
      <c r="X44" s="123">
        <f>+[1]付帯報告書!X38</f>
        <v>0</v>
      </c>
      <c r="Y44" s="123">
        <f>+[1]付帯報告書!Y38</f>
        <v>0</v>
      </c>
      <c r="Z44" s="123">
        <f>+[1]付帯報告書!Z38</f>
        <v>0</v>
      </c>
      <c r="AA44" s="125">
        <f>+[1]付帯報告書!AA38</f>
        <v>0</v>
      </c>
      <c r="AB44" s="123">
        <f>+[1]付帯報告書!AB38</f>
        <v>0</v>
      </c>
      <c r="AC44" s="124">
        <f>+[1]付帯報告書!AC38</f>
        <v>0</v>
      </c>
      <c r="AD44" s="126">
        <f>+[1]付帯報告書!AD38</f>
        <v>0</v>
      </c>
      <c r="AE44" s="126">
        <f>+[1]付帯報告書!AE38</f>
        <v>0</v>
      </c>
      <c r="AF44" s="126">
        <f>+[1]付帯報告書!AF38</f>
        <v>0</v>
      </c>
      <c r="AG44" s="125">
        <f>+[1]付帯報告書!AG38</f>
        <v>0</v>
      </c>
      <c r="AH44" s="123">
        <f>+[1]付帯報告書!AH38</f>
        <v>0</v>
      </c>
      <c r="AI44" s="124">
        <f>+[1]付帯報告書!AI38</f>
        <v>0</v>
      </c>
      <c r="AJ44" s="123">
        <f>+[1]付帯報告書!AJ38</f>
        <v>0</v>
      </c>
      <c r="AK44" s="123">
        <f>+[1]付帯報告書!AK38</f>
        <v>0</v>
      </c>
      <c r="AL44" s="123">
        <f>+[1]付帯報告書!AL38</f>
        <v>0</v>
      </c>
      <c r="AN44" s="122">
        <f>IF(I44+L44+O44+R44+U44+X44+AA44+AG44+AJ44=F44,0,Y)</f>
        <v>0</v>
      </c>
      <c r="AO44" s="122">
        <f>IF(J44+M44+P44+S44+V44+Y44+AB44+AH44+AK44=G44,0,Y)</f>
        <v>0</v>
      </c>
      <c r="AP44" s="122">
        <f>IF(K44+N44+Q44+T44+W44+Z44+AC44+AI44+AL44=H44,0,Y)</f>
        <v>0</v>
      </c>
      <c r="AQ44" s="122">
        <f>IF(SUM(G44:H44)=F44,0,Y)</f>
        <v>0</v>
      </c>
      <c r="AR44" s="122">
        <f>IF(SUM(J44:K44)=I44,0,Y)</f>
        <v>0</v>
      </c>
      <c r="AS44" s="122">
        <f>IF(SUM(M44:N44)=L44,0,Y)</f>
        <v>0</v>
      </c>
      <c r="AT44" s="122">
        <f>IF(SUM(P44:Q44)=O44,0,Y)</f>
        <v>0</v>
      </c>
      <c r="AU44" s="122">
        <f>IF(SUM(S44:T44)=R44,0,Y)</f>
        <v>0</v>
      </c>
      <c r="AV44" s="122">
        <f>IF(SUM(V44:W44)=U44,0,Y)</f>
        <v>0</v>
      </c>
      <c r="AW44" s="122">
        <f>IF(SUM(Y44:Z44)=X44,0,Y)</f>
        <v>0</v>
      </c>
      <c r="AX44" s="122">
        <f>IF(SUM(AB44:AC44)=AA44,0,Y)</f>
        <v>0</v>
      </c>
      <c r="AY44" s="122">
        <f>IF(SUM(AH44:AI44)=AG44,0,Y)</f>
        <v>0</v>
      </c>
      <c r="AZ44" s="122">
        <f>IF(SUM(AK44:AL44)=AJ44,0,Y)</f>
        <v>0</v>
      </c>
    </row>
    <row r="45" spans="1:52" ht="17.100000000000001" customHeight="1" x14ac:dyDescent="0.15">
      <c r="A45" s="122"/>
      <c r="B45" s="122"/>
      <c r="C45" s="122"/>
      <c r="D45" s="122"/>
      <c r="E45" s="400"/>
      <c r="F45" s="126"/>
      <c r="G45" s="141"/>
      <c r="H45" s="126"/>
      <c r="I45" s="130"/>
      <c r="J45" s="141"/>
      <c r="K45" s="157"/>
      <c r="L45" s="141"/>
      <c r="M45" s="141"/>
      <c r="N45" s="141"/>
      <c r="O45" s="154"/>
      <c r="P45" s="141"/>
      <c r="Q45" s="403"/>
      <c r="R45" s="404"/>
      <c r="S45" s="141"/>
      <c r="T45" s="157"/>
      <c r="U45" s="154"/>
      <c r="V45" s="141"/>
      <c r="W45" s="157"/>
      <c r="X45" s="141"/>
      <c r="Y45" s="141"/>
      <c r="Z45" s="141"/>
      <c r="AA45" s="154"/>
      <c r="AB45" s="141"/>
      <c r="AC45" s="157"/>
      <c r="AD45" s="141"/>
      <c r="AE45" s="141"/>
      <c r="AF45" s="141"/>
      <c r="AG45" s="154"/>
      <c r="AH45" s="141"/>
      <c r="AI45" s="157"/>
      <c r="AJ45" s="141"/>
      <c r="AK45" s="141"/>
      <c r="AL45" s="141"/>
      <c r="AN45" s="122"/>
      <c r="AO45" s="122"/>
      <c r="AP45" s="122"/>
    </row>
    <row r="46" spans="1:52" ht="17.100000000000001" customHeight="1" x14ac:dyDescent="0.15">
      <c r="A46" s="122"/>
      <c r="B46" s="122" t="s">
        <v>136</v>
      </c>
      <c r="C46" s="122"/>
      <c r="D46" s="122"/>
      <c r="E46" s="400" t="s">
        <v>4</v>
      </c>
      <c r="F46" s="123">
        <f>SUM(G46:H46)</f>
        <v>0</v>
      </c>
      <c r="G46" s="123">
        <f>+[1]付帯報告書!G40</f>
        <v>0</v>
      </c>
      <c r="H46" s="123">
        <f>+[1]付帯報告書!H40</f>
        <v>0</v>
      </c>
      <c r="I46" s="125">
        <f>SUM(J46:K46)</f>
        <v>0</v>
      </c>
      <c r="J46" s="123">
        <f>+[1]付帯報告書!J40</f>
        <v>0</v>
      </c>
      <c r="K46" s="124">
        <f>+[1]付帯報告書!K40</f>
        <v>0</v>
      </c>
      <c r="L46" s="123">
        <f>+[1]付帯報告書!L40</f>
        <v>0</v>
      </c>
      <c r="M46" s="123">
        <f>+[1]付帯報告書!M40</f>
        <v>0</v>
      </c>
      <c r="N46" s="123">
        <f>+[1]付帯報告書!N40</f>
        <v>0</v>
      </c>
      <c r="O46" s="125">
        <f>+[1]付帯報告書!O40</f>
        <v>0</v>
      </c>
      <c r="P46" s="123">
        <f>+[1]付帯報告書!P40</f>
        <v>0</v>
      </c>
      <c r="Q46" s="398">
        <f>+[1]付帯報告書!Q40</f>
        <v>0</v>
      </c>
      <c r="R46" s="399">
        <f>+[1]付帯報告書!R40</f>
        <v>0</v>
      </c>
      <c r="S46" s="123">
        <f>+[1]付帯報告書!S40</f>
        <v>0</v>
      </c>
      <c r="T46" s="124">
        <f>+[1]付帯報告書!T40</f>
        <v>0</v>
      </c>
      <c r="U46" s="125">
        <f>+[1]付帯報告書!U40</f>
        <v>0</v>
      </c>
      <c r="V46" s="123">
        <f>+[1]付帯報告書!V40</f>
        <v>0</v>
      </c>
      <c r="W46" s="124">
        <f>+[1]付帯報告書!W40</f>
        <v>0</v>
      </c>
      <c r="X46" s="123">
        <f>+[1]付帯報告書!X40</f>
        <v>0</v>
      </c>
      <c r="Y46" s="123">
        <f>+[1]付帯報告書!Y40</f>
        <v>0</v>
      </c>
      <c r="Z46" s="123">
        <f>+[1]付帯報告書!Z40</f>
        <v>0</v>
      </c>
      <c r="AA46" s="125">
        <f>+[1]付帯報告書!AA40</f>
        <v>0</v>
      </c>
      <c r="AB46" s="123">
        <f>+[1]付帯報告書!AB40</f>
        <v>0</v>
      </c>
      <c r="AC46" s="124">
        <f>+[1]付帯報告書!AC40</f>
        <v>0</v>
      </c>
      <c r="AD46" s="126">
        <f>+[1]付帯報告書!AD40</f>
        <v>0</v>
      </c>
      <c r="AE46" s="126">
        <f>+[1]付帯報告書!AE40</f>
        <v>0</v>
      </c>
      <c r="AF46" s="126">
        <f>+[1]付帯報告書!AF40</f>
        <v>0</v>
      </c>
      <c r="AG46" s="125">
        <f>+[1]付帯報告書!AG40</f>
        <v>0</v>
      </c>
      <c r="AH46" s="123">
        <f>+[1]付帯報告書!AH40</f>
        <v>0</v>
      </c>
      <c r="AI46" s="124">
        <f>+[1]付帯報告書!AI40</f>
        <v>0</v>
      </c>
      <c r="AJ46" s="123">
        <f>+[1]付帯報告書!AJ40</f>
        <v>0</v>
      </c>
      <c r="AK46" s="123">
        <f>+[1]付帯報告書!AK40</f>
        <v>0</v>
      </c>
      <c r="AL46" s="123">
        <f>+[1]付帯報告書!AL40</f>
        <v>0</v>
      </c>
      <c r="AN46" s="122">
        <f>IF(I46+L46+O46+R46+U46+X46+AA46+AG46+AJ46=F46,0,Y)</f>
        <v>0</v>
      </c>
      <c r="AO46" s="122">
        <f>IF(J46+M46+P46+S46+V46+Y46+AB46+AH46+AK46=G46,0,Y)</f>
        <v>0</v>
      </c>
      <c r="AP46" s="122">
        <f>IF(K46+N46+Q46+T46+W46+Z46+AC46+AI46+AL46=H46,0,Y)</f>
        <v>0</v>
      </c>
      <c r="AQ46" s="122">
        <f>IF(SUM(G46:H46)=F46,0,Y)</f>
        <v>0</v>
      </c>
      <c r="AR46" s="122">
        <f>IF(SUM(J46:K46)=I46,0,Y)</f>
        <v>0</v>
      </c>
      <c r="AS46" s="122">
        <f>IF(SUM(M46:N46)=L46,0,Y)</f>
        <v>0</v>
      </c>
      <c r="AT46" s="122">
        <f>IF(SUM(P46:Q46)=O46,0,Y)</f>
        <v>0</v>
      </c>
      <c r="AU46" s="122">
        <f>IF(SUM(S46:T46)=R46,0,Y)</f>
        <v>0</v>
      </c>
      <c r="AV46" s="122">
        <f>IF(SUM(V46:W46)=U46,0,Y)</f>
        <v>0</v>
      </c>
      <c r="AW46" s="122">
        <f>IF(SUM(Y46:Z46)=X46,0,Y)</f>
        <v>0</v>
      </c>
      <c r="AX46" s="122">
        <f>IF(SUM(AB46:AC46)=AA46,0,Y)</f>
        <v>0</v>
      </c>
      <c r="AY46" s="122">
        <f>IF(SUM(AH46:AI46)=AG46,0,Y)</f>
        <v>0</v>
      </c>
      <c r="AZ46" s="122">
        <f>IF(SUM(AK46:AL46)=AJ46,0,Y)</f>
        <v>0</v>
      </c>
    </row>
    <row r="47" spans="1:52" ht="17.100000000000001" customHeight="1" x14ac:dyDescent="0.15">
      <c r="A47" s="122"/>
      <c r="B47" s="122"/>
      <c r="C47" s="122"/>
      <c r="D47" s="122"/>
      <c r="E47" s="400" t="s">
        <v>5</v>
      </c>
      <c r="F47" s="123">
        <f>SUM(G47:H47)</f>
        <v>0</v>
      </c>
      <c r="G47" s="123">
        <f>+[1]付帯報告書!G41</f>
        <v>0</v>
      </c>
      <c r="H47" s="123">
        <f>+[1]付帯報告書!H41</f>
        <v>0</v>
      </c>
      <c r="I47" s="125">
        <f>SUM(J47:K47)</f>
        <v>0</v>
      </c>
      <c r="J47" s="123">
        <f>+[1]付帯報告書!J41</f>
        <v>0</v>
      </c>
      <c r="K47" s="124">
        <f>+[1]付帯報告書!K41</f>
        <v>0</v>
      </c>
      <c r="L47" s="123">
        <f>+[1]付帯報告書!L41</f>
        <v>0</v>
      </c>
      <c r="M47" s="123">
        <f>+[1]付帯報告書!M41</f>
        <v>0</v>
      </c>
      <c r="N47" s="123">
        <f>+[1]付帯報告書!N41</f>
        <v>0</v>
      </c>
      <c r="O47" s="125">
        <f>+[1]付帯報告書!O41</f>
        <v>0</v>
      </c>
      <c r="P47" s="123">
        <f>+[1]付帯報告書!P41</f>
        <v>0</v>
      </c>
      <c r="Q47" s="398">
        <f>+[1]付帯報告書!Q41</f>
        <v>0</v>
      </c>
      <c r="R47" s="399">
        <f>+[1]付帯報告書!R41</f>
        <v>0</v>
      </c>
      <c r="S47" s="123">
        <f>+[1]付帯報告書!S41</f>
        <v>0</v>
      </c>
      <c r="T47" s="124">
        <f>+[1]付帯報告書!T41</f>
        <v>0</v>
      </c>
      <c r="U47" s="125">
        <f>+[1]付帯報告書!U41</f>
        <v>0</v>
      </c>
      <c r="V47" s="123">
        <f>+[1]付帯報告書!V41</f>
        <v>0</v>
      </c>
      <c r="W47" s="124">
        <f>+[1]付帯報告書!W41</f>
        <v>0</v>
      </c>
      <c r="X47" s="123">
        <f>+[1]付帯報告書!X41</f>
        <v>0</v>
      </c>
      <c r="Y47" s="123">
        <f>+[1]付帯報告書!Y41</f>
        <v>0</v>
      </c>
      <c r="Z47" s="123">
        <f>+[1]付帯報告書!Z41</f>
        <v>0</v>
      </c>
      <c r="AA47" s="125">
        <f>+[1]付帯報告書!AA41</f>
        <v>0</v>
      </c>
      <c r="AB47" s="123">
        <f>+[1]付帯報告書!AB41</f>
        <v>0</v>
      </c>
      <c r="AC47" s="124">
        <f>+[1]付帯報告書!AC41</f>
        <v>0</v>
      </c>
      <c r="AD47" s="126">
        <f>+[1]付帯報告書!AD41</f>
        <v>0</v>
      </c>
      <c r="AE47" s="126">
        <f>+[1]付帯報告書!AE41</f>
        <v>0</v>
      </c>
      <c r="AF47" s="126">
        <f>+[1]付帯報告書!AF41</f>
        <v>0</v>
      </c>
      <c r="AG47" s="125">
        <f>+[1]付帯報告書!AG41</f>
        <v>0</v>
      </c>
      <c r="AH47" s="123">
        <f>+[1]付帯報告書!AH41</f>
        <v>0</v>
      </c>
      <c r="AI47" s="124">
        <f>+[1]付帯報告書!AI41</f>
        <v>0</v>
      </c>
      <c r="AJ47" s="123">
        <f>+[1]付帯報告書!AJ41</f>
        <v>0</v>
      </c>
      <c r="AK47" s="123">
        <f>+[1]付帯報告書!AK41</f>
        <v>0</v>
      </c>
      <c r="AL47" s="123">
        <f>+[1]付帯報告書!AL41</f>
        <v>0</v>
      </c>
      <c r="AN47" s="122">
        <f>IF(I47+L47+O47+R47+U47+X47+AA47+AG47+AJ47=F47,0,Y)</f>
        <v>0</v>
      </c>
      <c r="AO47" s="122">
        <f>IF(J47+M47+P47+S47+V47+Y47+AB47+AH47+AK47=G47,0,Y)</f>
        <v>0</v>
      </c>
      <c r="AP47" s="122">
        <f>IF(K47+N47+Q47+T47+W47+Z47+AC47+AI47+AL47=H47,0,Y)</f>
        <v>0</v>
      </c>
      <c r="AQ47" s="122">
        <f>IF(SUM(G47:H47)=F47,0,Y)</f>
        <v>0</v>
      </c>
      <c r="AR47" s="122">
        <f>IF(SUM(J47:K47)=I47,0,Y)</f>
        <v>0</v>
      </c>
      <c r="AS47" s="122">
        <f>IF(SUM(M47:N47)=L47,0,Y)</f>
        <v>0</v>
      </c>
      <c r="AT47" s="122">
        <f>IF(SUM(P47:Q47)=O47,0,Y)</f>
        <v>0</v>
      </c>
      <c r="AU47" s="122">
        <f>IF(SUM(S47:T47)=R47,0,Y)</f>
        <v>0</v>
      </c>
      <c r="AV47" s="122">
        <f>IF(SUM(V47:W47)=U47,0,Y)</f>
        <v>0</v>
      </c>
      <c r="AW47" s="122">
        <f>IF(SUM(Y47:Z47)=X47,0,Y)</f>
        <v>0</v>
      </c>
      <c r="AX47" s="122">
        <f>IF(SUM(AB47:AC47)=AA47,0,Y)</f>
        <v>0</v>
      </c>
      <c r="AY47" s="122">
        <f>IF(SUM(AH47:AI47)=AG47,0,Y)</f>
        <v>0</v>
      </c>
      <c r="AZ47" s="122">
        <f>IF(SUM(AK47:AL47)=AJ47,0,Y)</f>
        <v>0</v>
      </c>
    </row>
    <row r="48" spans="1:52" ht="17.100000000000001" customHeight="1" x14ac:dyDescent="0.15">
      <c r="A48" s="122"/>
      <c r="B48" s="122"/>
      <c r="C48" s="122"/>
      <c r="D48" s="122"/>
      <c r="E48" s="389"/>
      <c r="F48" s="126"/>
      <c r="G48" s="123"/>
      <c r="H48" s="123"/>
      <c r="I48" s="130"/>
      <c r="J48" s="123"/>
      <c r="K48" s="124"/>
      <c r="L48" s="123"/>
      <c r="M48" s="123"/>
      <c r="N48" s="123"/>
      <c r="O48" s="125"/>
      <c r="P48" s="123"/>
      <c r="Q48" s="398"/>
      <c r="R48" s="399"/>
      <c r="S48" s="123"/>
      <c r="T48" s="124"/>
      <c r="U48" s="125"/>
      <c r="V48" s="123"/>
      <c r="W48" s="124"/>
      <c r="X48" s="123"/>
      <c r="Y48" s="123"/>
      <c r="Z48" s="123"/>
      <c r="AA48" s="125"/>
      <c r="AB48" s="123"/>
      <c r="AC48" s="124"/>
      <c r="AD48" s="126"/>
      <c r="AE48" s="126"/>
      <c r="AF48" s="126"/>
      <c r="AG48" s="125"/>
      <c r="AH48" s="123"/>
      <c r="AI48" s="124"/>
      <c r="AJ48" s="123"/>
      <c r="AK48" s="123"/>
      <c r="AL48" s="123"/>
      <c r="AN48" s="122"/>
      <c r="AO48" s="122"/>
      <c r="AP48" s="122"/>
    </row>
    <row r="49" spans="1:52" s="111" customFormat="1" ht="17.100000000000001" customHeight="1" x14ac:dyDescent="0.15">
      <c r="A49" s="562" t="s">
        <v>135</v>
      </c>
      <c r="B49" s="560"/>
      <c r="C49" s="560"/>
      <c r="D49" s="560"/>
      <c r="E49" s="591"/>
      <c r="F49" s="138">
        <f>SUM(G49:H49)</f>
        <v>2933</v>
      </c>
      <c r="G49" s="138">
        <f>+[1]付帯報告書!G43</f>
        <v>1158</v>
      </c>
      <c r="H49" s="138">
        <f>+[1]付帯報告書!H43</f>
        <v>1775</v>
      </c>
      <c r="I49" s="140">
        <f>SUM(J49:K49)</f>
        <v>1197</v>
      </c>
      <c r="J49" s="138">
        <f>+[1]付帯報告書!J43</f>
        <v>438</v>
      </c>
      <c r="K49" s="139">
        <f>+[1]付帯報告書!K43</f>
        <v>759</v>
      </c>
      <c r="L49" s="138">
        <f>+[1]付帯報告書!L43</f>
        <v>119</v>
      </c>
      <c r="M49" s="138">
        <f>+[1]付帯報告書!M43</f>
        <v>86</v>
      </c>
      <c r="N49" s="138">
        <f>+[1]付帯報告書!N43</f>
        <v>33</v>
      </c>
      <c r="O49" s="140">
        <f>+[1]付帯報告書!O43</f>
        <v>322</v>
      </c>
      <c r="P49" s="138">
        <f>+[1]付帯報告書!P43</f>
        <v>255</v>
      </c>
      <c r="Q49" s="405">
        <f>+[1]付帯報告書!Q43</f>
        <v>67</v>
      </c>
      <c r="R49" s="406">
        <f>+[1]付帯報告書!R43</f>
        <v>559</v>
      </c>
      <c r="S49" s="138">
        <f>+[1]付帯報告書!S43</f>
        <v>181</v>
      </c>
      <c r="T49" s="139">
        <f>+[1]付帯報告書!T43</f>
        <v>378</v>
      </c>
      <c r="U49" s="140">
        <f>+[1]付帯報告書!U43</f>
        <v>9</v>
      </c>
      <c r="V49" s="138">
        <f>+[1]付帯報告書!V43</f>
        <v>7</v>
      </c>
      <c r="W49" s="139">
        <f>+[1]付帯報告書!W43</f>
        <v>2</v>
      </c>
      <c r="X49" s="138">
        <f>+[1]付帯報告書!X43</f>
        <v>208</v>
      </c>
      <c r="Y49" s="138">
        <f>+[1]付帯報告書!Y43</f>
        <v>12</v>
      </c>
      <c r="Z49" s="138">
        <f>+[1]付帯報告書!Z43</f>
        <v>196</v>
      </c>
      <c r="AA49" s="140">
        <f>+[1]付帯報告書!AA43</f>
        <v>65</v>
      </c>
      <c r="AB49" s="138">
        <f>+[1]付帯報告書!AB43</f>
        <v>10</v>
      </c>
      <c r="AC49" s="139">
        <f>+[1]付帯報告書!AC43</f>
        <v>55</v>
      </c>
      <c r="AD49" s="128">
        <f>+[1]付帯報告書!AD43</f>
        <v>46</v>
      </c>
      <c r="AE49" s="128">
        <f>+[1]付帯報告書!AE43</f>
        <v>16</v>
      </c>
      <c r="AF49" s="128">
        <f>+[1]付帯報告書!AF43</f>
        <v>30</v>
      </c>
      <c r="AG49" s="140">
        <f>+[1]付帯報告書!AG43</f>
        <v>219</v>
      </c>
      <c r="AH49" s="138">
        <f>+[1]付帯報告書!AH43</f>
        <v>86</v>
      </c>
      <c r="AI49" s="139">
        <f>+[1]付帯報告書!AI43</f>
        <v>133</v>
      </c>
      <c r="AJ49" s="138">
        <f>+[1]付帯報告書!AJ43</f>
        <v>189</v>
      </c>
      <c r="AK49" s="138">
        <f>+[1]付帯報告書!AK43</f>
        <v>67</v>
      </c>
      <c r="AL49" s="138">
        <f>+[1]付帯報告書!AL43</f>
        <v>122</v>
      </c>
      <c r="AN49" s="122">
        <f>IF(I49+L49+O49+R49+U49+X49+AA49+AG49+AJ49+AD49=F49,0,Y)</f>
        <v>0</v>
      </c>
      <c r="AO49" s="122">
        <f>IF(J49+M49+P49+S49+V49+Y49+AB49+AH49+AK49+AE49=G49,0,Y)</f>
        <v>0</v>
      </c>
      <c r="AP49" s="122">
        <f>IF(K49+N49+Q49+T49+W49+Z49+AC49+AI49+AL49+AF49=H49,0,Y)</f>
        <v>0</v>
      </c>
      <c r="AQ49" s="122">
        <f>IF(SUM(G49:H49)=F49,0,Y)</f>
        <v>0</v>
      </c>
      <c r="AR49" s="122">
        <f>IF(SUM(J49:K49)=I49,0,Y)</f>
        <v>0</v>
      </c>
      <c r="AS49" s="122">
        <f>IF(SUM(M49:N49)=L49,0,Y)</f>
        <v>0</v>
      </c>
      <c r="AT49" s="122">
        <f>IF(SUM(P49:Q49)=O49,0,Y)</f>
        <v>0</v>
      </c>
      <c r="AU49" s="122">
        <f>IF(SUM(S49:T49)=R49,0,Y)</f>
        <v>0</v>
      </c>
      <c r="AV49" s="122">
        <f>IF(SUM(V49:W49)=U49,0,Y)</f>
        <v>0</v>
      </c>
      <c r="AW49" s="122">
        <f>IF(SUM(Y49:Z49)=X49,0,Y)</f>
        <v>0</v>
      </c>
      <c r="AX49" s="122">
        <f>IF(SUM(AB49:AC49)=AA49,0,Y)</f>
        <v>0</v>
      </c>
      <c r="AY49" s="122">
        <f>IF(SUM(AH49:AI49)=AG49,0,Y)</f>
        <v>0</v>
      </c>
      <c r="AZ49" s="122">
        <f>IF(SUM(AK49:AL49)=AJ49,0,Y)</f>
        <v>0</v>
      </c>
    </row>
    <row r="50" spans="1:52" ht="17.100000000000001" customHeight="1" x14ac:dyDescent="0.15">
      <c r="A50" s="122"/>
      <c r="B50" s="122"/>
      <c r="C50" s="122"/>
      <c r="D50" s="122"/>
      <c r="E50" s="389"/>
      <c r="F50" s="126"/>
      <c r="G50" s="123"/>
      <c r="H50" s="123"/>
      <c r="I50" s="130"/>
      <c r="J50" s="123"/>
      <c r="K50" s="124"/>
      <c r="L50" s="123"/>
      <c r="M50" s="123"/>
      <c r="N50" s="123"/>
      <c r="O50" s="125"/>
      <c r="P50" s="123"/>
      <c r="Q50" s="398"/>
      <c r="R50" s="399"/>
      <c r="S50" s="123"/>
      <c r="T50" s="124"/>
      <c r="U50" s="125"/>
      <c r="V50" s="123"/>
      <c r="W50" s="124"/>
      <c r="X50" s="123"/>
      <c r="Y50" s="123"/>
      <c r="Z50" s="123"/>
      <c r="AA50" s="125"/>
      <c r="AB50" s="123"/>
      <c r="AC50" s="124"/>
      <c r="AD50" s="126"/>
      <c r="AE50" s="126"/>
      <c r="AF50" s="126"/>
      <c r="AG50" s="125"/>
      <c r="AH50" s="123"/>
      <c r="AI50" s="124"/>
      <c r="AJ50" s="123"/>
      <c r="AK50" s="123"/>
      <c r="AL50" s="123"/>
      <c r="AN50" s="122"/>
      <c r="AO50" s="122"/>
      <c r="AP50" s="122"/>
    </row>
    <row r="51" spans="1:52" s="111" customFormat="1" ht="17.100000000000001" customHeight="1" x14ac:dyDescent="0.15">
      <c r="A51" s="562" t="s">
        <v>68</v>
      </c>
      <c r="B51" s="560"/>
      <c r="C51" s="560"/>
      <c r="D51" s="560"/>
      <c r="E51" s="591"/>
      <c r="F51" s="128">
        <f>SUM(G51:H51)</f>
        <v>985</v>
      </c>
      <c r="G51" s="128">
        <f>SUM(G52:G53)</f>
        <v>707</v>
      </c>
      <c r="H51" s="128">
        <f>SUM(H52:H53)</f>
        <v>278</v>
      </c>
      <c r="I51" s="129">
        <f>SUM(J51:K51)</f>
        <v>793</v>
      </c>
      <c r="J51" s="128">
        <f>SUM(J52:J53)</f>
        <v>591</v>
      </c>
      <c r="K51" s="127">
        <f t="shared" ref="K51:AL51" si="5">SUM(K52:K53)</f>
        <v>202</v>
      </c>
      <c r="L51" s="128">
        <f t="shared" si="5"/>
        <v>9</v>
      </c>
      <c r="M51" s="128">
        <f t="shared" si="5"/>
        <v>7</v>
      </c>
      <c r="N51" s="128">
        <f t="shared" si="5"/>
        <v>2</v>
      </c>
      <c r="O51" s="129">
        <f t="shared" si="5"/>
        <v>14</v>
      </c>
      <c r="P51" s="128">
        <f t="shared" si="5"/>
        <v>14</v>
      </c>
      <c r="Q51" s="396">
        <f t="shared" si="5"/>
        <v>0</v>
      </c>
      <c r="R51" s="397">
        <f t="shared" si="5"/>
        <v>18</v>
      </c>
      <c r="S51" s="128">
        <f t="shared" si="5"/>
        <v>6</v>
      </c>
      <c r="T51" s="127">
        <f t="shared" si="5"/>
        <v>12</v>
      </c>
      <c r="U51" s="129">
        <f t="shared" si="5"/>
        <v>0</v>
      </c>
      <c r="V51" s="128">
        <f t="shared" si="5"/>
        <v>0</v>
      </c>
      <c r="W51" s="127">
        <f t="shared" si="5"/>
        <v>0</v>
      </c>
      <c r="X51" s="128">
        <f t="shared" si="5"/>
        <v>2</v>
      </c>
      <c r="Y51" s="128">
        <f t="shared" si="5"/>
        <v>0</v>
      </c>
      <c r="Z51" s="128">
        <f t="shared" si="5"/>
        <v>2</v>
      </c>
      <c r="AA51" s="129">
        <f t="shared" si="5"/>
        <v>4</v>
      </c>
      <c r="AB51" s="128">
        <f t="shared" si="5"/>
        <v>0</v>
      </c>
      <c r="AC51" s="127">
        <f t="shared" si="5"/>
        <v>4</v>
      </c>
      <c r="AD51" s="128">
        <f t="shared" si="5"/>
        <v>11</v>
      </c>
      <c r="AE51" s="128">
        <f t="shared" si="5"/>
        <v>3</v>
      </c>
      <c r="AF51" s="128">
        <f t="shared" si="5"/>
        <v>8</v>
      </c>
      <c r="AG51" s="129">
        <f t="shared" si="5"/>
        <v>121</v>
      </c>
      <c r="AH51" s="128">
        <f t="shared" si="5"/>
        <v>78</v>
      </c>
      <c r="AI51" s="127">
        <f t="shared" si="5"/>
        <v>43</v>
      </c>
      <c r="AJ51" s="128">
        <f t="shared" si="5"/>
        <v>13</v>
      </c>
      <c r="AK51" s="128">
        <f t="shared" si="5"/>
        <v>8</v>
      </c>
      <c r="AL51" s="128">
        <f t="shared" si="5"/>
        <v>5</v>
      </c>
      <c r="AN51" s="122">
        <f>IF(I51+L51+O51+R51+U51+X51+AA51+AG51+AJ51+AD51=F51,0,Y)</f>
        <v>0</v>
      </c>
      <c r="AO51" s="122">
        <f>IF(J51+M51+P51+S51+V51+Y51+AB51+AH51+AK51+AE51=G51,0,Y)</f>
        <v>0</v>
      </c>
      <c r="AP51" s="122">
        <f>IF(K51+N51+Q51+T51+W51+Z51+AC51+AI51+AL51+AF51=H51,0,Y)</f>
        <v>0</v>
      </c>
      <c r="AQ51" s="122">
        <f>IF(SUM(G51:H51)=F51,0,Y)</f>
        <v>0</v>
      </c>
      <c r="AR51" s="122">
        <f>IF(SUM(J51:K51)=I51,0,Y)</f>
        <v>0</v>
      </c>
      <c r="AS51" s="122">
        <f>IF(SUM(M51:N51)=L51,0,Y)</f>
        <v>0</v>
      </c>
      <c r="AT51" s="122">
        <f>IF(SUM(P51:Q51)=O51,0,Y)</f>
        <v>0</v>
      </c>
      <c r="AU51" s="122">
        <f>IF(SUM(S51:T51)=R51,0,Y)</f>
        <v>0</v>
      </c>
      <c r="AV51" s="122">
        <f>IF(SUM(V51:W51)=U51,0,Y)</f>
        <v>0</v>
      </c>
      <c r="AW51" s="122">
        <f>IF(SUM(Y51:Z51)=X51,0,Y)</f>
        <v>0</v>
      </c>
      <c r="AX51" s="122">
        <f>IF(SUM(AB51:AC51)=AA51,0,Y)</f>
        <v>0</v>
      </c>
      <c r="AY51" s="122">
        <f>IF(SUM(AH51:AI51)=AG51,0,Y)</f>
        <v>0</v>
      </c>
      <c r="AZ51" s="122">
        <f>IF(SUM(AK51:AL51)=AJ51,0,Y)</f>
        <v>0</v>
      </c>
    </row>
    <row r="52" spans="1:52" ht="17.100000000000001" customHeight="1" x14ac:dyDescent="0.15">
      <c r="A52" s="122"/>
      <c r="B52" s="122"/>
      <c r="C52" s="571" t="s">
        <v>134</v>
      </c>
      <c r="D52" s="571"/>
      <c r="E52" s="572"/>
      <c r="F52" s="123">
        <f>SUM(G52:H52)</f>
        <v>913</v>
      </c>
      <c r="G52" s="123">
        <f>+[1]付帯報告書!G46</f>
        <v>662</v>
      </c>
      <c r="H52" s="123">
        <f>+[1]付帯報告書!H46</f>
        <v>251</v>
      </c>
      <c r="I52" s="125">
        <f>SUM(J52:K52)</f>
        <v>761</v>
      </c>
      <c r="J52" s="123">
        <f>+[1]付帯報告書!J46</f>
        <v>571</v>
      </c>
      <c r="K52" s="124">
        <f>+[1]付帯報告書!K46</f>
        <v>190</v>
      </c>
      <c r="L52" s="123">
        <f>+[1]付帯報告書!L46</f>
        <v>0</v>
      </c>
      <c r="M52" s="123">
        <f>+[1]付帯報告書!M46</f>
        <v>0</v>
      </c>
      <c r="N52" s="123">
        <f>+[1]付帯報告書!N46</f>
        <v>0</v>
      </c>
      <c r="O52" s="125">
        <f>+[1]付帯報告書!O46</f>
        <v>13</v>
      </c>
      <c r="P52" s="123">
        <f>+[1]付帯報告書!P46</f>
        <v>13</v>
      </c>
      <c r="Q52" s="398">
        <f>+[1]付帯報告書!Q46</f>
        <v>0</v>
      </c>
      <c r="R52" s="399">
        <f>+[1]付帯報告書!R46</f>
        <v>13</v>
      </c>
      <c r="S52" s="123">
        <f>+[1]付帯報告書!S46</f>
        <v>5</v>
      </c>
      <c r="T52" s="124">
        <f>+[1]付帯報告書!T46</f>
        <v>8</v>
      </c>
      <c r="U52" s="125">
        <f>+[1]付帯報告書!U46</f>
        <v>0</v>
      </c>
      <c r="V52" s="123">
        <f>+[1]付帯報告書!V46</f>
        <v>0</v>
      </c>
      <c r="W52" s="124">
        <f>+[1]付帯報告書!W46</f>
        <v>0</v>
      </c>
      <c r="X52" s="123">
        <f>+[1]付帯報告書!X46</f>
        <v>2</v>
      </c>
      <c r="Y52" s="123">
        <f>+[1]付帯報告書!Y46</f>
        <v>0</v>
      </c>
      <c r="Z52" s="123">
        <f>+[1]付帯報告書!Z46</f>
        <v>2</v>
      </c>
      <c r="AA52" s="125">
        <f>+[1]付帯報告書!AA46</f>
        <v>3</v>
      </c>
      <c r="AB52" s="123">
        <f>+[1]付帯報告書!AB46</f>
        <v>0</v>
      </c>
      <c r="AC52" s="124">
        <f>+[1]付帯報告書!AC46</f>
        <v>3</v>
      </c>
      <c r="AD52" s="126">
        <f>+[1]付帯報告書!AD46</f>
        <v>10</v>
      </c>
      <c r="AE52" s="126">
        <f>+[1]付帯報告書!AE46</f>
        <v>2</v>
      </c>
      <c r="AF52" s="126">
        <f>+[1]付帯報告書!AF46</f>
        <v>8</v>
      </c>
      <c r="AG52" s="125">
        <f>+[1]付帯報告書!AG46</f>
        <v>106</v>
      </c>
      <c r="AH52" s="123">
        <f>+[1]付帯報告書!AH46</f>
        <v>67</v>
      </c>
      <c r="AI52" s="124">
        <f>+[1]付帯報告書!AI46</f>
        <v>39</v>
      </c>
      <c r="AJ52" s="123">
        <f>+[1]付帯報告書!AJ46</f>
        <v>5</v>
      </c>
      <c r="AK52" s="123">
        <f>+[1]付帯報告書!AK46</f>
        <v>4</v>
      </c>
      <c r="AL52" s="123">
        <f>+[1]付帯報告書!AL46</f>
        <v>1</v>
      </c>
      <c r="AN52" s="122">
        <f>IF(I52+L52+O52+R52+U52+X52+AA52+AG52+AJ52+AD52=F52,0,Y)</f>
        <v>0</v>
      </c>
      <c r="AO52" s="122">
        <f>IF(J52+M52+P52+S52+V52+Y52+AB52+AH52+AK52+AE52=G52,0,Y)</f>
        <v>0</v>
      </c>
      <c r="AP52" s="122">
        <f>IF(K52+N52+Q52+T52+W52+Z52+AC52+AI52+AL52+AF52=H52,0,Y)</f>
        <v>0</v>
      </c>
      <c r="AQ52" s="122">
        <f>IF(SUM(G52:H52)=F52,0,Y)</f>
        <v>0</v>
      </c>
      <c r="AR52" s="122">
        <f>IF(SUM(J52:K52)=I52,0,Y)</f>
        <v>0</v>
      </c>
      <c r="AS52" s="122">
        <f>IF(SUM(M52:N52)=L52,0,Y)</f>
        <v>0</v>
      </c>
      <c r="AT52" s="122">
        <f>IF(SUM(P52:Q52)=O52,0,Y)</f>
        <v>0</v>
      </c>
      <c r="AU52" s="122">
        <f>IF(SUM(S52:T52)=R52,0,Y)</f>
        <v>0</v>
      </c>
      <c r="AV52" s="122">
        <f>IF(SUM(V52:W52)=U52,0,Y)</f>
        <v>0</v>
      </c>
      <c r="AW52" s="122">
        <f>IF(SUM(Y52:Z52)=X52,0,Y)</f>
        <v>0</v>
      </c>
      <c r="AX52" s="122">
        <f>IF(SUM(AB52:AC52)=AA52,0,Y)</f>
        <v>0</v>
      </c>
      <c r="AY52" s="122">
        <f>IF(SUM(AH52:AI52)=AG52,0,Y)</f>
        <v>0</v>
      </c>
      <c r="AZ52" s="122">
        <f>IF(SUM(AK52:AL52)=AJ52,0,Y)</f>
        <v>0</v>
      </c>
    </row>
    <row r="53" spans="1:52" ht="17.100000000000001" customHeight="1" x14ac:dyDescent="0.15">
      <c r="A53" s="122"/>
      <c r="B53" s="122"/>
      <c r="C53" s="571" t="s">
        <v>69</v>
      </c>
      <c r="D53" s="571"/>
      <c r="E53" s="572"/>
      <c r="F53" s="123">
        <f>SUM(G53:H53)</f>
        <v>72</v>
      </c>
      <c r="G53" s="123">
        <f>+[1]付帯報告書!G47</f>
        <v>45</v>
      </c>
      <c r="H53" s="123">
        <f>+[1]付帯報告書!H47</f>
        <v>27</v>
      </c>
      <c r="I53" s="125">
        <f>SUM(J53:K53)</f>
        <v>32</v>
      </c>
      <c r="J53" s="123">
        <f>+[1]付帯報告書!J47</f>
        <v>20</v>
      </c>
      <c r="K53" s="124">
        <f>+[1]付帯報告書!K47</f>
        <v>12</v>
      </c>
      <c r="L53" s="123">
        <f>+[1]付帯報告書!L47</f>
        <v>9</v>
      </c>
      <c r="M53" s="123">
        <f>+[1]付帯報告書!M47</f>
        <v>7</v>
      </c>
      <c r="N53" s="123">
        <f>+[1]付帯報告書!N47</f>
        <v>2</v>
      </c>
      <c r="O53" s="125">
        <f>+[1]付帯報告書!O47</f>
        <v>1</v>
      </c>
      <c r="P53" s="123">
        <f>+[1]付帯報告書!P47</f>
        <v>1</v>
      </c>
      <c r="Q53" s="398">
        <f>+[1]付帯報告書!Q47</f>
        <v>0</v>
      </c>
      <c r="R53" s="399">
        <f>+[1]付帯報告書!R47</f>
        <v>5</v>
      </c>
      <c r="S53" s="123">
        <f>+[1]付帯報告書!S47</f>
        <v>1</v>
      </c>
      <c r="T53" s="124">
        <f>+[1]付帯報告書!T47</f>
        <v>4</v>
      </c>
      <c r="U53" s="125">
        <f>+[1]付帯報告書!U47</f>
        <v>0</v>
      </c>
      <c r="V53" s="123">
        <f>+[1]付帯報告書!V47</f>
        <v>0</v>
      </c>
      <c r="W53" s="124">
        <f>+[1]付帯報告書!W47</f>
        <v>0</v>
      </c>
      <c r="X53" s="123">
        <f>+[1]付帯報告書!X47</f>
        <v>0</v>
      </c>
      <c r="Y53" s="123">
        <f>+[1]付帯報告書!Y47</f>
        <v>0</v>
      </c>
      <c r="Z53" s="123">
        <f>+[1]付帯報告書!Z47</f>
        <v>0</v>
      </c>
      <c r="AA53" s="125">
        <f>+[1]付帯報告書!AA47</f>
        <v>1</v>
      </c>
      <c r="AB53" s="123">
        <f>+[1]付帯報告書!AB47</f>
        <v>0</v>
      </c>
      <c r="AC53" s="124">
        <f>+[1]付帯報告書!AC47</f>
        <v>1</v>
      </c>
      <c r="AD53" s="126">
        <f>+[1]付帯報告書!AD47</f>
        <v>1</v>
      </c>
      <c r="AE53" s="126">
        <f>+[1]付帯報告書!AE47</f>
        <v>1</v>
      </c>
      <c r="AF53" s="126">
        <f>+[1]付帯報告書!AF47</f>
        <v>0</v>
      </c>
      <c r="AG53" s="125">
        <f>+[1]付帯報告書!AG47</f>
        <v>15</v>
      </c>
      <c r="AH53" s="123">
        <f>+[1]付帯報告書!AH47</f>
        <v>11</v>
      </c>
      <c r="AI53" s="124">
        <f>+[1]付帯報告書!AI47</f>
        <v>4</v>
      </c>
      <c r="AJ53" s="123">
        <f>+[1]付帯報告書!AJ47</f>
        <v>8</v>
      </c>
      <c r="AK53" s="123">
        <f>+[1]付帯報告書!AK47</f>
        <v>4</v>
      </c>
      <c r="AL53" s="123">
        <f>+[1]付帯報告書!AL47</f>
        <v>4</v>
      </c>
      <c r="AN53" s="122">
        <f>IF(I53+L53+O53+R53+U53+X53+AA53+AG53+AJ53+AD53=F53,0,Y)</f>
        <v>0</v>
      </c>
      <c r="AO53" s="122">
        <f>IF(J53+M53+P53+S53+V53+Y53+AB53+AH53+AK53+AE53=G53,0,Y)</f>
        <v>0</v>
      </c>
      <c r="AP53" s="122">
        <f>IF(K53+N53+Q53+T53+W53+Z53+AC53+AI53+AL53=H53,0,Y)</f>
        <v>0</v>
      </c>
      <c r="AQ53" s="122">
        <f>IF(SUM(G53:H53)=F53,0,Y)</f>
        <v>0</v>
      </c>
      <c r="AR53" s="122">
        <f>IF(SUM(J53:K53)=I53,0,Y)</f>
        <v>0</v>
      </c>
      <c r="AS53" s="122">
        <f>IF(SUM(M53:N53)=L53,0,Y)</f>
        <v>0</v>
      </c>
      <c r="AT53" s="122">
        <f>IF(SUM(P53:Q53)=O53,0,Y)</f>
        <v>0</v>
      </c>
      <c r="AU53" s="122">
        <f>IF(SUM(S53:T53)=R53,0,Y)</f>
        <v>0</v>
      </c>
      <c r="AV53" s="122">
        <f>IF(SUM(V53:W53)=U53,0,Y)</f>
        <v>0</v>
      </c>
      <c r="AW53" s="122">
        <f>IF(SUM(Y53:Z53)=X53,0,Y)</f>
        <v>0</v>
      </c>
      <c r="AX53" s="122">
        <f>IF(SUM(AB53:AC53)=AA53,0,Y)</f>
        <v>0</v>
      </c>
      <c r="AY53" s="122">
        <f>IF(SUM(AH53:AI53)=AG53,0,Y)</f>
        <v>0</v>
      </c>
      <c r="AZ53" s="122">
        <f>IF(SUM(AK53:AL53)=AJ53,0,Y)</f>
        <v>0</v>
      </c>
    </row>
    <row r="54" spans="1:52" ht="17.100000000000001" customHeight="1" x14ac:dyDescent="0.15">
      <c r="A54" s="122"/>
      <c r="B54" s="122"/>
      <c r="C54" s="134"/>
      <c r="D54" s="134"/>
      <c r="E54" s="407"/>
      <c r="F54" s="126"/>
      <c r="G54" s="123"/>
      <c r="H54" s="123"/>
      <c r="I54" s="130"/>
      <c r="J54" s="123"/>
      <c r="K54" s="124"/>
      <c r="L54" s="123"/>
      <c r="M54" s="123"/>
      <c r="N54" s="123"/>
      <c r="O54" s="125"/>
      <c r="P54" s="123"/>
      <c r="Q54" s="398"/>
      <c r="R54" s="399"/>
      <c r="S54" s="123"/>
      <c r="T54" s="124"/>
      <c r="U54" s="125"/>
      <c r="V54" s="123"/>
      <c r="W54" s="124"/>
      <c r="X54" s="123"/>
      <c r="Y54" s="123"/>
      <c r="Z54" s="123"/>
      <c r="AA54" s="125"/>
      <c r="AB54" s="123"/>
      <c r="AC54" s="124"/>
      <c r="AD54" s="126"/>
      <c r="AE54" s="126"/>
      <c r="AF54" s="126"/>
      <c r="AG54" s="125"/>
      <c r="AH54" s="123"/>
      <c r="AI54" s="124"/>
      <c r="AJ54" s="123"/>
      <c r="AK54" s="123"/>
      <c r="AL54" s="123"/>
      <c r="AN54" s="122"/>
      <c r="AO54" s="122"/>
      <c r="AP54" s="122"/>
    </row>
    <row r="55" spans="1:52" s="111" customFormat="1" ht="17.100000000000001" customHeight="1" x14ac:dyDescent="0.15">
      <c r="A55" s="562" t="s">
        <v>133</v>
      </c>
      <c r="B55" s="560"/>
      <c r="C55" s="560"/>
      <c r="D55" s="560"/>
      <c r="E55" s="591"/>
      <c r="F55" s="138">
        <f>SUM(G55:H55)</f>
        <v>197</v>
      </c>
      <c r="G55" s="138">
        <f>+[1]付帯報告書!G49</f>
        <v>170</v>
      </c>
      <c r="H55" s="138">
        <f>+[1]付帯報告書!H49</f>
        <v>27</v>
      </c>
      <c r="I55" s="140">
        <f>SUM(J55:K55)</f>
        <v>86</v>
      </c>
      <c r="J55" s="138">
        <f>+[1]付帯報告書!J49</f>
        <v>75</v>
      </c>
      <c r="K55" s="139">
        <f>+[1]付帯報告書!K49</f>
        <v>11</v>
      </c>
      <c r="L55" s="138">
        <f>+[1]付帯報告書!L49</f>
        <v>21</v>
      </c>
      <c r="M55" s="138">
        <f>+[1]付帯報告書!M49</f>
        <v>17</v>
      </c>
      <c r="N55" s="138">
        <f>+[1]付帯報告書!N49</f>
        <v>4</v>
      </c>
      <c r="O55" s="140">
        <f>+[1]付帯報告書!O49</f>
        <v>39</v>
      </c>
      <c r="P55" s="138">
        <f>+[1]付帯報告書!P49</f>
        <v>38</v>
      </c>
      <c r="Q55" s="405">
        <f>+[1]付帯報告書!Q49</f>
        <v>1</v>
      </c>
      <c r="R55" s="406">
        <f>+[1]付帯報告書!R49</f>
        <v>26</v>
      </c>
      <c r="S55" s="138">
        <f>+[1]付帯報告書!S49</f>
        <v>19</v>
      </c>
      <c r="T55" s="139">
        <f>+[1]付帯報告書!T49</f>
        <v>7</v>
      </c>
      <c r="U55" s="140">
        <f>+[1]付帯報告書!U49</f>
        <v>3</v>
      </c>
      <c r="V55" s="138">
        <f>+[1]付帯報告書!V49</f>
        <v>3</v>
      </c>
      <c r="W55" s="139">
        <f>+[1]付帯報告書!W49</f>
        <v>0</v>
      </c>
      <c r="X55" s="138">
        <f>+[1]付帯報告書!X49</f>
        <v>3</v>
      </c>
      <c r="Y55" s="138">
        <f>+[1]付帯報告書!Y49</f>
        <v>0</v>
      </c>
      <c r="Z55" s="138">
        <f>+[1]付帯報告書!Z49</f>
        <v>3</v>
      </c>
      <c r="AA55" s="140">
        <f>+[1]付帯報告書!AA49</f>
        <v>0</v>
      </c>
      <c r="AB55" s="138">
        <f>+[1]付帯報告書!AB49</f>
        <v>0</v>
      </c>
      <c r="AC55" s="139">
        <f>+[1]付帯報告書!AC49</f>
        <v>0</v>
      </c>
      <c r="AD55" s="128">
        <f>+[1]付帯報告書!AD49</f>
        <v>0</v>
      </c>
      <c r="AE55" s="128">
        <f>+[1]付帯報告書!AE49</f>
        <v>0</v>
      </c>
      <c r="AF55" s="128">
        <f>+[1]付帯報告書!AF49</f>
        <v>0</v>
      </c>
      <c r="AG55" s="140">
        <f>+[1]付帯報告書!AG49</f>
        <v>13</v>
      </c>
      <c r="AH55" s="138">
        <f>+[1]付帯報告書!AH49</f>
        <v>12</v>
      </c>
      <c r="AI55" s="139">
        <f>+[1]付帯報告書!AI49</f>
        <v>1</v>
      </c>
      <c r="AJ55" s="138">
        <f>+[1]付帯報告書!AJ49</f>
        <v>6</v>
      </c>
      <c r="AK55" s="138">
        <f>+[1]付帯報告書!AK49</f>
        <v>6</v>
      </c>
      <c r="AL55" s="138">
        <f>+[1]付帯報告書!AL49</f>
        <v>0</v>
      </c>
      <c r="AN55" s="122">
        <f>IF(I55+L55+O55+R55+U55+X55+AA55+AG55+AJ55+AD55=F55,0,Y)</f>
        <v>0</v>
      </c>
      <c r="AO55" s="122">
        <f>IF(J55+M55+P55+S55+V55+Y55+AB55+AH55+AK55+AE55=G55,0,Y)</f>
        <v>0</v>
      </c>
      <c r="AP55" s="122">
        <f>IF(K55+N55+Q55+T55+W55+Z55+AC55+AI55+AL55=H55,0,Y)</f>
        <v>0</v>
      </c>
      <c r="AQ55" s="122">
        <f>IF(SUM(G55:H55)=F55,0,Y)</f>
        <v>0</v>
      </c>
      <c r="AR55" s="122">
        <f>IF(SUM(J55:K55)=I55,0,Y)</f>
        <v>0</v>
      </c>
      <c r="AS55" s="122">
        <f>IF(SUM(M55:N55)=L55,0,Y)</f>
        <v>0</v>
      </c>
      <c r="AT55" s="122">
        <f>IF(SUM(P55:Q55)=O55,0,Y)</f>
        <v>0</v>
      </c>
      <c r="AU55" s="122">
        <f>IF(SUM(S55:T55)=R55,0,Y)</f>
        <v>0</v>
      </c>
      <c r="AV55" s="122">
        <f>IF(SUM(V55:W55)=U55,0,Y)</f>
        <v>0</v>
      </c>
      <c r="AW55" s="122">
        <f>IF(SUM(Y55:Z55)=X55,0,Y)</f>
        <v>0</v>
      </c>
      <c r="AX55" s="122">
        <f>IF(SUM(AB55:AC55)=AA55,0,Y)</f>
        <v>0</v>
      </c>
      <c r="AY55" s="122">
        <f>IF(SUM(AH55:AI55)=AG55,0,Y)</f>
        <v>0</v>
      </c>
      <c r="AZ55" s="122">
        <f>IF(SUM(AK55:AL55)=AJ55,0,Y)</f>
        <v>0</v>
      </c>
    </row>
    <row r="56" spans="1:52" ht="17.100000000000001" customHeight="1" x14ac:dyDescent="0.15">
      <c r="A56" s="122"/>
      <c r="B56" s="122"/>
      <c r="C56" s="122"/>
      <c r="D56" s="122"/>
      <c r="E56" s="389"/>
      <c r="F56" s="126"/>
      <c r="G56" s="123"/>
      <c r="H56" s="123"/>
      <c r="I56" s="130"/>
      <c r="J56" s="123"/>
      <c r="K56" s="124"/>
      <c r="L56" s="123"/>
      <c r="M56" s="123"/>
      <c r="N56" s="123"/>
      <c r="O56" s="125"/>
      <c r="P56" s="123"/>
      <c r="Q56" s="398"/>
      <c r="R56" s="399"/>
      <c r="S56" s="123"/>
      <c r="T56" s="124"/>
      <c r="U56" s="125"/>
      <c r="V56" s="123"/>
      <c r="W56" s="124"/>
      <c r="X56" s="123"/>
      <c r="Y56" s="123"/>
      <c r="Z56" s="123"/>
      <c r="AA56" s="125"/>
      <c r="AB56" s="123"/>
      <c r="AC56" s="124"/>
      <c r="AD56" s="126"/>
      <c r="AE56" s="126"/>
      <c r="AF56" s="126"/>
      <c r="AG56" s="125"/>
      <c r="AH56" s="123"/>
      <c r="AI56" s="124"/>
      <c r="AJ56" s="123"/>
      <c r="AK56" s="123"/>
      <c r="AL56" s="123"/>
      <c r="AN56" s="122"/>
      <c r="AO56" s="122"/>
      <c r="AP56" s="122"/>
    </row>
    <row r="57" spans="1:52" s="111" customFormat="1" ht="17.100000000000001" customHeight="1" x14ac:dyDescent="0.15">
      <c r="A57" s="562" t="s">
        <v>3</v>
      </c>
      <c r="B57" s="560"/>
      <c r="C57" s="560"/>
      <c r="D57" s="560"/>
      <c r="E57" s="591"/>
      <c r="F57" s="138">
        <f>SUM(G57:H57)</f>
        <v>4012</v>
      </c>
      <c r="G57" s="138">
        <f>+[1]付帯報告書!G51</f>
        <v>2508</v>
      </c>
      <c r="H57" s="138">
        <f>+[1]付帯報告書!H51</f>
        <v>1504</v>
      </c>
      <c r="I57" s="140">
        <f>SUM(J57:K57)</f>
        <v>527</v>
      </c>
      <c r="J57" s="138">
        <f>+[1]付帯報告書!J51</f>
        <v>300</v>
      </c>
      <c r="K57" s="139">
        <f>+[1]付帯報告書!K51</f>
        <v>227</v>
      </c>
      <c r="L57" s="138">
        <f>+[1]付帯報告書!L51</f>
        <v>307</v>
      </c>
      <c r="M57" s="138">
        <f>+[1]付帯報告書!M51</f>
        <v>186</v>
      </c>
      <c r="N57" s="138">
        <f>+[1]付帯報告書!N51</f>
        <v>121</v>
      </c>
      <c r="O57" s="140">
        <f>+[1]付帯報告書!O51</f>
        <v>1402</v>
      </c>
      <c r="P57" s="138">
        <f>+[1]付帯報告書!P51</f>
        <v>1297</v>
      </c>
      <c r="Q57" s="405">
        <f>+[1]付帯報告書!Q51</f>
        <v>105</v>
      </c>
      <c r="R57" s="406">
        <f>+[1]付帯報告書!R51</f>
        <v>978</v>
      </c>
      <c r="S57" s="138">
        <f>+[1]付帯報告書!S51</f>
        <v>405</v>
      </c>
      <c r="T57" s="139">
        <f>+[1]付帯報告書!T51</f>
        <v>573</v>
      </c>
      <c r="U57" s="140">
        <f>+[1]付帯報告書!U51</f>
        <v>60</v>
      </c>
      <c r="V57" s="138">
        <f>+[1]付帯報告書!V51</f>
        <v>59</v>
      </c>
      <c r="W57" s="139">
        <f>+[1]付帯報告書!W51</f>
        <v>1</v>
      </c>
      <c r="X57" s="138">
        <f>+[1]付帯報告書!X51</f>
        <v>212</v>
      </c>
      <c r="Y57" s="138">
        <f>+[1]付帯報告書!Y51</f>
        <v>44</v>
      </c>
      <c r="Z57" s="138">
        <f>+[1]付帯報告書!Z51</f>
        <v>168</v>
      </c>
      <c r="AA57" s="140">
        <f>+[1]付帯報告書!AA51</f>
        <v>8</v>
      </c>
      <c r="AB57" s="138">
        <f>+[1]付帯報告書!AB51</f>
        <v>3</v>
      </c>
      <c r="AC57" s="139">
        <f>+[1]付帯報告書!AC51</f>
        <v>5</v>
      </c>
      <c r="AD57" s="128">
        <f>+[1]付帯報告書!AD51</f>
        <v>142</v>
      </c>
      <c r="AE57" s="128">
        <f>+[1]付帯報告書!AE51</f>
        <v>43</v>
      </c>
      <c r="AF57" s="128">
        <f>+[1]付帯報告書!AF51</f>
        <v>99</v>
      </c>
      <c r="AG57" s="140">
        <f>+[1]付帯報告書!AG51</f>
        <v>166</v>
      </c>
      <c r="AH57" s="138">
        <f>+[1]付帯報告書!AH51</f>
        <v>61</v>
      </c>
      <c r="AI57" s="139">
        <f>+[1]付帯報告書!AI51</f>
        <v>105</v>
      </c>
      <c r="AJ57" s="138">
        <f>+[1]付帯報告書!AJ51</f>
        <v>210</v>
      </c>
      <c r="AK57" s="138">
        <f>+[1]付帯報告書!AK51</f>
        <v>110</v>
      </c>
      <c r="AL57" s="138">
        <f>+[1]付帯報告書!AL51</f>
        <v>100</v>
      </c>
      <c r="AN57" s="122">
        <f>IF(I57+L57+O57+R57+U57+X57+AA57+AG57+AJ57+AD57=F57,0,Y)</f>
        <v>0</v>
      </c>
      <c r="AO57" s="122">
        <f>IF(J57+M57+P57+S57+V57+Y57+AB57+AH57+AK57+AE57=G57,0,Y)</f>
        <v>0</v>
      </c>
      <c r="AP57" s="122">
        <f>IF(K57+N57+Q57+T57+W57+Z57+AC57+AI57+AL57+AF57=H57,0,Y)</f>
        <v>0</v>
      </c>
      <c r="AQ57" s="122">
        <f>IF(SUM(G57:H57)=F57,0,Y)</f>
        <v>0</v>
      </c>
      <c r="AR57" s="122">
        <f>IF(SUM(J57:K57)=I57,0,Y)</f>
        <v>0</v>
      </c>
      <c r="AS57" s="122">
        <f>IF(SUM(M57:N57)=L57,0,Y)</f>
        <v>0</v>
      </c>
      <c r="AT57" s="122">
        <f>IF(SUM(P57:Q57)=O57,0,Y)</f>
        <v>0</v>
      </c>
      <c r="AU57" s="122">
        <f>IF(SUM(S57:T57)=R57,0,Y)</f>
        <v>0</v>
      </c>
      <c r="AV57" s="122">
        <f>IF(SUM(V57:W57)=U57,0,Y)</f>
        <v>0</v>
      </c>
      <c r="AW57" s="122">
        <f>IF(SUM(Y57:Z57)=X57,0,Y)</f>
        <v>0</v>
      </c>
      <c r="AX57" s="122">
        <f>IF(SUM(AB57:AC57)=AA57,0,Y)</f>
        <v>0</v>
      </c>
      <c r="AY57" s="122">
        <f>IF(SUM(AH57:AI57)=AG57,0,Y)</f>
        <v>0</v>
      </c>
      <c r="AZ57" s="122">
        <f>IF(SUM(AK57:AL57)=AJ57,0,Y)</f>
        <v>0</v>
      </c>
    </row>
    <row r="58" spans="1:52" s="111" customFormat="1" ht="17.100000000000001" customHeight="1" x14ac:dyDescent="0.15">
      <c r="A58" s="512"/>
      <c r="B58" s="513"/>
      <c r="C58" s="569" t="s">
        <v>261</v>
      </c>
      <c r="D58" s="569"/>
      <c r="E58" s="570"/>
      <c r="F58" s="123">
        <f>SUM(G58:H58)</f>
        <v>3987</v>
      </c>
      <c r="G58" s="123">
        <f>+[1]付帯報告書!G52</f>
        <v>2497</v>
      </c>
      <c r="H58" s="123">
        <f>+[1]付帯報告書!H52</f>
        <v>1490</v>
      </c>
      <c r="I58" s="125">
        <f>SUM(J58:K58)</f>
        <v>521</v>
      </c>
      <c r="J58" s="123">
        <f>+[1]付帯報告書!J52</f>
        <v>298</v>
      </c>
      <c r="K58" s="124">
        <f>+[1]付帯報告書!K52</f>
        <v>223</v>
      </c>
      <c r="L58" s="123">
        <f>+[1]付帯報告書!L52</f>
        <v>303</v>
      </c>
      <c r="M58" s="123">
        <f>+[1]付帯報告書!M52</f>
        <v>183</v>
      </c>
      <c r="N58" s="123">
        <f>+[1]付帯報告書!N52</f>
        <v>120</v>
      </c>
      <c r="O58" s="125">
        <f>+[1]付帯報告書!O52</f>
        <v>1398</v>
      </c>
      <c r="P58" s="123">
        <f>+[1]付帯報告書!P52</f>
        <v>1294</v>
      </c>
      <c r="Q58" s="398">
        <f>+[1]付帯報告書!Q52</f>
        <v>104</v>
      </c>
      <c r="R58" s="399">
        <f>+[1]付帯報告書!R52</f>
        <v>975</v>
      </c>
      <c r="S58" s="123">
        <f>+[1]付帯報告書!S52</f>
        <v>404</v>
      </c>
      <c r="T58" s="124">
        <f>+[1]付帯報告書!T52</f>
        <v>571</v>
      </c>
      <c r="U58" s="125">
        <f>+[1]付帯報告書!U52</f>
        <v>60</v>
      </c>
      <c r="V58" s="123">
        <f>+[1]付帯報告書!V52</f>
        <v>59</v>
      </c>
      <c r="W58" s="124">
        <f>+[1]付帯報告書!W52</f>
        <v>1</v>
      </c>
      <c r="X58" s="123">
        <f>+[1]付帯報告書!X52</f>
        <v>206</v>
      </c>
      <c r="Y58" s="123">
        <f>+[1]付帯報告書!Y52</f>
        <v>42</v>
      </c>
      <c r="Z58" s="123">
        <f>+[1]付帯報告書!Z52</f>
        <v>164</v>
      </c>
      <c r="AA58" s="125">
        <f>+[1]付帯報告書!AA52</f>
        <v>6</v>
      </c>
      <c r="AB58" s="123">
        <f>+[1]付帯報告書!AB52</f>
        <v>3</v>
      </c>
      <c r="AC58" s="124">
        <f>+[1]付帯報告書!AC52</f>
        <v>3</v>
      </c>
      <c r="AD58" s="126">
        <f>+[1]付帯報告書!AD52</f>
        <v>142</v>
      </c>
      <c r="AE58" s="126">
        <f>+[1]付帯報告書!AE52</f>
        <v>43</v>
      </c>
      <c r="AF58" s="126">
        <f>+[1]付帯報告書!AF52</f>
        <v>99</v>
      </c>
      <c r="AG58" s="125">
        <f>+[1]付帯報告書!AG52</f>
        <v>166</v>
      </c>
      <c r="AH58" s="123">
        <f>+[1]付帯報告書!AH52</f>
        <v>61</v>
      </c>
      <c r="AI58" s="124">
        <f>+[1]付帯報告書!AI52</f>
        <v>105</v>
      </c>
      <c r="AJ58" s="123">
        <f>+[1]付帯報告書!AJ52</f>
        <v>210</v>
      </c>
      <c r="AK58" s="123">
        <f>+[1]付帯報告書!AK52</f>
        <v>110</v>
      </c>
      <c r="AL58" s="123">
        <f>+[1]付帯報告書!AL52</f>
        <v>100</v>
      </c>
      <c r="AN58" s="122">
        <f>IF(I58+L58+O58+R58+U58+X58+AA58+AG58+AJ58+AD58=F58,0,Y)</f>
        <v>0</v>
      </c>
      <c r="AO58" s="122">
        <f>IF(J58+M58+P58+S58+V58+Y58+AB58+AH58+AK58+AE58=G58,0,Y)</f>
        <v>0</v>
      </c>
      <c r="AP58" s="122">
        <f>IF(K58+N58+Q58+T58+W58+Z58+AC58+AI58+AL58+AF58=H58,0,Y)</f>
        <v>0</v>
      </c>
      <c r="AQ58" s="122">
        <f>IF(SUM(G58:H58)=F58,0,Y)</f>
        <v>0</v>
      </c>
      <c r="AR58" s="122">
        <f>IF(SUM(J58:K58)=I58,0,Y)</f>
        <v>0</v>
      </c>
      <c r="AS58" s="122">
        <f>IF(SUM(M58:N58)=L58,0,Y)</f>
        <v>0</v>
      </c>
      <c r="AT58" s="122">
        <f>IF(SUM(P58:Q58)=O58,0,Y)</f>
        <v>0</v>
      </c>
      <c r="AU58" s="122">
        <f>IF(SUM(S58:T58)=R58,0,Y)</f>
        <v>0</v>
      </c>
      <c r="AV58" s="122">
        <f>IF(SUM(V58:W58)=U58,0,Y)</f>
        <v>0</v>
      </c>
      <c r="AW58" s="122">
        <f>IF(SUM(Y58:Z58)=X58,0,Y)</f>
        <v>0</v>
      </c>
      <c r="AX58" s="122">
        <f>IF(SUM(AB58:AC58)=AA58,0,Y)</f>
        <v>0</v>
      </c>
      <c r="AY58" s="122">
        <f>IF(SUM(AH58:AI58)=AG58,0,Y)</f>
        <v>0</v>
      </c>
      <c r="AZ58" s="122">
        <f>IF(SUM(AK58:AL58)=AJ58,0,Y)</f>
        <v>0</v>
      </c>
    </row>
    <row r="59" spans="1:52" s="111" customFormat="1" ht="17.100000000000001" customHeight="1" x14ac:dyDescent="0.15">
      <c r="A59" s="512"/>
      <c r="B59" s="513"/>
      <c r="C59" s="122" t="s">
        <v>262</v>
      </c>
      <c r="D59" s="122"/>
      <c r="E59" s="389"/>
      <c r="F59" s="123">
        <f>SUM(G59:H59)</f>
        <v>25</v>
      </c>
      <c r="G59" s="123">
        <f>+[1]付帯報告書!G53</f>
        <v>11</v>
      </c>
      <c r="H59" s="123">
        <f>+[1]付帯報告書!H53</f>
        <v>14</v>
      </c>
      <c r="I59" s="125">
        <f>SUM(J59:K59)</f>
        <v>6</v>
      </c>
      <c r="J59" s="123">
        <f>+[1]付帯報告書!J53</f>
        <v>2</v>
      </c>
      <c r="K59" s="124">
        <f>+[1]付帯報告書!K53</f>
        <v>4</v>
      </c>
      <c r="L59" s="123">
        <f>+[1]付帯報告書!L53</f>
        <v>4</v>
      </c>
      <c r="M59" s="123">
        <f>+[1]付帯報告書!M53</f>
        <v>3</v>
      </c>
      <c r="N59" s="123">
        <f>+[1]付帯報告書!N53</f>
        <v>1</v>
      </c>
      <c r="O59" s="125">
        <f>+[1]付帯報告書!O53</f>
        <v>4</v>
      </c>
      <c r="P59" s="123">
        <f>+[1]付帯報告書!P53</f>
        <v>3</v>
      </c>
      <c r="Q59" s="398">
        <f>+[1]付帯報告書!Q53</f>
        <v>1</v>
      </c>
      <c r="R59" s="399">
        <f>+[1]付帯報告書!R53</f>
        <v>3</v>
      </c>
      <c r="S59" s="123">
        <f>+[1]付帯報告書!S53</f>
        <v>1</v>
      </c>
      <c r="T59" s="124">
        <f>+[1]付帯報告書!T53</f>
        <v>2</v>
      </c>
      <c r="U59" s="125">
        <f>+[1]付帯報告書!U53</f>
        <v>0</v>
      </c>
      <c r="V59" s="123">
        <f>+[1]付帯報告書!V53</f>
        <v>0</v>
      </c>
      <c r="W59" s="124">
        <f>+[1]付帯報告書!W53</f>
        <v>0</v>
      </c>
      <c r="X59" s="123">
        <f>+[1]付帯報告書!X53</f>
        <v>6</v>
      </c>
      <c r="Y59" s="123">
        <f>+[1]付帯報告書!Y53</f>
        <v>2</v>
      </c>
      <c r="Z59" s="123">
        <f>+[1]付帯報告書!Z53</f>
        <v>4</v>
      </c>
      <c r="AA59" s="125">
        <f>+[1]付帯報告書!AA53</f>
        <v>2</v>
      </c>
      <c r="AB59" s="123">
        <f>+[1]付帯報告書!AB53</f>
        <v>0</v>
      </c>
      <c r="AC59" s="124">
        <f>+[1]付帯報告書!AC53</f>
        <v>2</v>
      </c>
      <c r="AD59" s="126">
        <f>+[1]付帯報告書!AD53</f>
        <v>0</v>
      </c>
      <c r="AE59" s="126">
        <f>+[1]付帯報告書!AE53</f>
        <v>0</v>
      </c>
      <c r="AF59" s="126">
        <f>+[1]付帯報告書!AF53</f>
        <v>0</v>
      </c>
      <c r="AG59" s="125">
        <f>+[1]付帯報告書!AG53</f>
        <v>0</v>
      </c>
      <c r="AH59" s="123">
        <f>+[1]付帯報告書!AH53</f>
        <v>0</v>
      </c>
      <c r="AI59" s="124">
        <f>+[1]付帯報告書!AI53</f>
        <v>0</v>
      </c>
      <c r="AJ59" s="123">
        <f>+[1]付帯報告書!AJ53</f>
        <v>0</v>
      </c>
      <c r="AK59" s="123">
        <f>+[1]付帯報告書!AK53</f>
        <v>0</v>
      </c>
      <c r="AL59" s="123">
        <f>+[1]付帯報告書!AL53</f>
        <v>0</v>
      </c>
      <c r="AN59" s="122">
        <f>IF(I59+L59+O59+R59+U59+X59+AA59+AG59+AJ59+AD59=F59,0,Y)</f>
        <v>0</v>
      </c>
      <c r="AO59" s="122">
        <f>IF(J59+M59+P59+S59+V59+Y59+AB59+AH59+AK59+AE59=G59,0,Y)</f>
        <v>0</v>
      </c>
      <c r="AP59" s="122">
        <f>IF(K59+N59+Q59+T59+W59+Z59+AC59+AI59+AL59+AF59=H59,0,Y)</f>
        <v>0</v>
      </c>
      <c r="AQ59" s="122">
        <f>IF(SUM(G59:H59)=F59,0,Y)</f>
        <v>0</v>
      </c>
      <c r="AR59" s="122">
        <f>IF(SUM(J59:K59)=I59,0,Y)</f>
        <v>0</v>
      </c>
      <c r="AS59" s="122">
        <f>IF(SUM(M59:N59)=L59,0,Y)</f>
        <v>0</v>
      </c>
      <c r="AT59" s="122">
        <f>IF(SUM(P59:Q59)=O59,0,Y)</f>
        <v>0</v>
      </c>
      <c r="AU59" s="122">
        <f>IF(SUM(S59:T59)=R59,0,Y)</f>
        <v>0</v>
      </c>
      <c r="AV59" s="122">
        <f>IF(SUM(V59:W59)=U59,0,Y)</f>
        <v>0</v>
      </c>
      <c r="AW59" s="122">
        <f>IF(SUM(Y59:Z59)=X59,0,Y)</f>
        <v>0</v>
      </c>
      <c r="AX59" s="122">
        <f>IF(SUM(AB59:AC59)=AA59,0,Y)</f>
        <v>0</v>
      </c>
      <c r="AY59" s="122">
        <f>IF(SUM(AH59:AI59)=AG59,0,Y)</f>
        <v>0</v>
      </c>
      <c r="AZ59" s="122">
        <f>IF(SUM(AK59:AL59)=AJ59,0,Y)</f>
        <v>0</v>
      </c>
    </row>
    <row r="60" spans="1:52" ht="17.100000000000001" customHeight="1" x14ac:dyDescent="0.15">
      <c r="A60" s="122"/>
      <c r="B60" s="122"/>
      <c r="C60" s="122"/>
      <c r="D60" s="122"/>
      <c r="E60" s="389"/>
      <c r="F60" s="126"/>
      <c r="G60" s="123"/>
      <c r="H60" s="123"/>
      <c r="I60" s="130"/>
      <c r="J60" s="123"/>
      <c r="K60" s="124"/>
      <c r="L60" s="123"/>
      <c r="M60" s="123"/>
      <c r="N60" s="123"/>
      <c r="O60" s="125"/>
      <c r="P60" s="123"/>
      <c r="Q60" s="398"/>
      <c r="R60" s="399"/>
      <c r="S60" s="123"/>
      <c r="T60" s="124"/>
      <c r="U60" s="125"/>
      <c r="V60" s="123"/>
      <c r="W60" s="124"/>
      <c r="X60" s="123"/>
      <c r="Y60" s="123"/>
      <c r="Z60" s="123"/>
      <c r="AA60" s="125"/>
      <c r="AB60" s="123"/>
      <c r="AC60" s="124"/>
      <c r="AD60" s="126"/>
      <c r="AE60" s="126"/>
      <c r="AF60" s="126"/>
      <c r="AG60" s="125"/>
      <c r="AH60" s="123"/>
      <c r="AI60" s="124"/>
      <c r="AJ60" s="123"/>
      <c r="AK60" s="123"/>
      <c r="AL60" s="123"/>
      <c r="AN60" s="122"/>
      <c r="AO60" s="122"/>
      <c r="AP60" s="122"/>
    </row>
    <row r="61" spans="1:52" ht="17.100000000000001" customHeight="1" x14ac:dyDescent="0.15">
      <c r="A61" s="562" t="s">
        <v>132</v>
      </c>
      <c r="B61" s="560"/>
      <c r="C61" s="560"/>
      <c r="D61" s="560"/>
      <c r="E61" s="591"/>
      <c r="F61" s="138">
        <f>SUM(G61:H61)</f>
        <v>95</v>
      </c>
      <c r="G61" s="138">
        <f>+[1]付帯報告書!G55</f>
        <v>35</v>
      </c>
      <c r="H61" s="138">
        <f>+[1]付帯報告書!H55</f>
        <v>60</v>
      </c>
      <c r="I61" s="140">
        <f>SUM(J61:K61)</f>
        <v>22</v>
      </c>
      <c r="J61" s="138">
        <f>+[1]付帯報告書!J55</f>
        <v>4</v>
      </c>
      <c r="K61" s="139">
        <f>+[1]付帯報告書!K55</f>
        <v>18</v>
      </c>
      <c r="L61" s="138">
        <f>+[1]付帯報告書!L55</f>
        <v>11</v>
      </c>
      <c r="M61" s="138">
        <f>+[1]付帯報告書!M55</f>
        <v>6</v>
      </c>
      <c r="N61" s="138">
        <f>+[1]付帯報告書!N55</f>
        <v>5</v>
      </c>
      <c r="O61" s="140">
        <f>+[1]付帯報告書!O55</f>
        <v>20</v>
      </c>
      <c r="P61" s="138">
        <f>+[1]付帯報告書!P55</f>
        <v>15</v>
      </c>
      <c r="Q61" s="405">
        <f>+[1]付帯報告書!Q55</f>
        <v>5</v>
      </c>
      <c r="R61" s="406">
        <f>+[1]付帯報告書!R55</f>
        <v>27</v>
      </c>
      <c r="S61" s="138">
        <f>+[1]付帯報告書!S55</f>
        <v>8</v>
      </c>
      <c r="T61" s="139">
        <f>+[1]付帯報告書!T55</f>
        <v>19</v>
      </c>
      <c r="U61" s="140">
        <f>+[1]付帯報告書!U55</f>
        <v>0</v>
      </c>
      <c r="V61" s="138">
        <f>+[1]付帯報告書!V55</f>
        <v>0</v>
      </c>
      <c r="W61" s="139">
        <f>+[1]付帯報告書!W55</f>
        <v>0</v>
      </c>
      <c r="X61" s="138">
        <f>+[1]付帯報告書!X55</f>
        <v>3</v>
      </c>
      <c r="Y61" s="138">
        <f>+[1]付帯報告書!Y55</f>
        <v>1</v>
      </c>
      <c r="Z61" s="138">
        <f>+[1]付帯報告書!Z55</f>
        <v>2</v>
      </c>
      <c r="AA61" s="140">
        <f>+[1]付帯報告書!AA55</f>
        <v>0</v>
      </c>
      <c r="AB61" s="138">
        <f>+[1]付帯報告書!AB55</f>
        <v>0</v>
      </c>
      <c r="AC61" s="139">
        <f>+[1]付帯報告書!AC55</f>
        <v>0</v>
      </c>
      <c r="AD61" s="128">
        <f>+[1]付帯報告書!AD55</f>
        <v>4</v>
      </c>
      <c r="AE61" s="128">
        <f>+[1]付帯報告書!AE55</f>
        <v>0</v>
      </c>
      <c r="AF61" s="128">
        <f>+[1]付帯報告書!AF55</f>
        <v>4</v>
      </c>
      <c r="AG61" s="140">
        <f>+[1]付帯報告書!AG55</f>
        <v>4</v>
      </c>
      <c r="AH61" s="138">
        <f>+[1]付帯報告書!AH55</f>
        <v>0</v>
      </c>
      <c r="AI61" s="139">
        <f>+[1]付帯報告書!AI55</f>
        <v>4</v>
      </c>
      <c r="AJ61" s="138">
        <f>+[1]付帯報告書!AJ55</f>
        <v>4</v>
      </c>
      <c r="AK61" s="138">
        <f>+[1]付帯報告書!AK55</f>
        <v>1</v>
      </c>
      <c r="AL61" s="138">
        <f>+[1]付帯報告書!AL55</f>
        <v>3</v>
      </c>
      <c r="AN61" s="122">
        <f>IF(I61+L61+O61+R61+U61+X61+AA61+AG61+AJ61+AD61=F61,0,Y)</f>
        <v>0</v>
      </c>
      <c r="AO61" s="122">
        <f>IF(J61+M61+P61+S61+V61+Y61+AB61+AH61+AK61+AE61=G61,0,Y)</f>
        <v>0</v>
      </c>
      <c r="AP61" s="122">
        <f>IF(K61+N61+Q61+T61+W61+Z61+AC61+AI61+AL61+AF61=H61,0,Y)</f>
        <v>0</v>
      </c>
      <c r="AQ61" s="122">
        <f>IF(SUM(G61:H61)=F61,0,Y)</f>
        <v>0</v>
      </c>
      <c r="AR61" s="122">
        <f>IF(SUM(J61:K61)=I61,0,Y)</f>
        <v>0</v>
      </c>
      <c r="AS61" s="122">
        <f>IF(SUM(M61:N61)=L61,0,Y)</f>
        <v>0</v>
      </c>
      <c r="AT61" s="122">
        <f>IF(SUM(P61:Q61)=O61,0,Y)</f>
        <v>0</v>
      </c>
      <c r="AU61" s="122">
        <f>IF(SUM(S61:T61)=R61,0,Y)</f>
        <v>0</v>
      </c>
      <c r="AV61" s="122">
        <f>IF(SUM(V61:W61)=U61,0,Y)</f>
        <v>0</v>
      </c>
      <c r="AW61" s="122">
        <f>IF(SUM(Y61:Z61)=X61,0,Y)</f>
        <v>0</v>
      </c>
      <c r="AX61" s="122">
        <f>IF(SUM(AB61:AC61)=AA61,0,Y)</f>
        <v>0</v>
      </c>
      <c r="AY61" s="122">
        <f>IF(SUM(AH61:AI61)=AG61,0,Y)</f>
        <v>0</v>
      </c>
      <c r="AZ61" s="122">
        <f>IF(SUM(AK61:AL61)=AJ61,0,Y)</f>
        <v>0</v>
      </c>
    </row>
    <row r="62" spans="1:52" ht="17.100000000000001" customHeight="1" x14ac:dyDescent="0.15">
      <c r="A62" s="122"/>
      <c r="B62" s="122"/>
      <c r="C62" s="122"/>
      <c r="D62" s="122"/>
      <c r="E62" s="389"/>
      <c r="F62" s="126"/>
      <c r="G62" s="123"/>
      <c r="H62" s="123"/>
      <c r="I62" s="130"/>
      <c r="J62" s="123"/>
      <c r="K62" s="124"/>
      <c r="L62" s="123"/>
      <c r="M62" s="123"/>
      <c r="N62" s="123"/>
      <c r="O62" s="125"/>
      <c r="P62" s="123"/>
      <c r="Q62" s="398"/>
      <c r="R62" s="399"/>
      <c r="S62" s="123"/>
      <c r="T62" s="124"/>
      <c r="U62" s="125"/>
      <c r="V62" s="123"/>
      <c r="W62" s="124"/>
      <c r="X62" s="123"/>
      <c r="Y62" s="123"/>
      <c r="Z62" s="123"/>
      <c r="AA62" s="125"/>
      <c r="AB62" s="123"/>
      <c r="AC62" s="124"/>
      <c r="AD62" s="126"/>
      <c r="AE62" s="126"/>
      <c r="AF62" s="126"/>
      <c r="AG62" s="125"/>
      <c r="AH62" s="123"/>
      <c r="AI62" s="124"/>
      <c r="AJ62" s="123"/>
      <c r="AK62" s="123"/>
      <c r="AL62" s="123"/>
      <c r="AN62" s="122">
        <f>IF(I62+L62+O62+R62+U62+X62+AA62+AG62+AJ62+AD62=F62,0,Y)</f>
        <v>0</v>
      </c>
      <c r="AO62" s="122">
        <f>IF(J62+M62+P62+S62+V62+Y62+AB62+AH62+AK62+AE62=G62,0,Y)</f>
        <v>0</v>
      </c>
      <c r="AP62" s="122">
        <f>IF(K62+N62+Q62+T62+W62+Z62+AC62+AI62+AL62+AF62=H62,0,Y)</f>
        <v>0</v>
      </c>
    </row>
    <row r="63" spans="1:52" s="111" customFormat="1" ht="17.100000000000001" customHeight="1" x14ac:dyDescent="0.15">
      <c r="A63" s="562" t="s">
        <v>131</v>
      </c>
      <c r="B63" s="560"/>
      <c r="C63" s="560"/>
      <c r="D63" s="560"/>
      <c r="E63" s="591"/>
      <c r="F63" s="138">
        <f>SUM(G63:H63)</f>
        <v>336</v>
      </c>
      <c r="G63" s="138">
        <f>+[1]付帯報告書!G57</f>
        <v>166</v>
      </c>
      <c r="H63" s="138">
        <f>+[1]付帯報告書!H57</f>
        <v>170</v>
      </c>
      <c r="I63" s="140">
        <f>SUM(J63:K63)</f>
        <v>203</v>
      </c>
      <c r="J63" s="138">
        <f>+[1]付帯報告書!J57</f>
        <v>102</v>
      </c>
      <c r="K63" s="139">
        <f>+[1]付帯報告書!K57</f>
        <v>101</v>
      </c>
      <c r="L63" s="138">
        <f>+[1]付帯報告書!L57</f>
        <v>6</v>
      </c>
      <c r="M63" s="138">
        <f>+[1]付帯報告書!M57</f>
        <v>6</v>
      </c>
      <c r="N63" s="138">
        <f>+[1]付帯報告書!N57</f>
        <v>0</v>
      </c>
      <c r="O63" s="140">
        <f>+[1]付帯報告書!O57</f>
        <v>23</v>
      </c>
      <c r="P63" s="138">
        <f>+[1]付帯報告書!P57</f>
        <v>19</v>
      </c>
      <c r="Q63" s="405">
        <f>+[1]付帯報告書!Q57</f>
        <v>4</v>
      </c>
      <c r="R63" s="406">
        <f>+[1]付帯報告書!R57</f>
        <v>52</v>
      </c>
      <c r="S63" s="138">
        <f>+[1]付帯報告書!S57</f>
        <v>23</v>
      </c>
      <c r="T63" s="139">
        <f>+[1]付帯報告書!T57</f>
        <v>29</v>
      </c>
      <c r="U63" s="140">
        <f>+[1]付帯報告書!U57</f>
        <v>0</v>
      </c>
      <c r="V63" s="138">
        <f>+[1]付帯報告書!V57</f>
        <v>0</v>
      </c>
      <c r="W63" s="139">
        <f>+[1]付帯報告書!W57</f>
        <v>0</v>
      </c>
      <c r="X63" s="138">
        <f>+[1]付帯報告書!X57</f>
        <v>8</v>
      </c>
      <c r="Y63" s="138">
        <f>+[1]付帯報告書!Y57</f>
        <v>2</v>
      </c>
      <c r="Z63" s="138">
        <f>+[1]付帯報告書!Z57</f>
        <v>6</v>
      </c>
      <c r="AA63" s="140">
        <f>+[1]付帯報告書!AA57</f>
        <v>0</v>
      </c>
      <c r="AB63" s="138">
        <f>+[1]付帯報告書!AB57</f>
        <v>0</v>
      </c>
      <c r="AC63" s="139">
        <f>+[1]付帯報告書!AC57</f>
        <v>0</v>
      </c>
      <c r="AD63" s="128">
        <f>+[1]付帯報告書!AD57</f>
        <v>4</v>
      </c>
      <c r="AE63" s="128">
        <f>+[1]付帯報告書!AE57</f>
        <v>1</v>
      </c>
      <c r="AF63" s="128">
        <f>+[1]付帯報告書!AF57</f>
        <v>3</v>
      </c>
      <c r="AG63" s="140">
        <f>+[1]付帯報告書!AG57</f>
        <v>27</v>
      </c>
      <c r="AH63" s="138">
        <f>+[1]付帯報告書!AH57</f>
        <v>8</v>
      </c>
      <c r="AI63" s="139">
        <f>+[1]付帯報告書!AI57</f>
        <v>19</v>
      </c>
      <c r="AJ63" s="138">
        <f>+[1]付帯報告書!AJ57</f>
        <v>13</v>
      </c>
      <c r="AK63" s="138">
        <f>+[1]付帯報告書!AK57</f>
        <v>5</v>
      </c>
      <c r="AL63" s="138">
        <f>+[1]付帯報告書!AL57</f>
        <v>8</v>
      </c>
      <c r="AN63" s="122">
        <f>IF(I63+L63+O63+R63+U63+X63+AA63+AG63+AJ63+AD63=F63,0,Y)</f>
        <v>0</v>
      </c>
      <c r="AO63" s="122">
        <f>IF(J63+M63+P63+S63+V63+Y63+AB63+AH63+AK63+AE63=G63,0,Y)</f>
        <v>0</v>
      </c>
      <c r="AP63" s="122">
        <f>IF(K63+N63+Q63+T63+W63+Z63+AC63+AI63+AL63+AF63=H63,0,Y)</f>
        <v>0</v>
      </c>
      <c r="AQ63" s="122">
        <f>IF(SUM(G63:H63)=F63,0,Y)</f>
        <v>0</v>
      </c>
      <c r="AR63" s="122">
        <f>IF(SUM(J63:K63)=I63,0,Y)</f>
        <v>0</v>
      </c>
      <c r="AS63" s="122">
        <f>IF(SUM(M63:N63)=L63,0,Y)</f>
        <v>0</v>
      </c>
      <c r="AT63" s="122">
        <f>IF(SUM(P63:Q63)=O63,0,Y)</f>
        <v>0</v>
      </c>
      <c r="AU63" s="122">
        <f>IF(SUM(S63:T63)=R63,0,Y)</f>
        <v>0</v>
      </c>
      <c r="AV63" s="122">
        <f>IF(SUM(V63:W63)=U63,0,Y)</f>
        <v>0</v>
      </c>
      <c r="AW63" s="122">
        <f>IF(SUM(Y63:Z63)=X63,0,Y)</f>
        <v>0</v>
      </c>
      <c r="AX63" s="122">
        <f>IF(SUM(AB63:AC63)=AA63,0,Y)</f>
        <v>0</v>
      </c>
      <c r="AY63" s="122">
        <f>IF(SUM(AH63:AI63)=AG63,0,Y)</f>
        <v>0</v>
      </c>
      <c r="AZ63" s="122">
        <f>IF(SUM(AK63:AL63)=AJ63,0,Y)</f>
        <v>0</v>
      </c>
    </row>
    <row r="64" spans="1:52" ht="16.5" customHeight="1" x14ac:dyDescent="0.15">
      <c r="A64" s="122"/>
      <c r="B64" s="122"/>
      <c r="C64" s="122"/>
      <c r="D64" s="122"/>
      <c r="E64" s="389"/>
      <c r="F64" s="126"/>
      <c r="G64" s="123"/>
      <c r="H64" s="123"/>
      <c r="I64" s="130"/>
      <c r="J64" s="123"/>
      <c r="K64" s="124"/>
      <c r="L64" s="123"/>
      <c r="M64" s="123"/>
      <c r="N64" s="123"/>
      <c r="O64" s="125"/>
      <c r="P64" s="123"/>
      <c r="Q64" s="398"/>
      <c r="R64" s="399"/>
      <c r="S64" s="123"/>
      <c r="T64" s="124"/>
      <c r="U64" s="125"/>
      <c r="V64" s="123"/>
      <c r="W64" s="124"/>
      <c r="X64" s="123"/>
      <c r="Y64" s="123"/>
      <c r="Z64" s="123"/>
      <c r="AA64" s="125"/>
      <c r="AB64" s="123"/>
      <c r="AC64" s="124"/>
      <c r="AD64" s="126"/>
      <c r="AE64" s="126"/>
      <c r="AF64" s="126"/>
      <c r="AG64" s="125"/>
      <c r="AH64" s="123"/>
      <c r="AI64" s="124"/>
      <c r="AJ64" s="123"/>
      <c r="AK64" s="123"/>
      <c r="AL64" s="123"/>
      <c r="AN64" s="122">
        <f>IF(I64+L64+O64+R64+U64+X64+AA64+AG64+AJ64+AD64=F64,0,Y)</f>
        <v>0</v>
      </c>
      <c r="AO64" s="122">
        <f>IF(J64+M64+P64+S64+V64+Y64+AB64+AH64+AK64+AE64=G64,0,Y)</f>
        <v>0</v>
      </c>
      <c r="AP64" s="122">
        <f>IF(K64+N64+Q64+T64+W64+Z64+AC64+AI64+AL64+AF64=H64,0,Y)</f>
        <v>0</v>
      </c>
    </row>
    <row r="65" spans="1:52" s="136" customFormat="1" ht="16.5" customHeight="1" x14ac:dyDescent="0.15">
      <c r="A65" s="562" t="s">
        <v>70</v>
      </c>
      <c r="B65" s="562"/>
      <c r="C65" s="562"/>
      <c r="D65" s="562"/>
      <c r="E65" s="568"/>
      <c r="F65" s="408">
        <f>SUM(G65:H65)</f>
        <v>0</v>
      </c>
      <c r="G65" s="408">
        <f>+[1]付帯報告書!G59</f>
        <v>0</v>
      </c>
      <c r="H65" s="408">
        <f>+[1]付帯報告書!H59</f>
        <v>0</v>
      </c>
      <c r="I65" s="409">
        <f>SUM(J65:K65)</f>
        <v>0</v>
      </c>
      <c r="J65" s="408">
        <f>+[1]付帯報告書!J59</f>
        <v>0</v>
      </c>
      <c r="K65" s="410">
        <f>+[1]付帯報告書!K59</f>
        <v>0</v>
      </c>
      <c r="L65" s="408">
        <f>+[1]付帯報告書!L59</f>
        <v>0</v>
      </c>
      <c r="M65" s="408">
        <f>+[1]付帯報告書!M59</f>
        <v>0</v>
      </c>
      <c r="N65" s="408">
        <f>+[1]付帯報告書!N59</f>
        <v>0</v>
      </c>
      <c r="O65" s="409">
        <f>+[1]付帯報告書!O59</f>
        <v>0</v>
      </c>
      <c r="P65" s="408">
        <f>+[1]付帯報告書!P59</f>
        <v>0</v>
      </c>
      <c r="Q65" s="411">
        <f>+[1]付帯報告書!Q59</f>
        <v>0</v>
      </c>
      <c r="R65" s="412">
        <f>+[1]付帯報告書!R59</f>
        <v>0</v>
      </c>
      <c r="S65" s="408">
        <f>+[1]付帯報告書!S59</f>
        <v>0</v>
      </c>
      <c r="T65" s="410">
        <f>+[1]付帯報告書!T59</f>
        <v>0</v>
      </c>
      <c r="U65" s="409">
        <f>+[1]付帯報告書!U59</f>
        <v>0</v>
      </c>
      <c r="V65" s="408">
        <f>+[1]付帯報告書!V59</f>
        <v>0</v>
      </c>
      <c r="W65" s="410">
        <f>+[1]付帯報告書!W59</f>
        <v>0</v>
      </c>
      <c r="X65" s="408">
        <f>+[1]付帯報告書!X59</f>
        <v>0</v>
      </c>
      <c r="Y65" s="408">
        <f>+[1]付帯報告書!Y59</f>
        <v>0</v>
      </c>
      <c r="Z65" s="408">
        <f>+[1]付帯報告書!Z59</f>
        <v>0</v>
      </c>
      <c r="AA65" s="409">
        <f>+[1]付帯報告書!AA59</f>
        <v>0</v>
      </c>
      <c r="AB65" s="408">
        <f>+[1]付帯報告書!AB59</f>
        <v>0</v>
      </c>
      <c r="AC65" s="410">
        <f>+[1]付帯報告書!AC59</f>
        <v>0</v>
      </c>
      <c r="AD65" s="413">
        <f>+[1]付帯報告書!AD59</f>
        <v>0</v>
      </c>
      <c r="AE65" s="413">
        <f>+[1]付帯報告書!AE59</f>
        <v>0</v>
      </c>
      <c r="AF65" s="413">
        <f>+[1]付帯報告書!AF59</f>
        <v>0</v>
      </c>
      <c r="AG65" s="409">
        <f>+[1]付帯報告書!AG59</f>
        <v>0</v>
      </c>
      <c r="AH65" s="408">
        <f>+[1]付帯報告書!AH59</f>
        <v>0</v>
      </c>
      <c r="AI65" s="410">
        <f>+[1]付帯報告書!AI59</f>
        <v>0</v>
      </c>
      <c r="AJ65" s="408">
        <f>+[1]付帯報告書!AJ59</f>
        <v>0</v>
      </c>
      <c r="AK65" s="408">
        <f>+[1]付帯報告書!AK59</f>
        <v>0</v>
      </c>
      <c r="AL65" s="408">
        <f>+[1]付帯報告書!AL59</f>
        <v>0</v>
      </c>
      <c r="AN65" s="137">
        <f>IF(I65+L65+O65+R65+U65+X65+AA65+AG65+AJ65+AD65=F65,0,Y)</f>
        <v>0</v>
      </c>
      <c r="AO65" s="137">
        <f>IF(J65+M65+P65+S65+V65+Y65+AB65+AH65+AK65+AE65=G65,0,Y)</f>
        <v>0</v>
      </c>
      <c r="AP65" s="137">
        <f>IF(K65+N65+Q65+T65+W65+Z65+AC65+AI65+AL65+AF65=H65,0,Y)</f>
        <v>0</v>
      </c>
      <c r="AQ65" s="137">
        <f>IF(SUM(G65:H65)=F65,0,Y)</f>
        <v>0</v>
      </c>
      <c r="AR65" s="137">
        <f>IF(SUM(J65:K65)=I65,0,Y)</f>
        <v>0</v>
      </c>
      <c r="AS65" s="137">
        <f>IF(SUM(M65:N65)=L65,0,Y)</f>
        <v>0</v>
      </c>
      <c r="AT65" s="137">
        <f>IF(SUM(P65:Q65)=O65,0,Y)</f>
        <v>0</v>
      </c>
      <c r="AU65" s="137">
        <f>IF(SUM(S65:T65)=R65,0,Y)</f>
        <v>0</v>
      </c>
      <c r="AV65" s="137">
        <f>IF(SUM(V65:W65)=U65,0,Y)</f>
        <v>0</v>
      </c>
      <c r="AW65" s="137">
        <f>IF(SUM(Y65:Z65)=X65,0,Y)</f>
        <v>0</v>
      </c>
      <c r="AX65" s="137">
        <f>IF(SUM(AB65:AC65)=AA65,0,Y)</f>
        <v>0</v>
      </c>
      <c r="AY65" s="137">
        <f>IF(SUM(AH65:AI65)=AG65,0,Y)</f>
        <v>0</v>
      </c>
      <c r="AZ65" s="137">
        <f>IF(SUM(AK65:AL65)=AJ65,0,Y)</f>
        <v>0</v>
      </c>
    </row>
    <row r="66" spans="1:52" ht="17.100000000000001" customHeight="1" x14ac:dyDescent="0.15">
      <c r="A66" s="135"/>
      <c r="B66" s="135"/>
      <c r="C66" s="135"/>
      <c r="D66" s="135"/>
      <c r="E66" s="414"/>
      <c r="F66" s="126"/>
      <c r="G66" s="123"/>
      <c r="H66" s="123"/>
      <c r="I66" s="130"/>
      <c r="J66" s="123"/>
      <c r="K66" s="124"/>
      <c r="L66" s="123"/>
      <c r="M66" s="123"/>
      <c r="N66" s="123"/>
      <c r="O66" s="125"/>
      <c r="P66" s="123"/>
      <c r="Q66" s="398"/>
      <c r="R66" s="399"/>
      <c r="S66" s="123"/>
      <c r="T66" s="124"/>
      <c r="U66" s="125"/>
      <c r="V66" s="123"/>
      <c r="W66" s="124"/>
      <c r="X66" s="123"/>
      <c r="Y66" s="123"/>
      <c r="Z66" s="123"/>
      <c r="AA66" s="125"/>
      <c r="AB66" s="123"/>
      <c r="AC66" s="124"/>
      <c r="AD66" s="126"/>
      <c r="AE66" s="126"/>
      <c r="AF66" s="126"/>
      <c r="AG66" s="125"/>
      <c r="AH66" s="123"/>
      <c r="AI66" s="124"/>
      <c r="AJ66" s="123"/>
      <c r="AK66" s="123"/>
      <c r="AL66" s="123"/>
      <c r="AN66" s="122">
        <f>IF(I66+L66+O66+R66+U66+X66+AA66+AG66+AJ66+AD66=F66,0,Y)</f>
        <v>0</v>
      </c>
      <c r="AO66" s="122">
        <f>IF(J66+M66+P66+S66+V66+Y66+AB66+AH66+AK66+AE66=G66,0,Y)</f>
        <v>0</v>
      </c>
      <c r="AP66" s="122">
        <f>IF(K66+N66+Q66+T66+W66+Z66+AC66+AI66+AL66+AF66=H66,0,Y)</f>
        <v>0</v>
      </c>
    </row>
    <row r="67" spans="1:52" s="111" customFormat="1" ht="17.100000000000001" customHeight="1" x14ac:dyDescent="0.15">
      <c r="A67" s="595" t="s">
        <v>71</v>
      </c>
      <c r="B67" s="595"/>
      <c r="C67" s="595"/>
      <c r="D67" s="415"/>
      <c r="E67" s="416"/>
      <c r="F67" s="126"/>
      <c r="G67" s="123"/>
      <c r="H67" s="123"/>
      <c r="I67" s="130"/>
      <c r="J67" s="123"/>
      <c r="K67" s="124"/>
      <c r="L67" s="123"/>
      <c r="M67" s="123"/>
      <c r="N67" s="123"/>
      <c r="O67" s="125"/>
      <c r="P67" s="123"/>
      <c r="Q67" s="398"/>
      <c r="R67" s="399"/>
      <c r="S67" s="123"/>
      <c r="T67" s="124"/>
      <c r="U67" s="125"/>
      <c r="V67" s="123"/>
      <c r="W67" s="124"/>
      <c r="X67" s="123"/>
      <c r="Y67" s="123"/>
      <c r="Z67" s="123"/>
      <c r="AA67" s="125"/>
      <c r="AB67" s="123"/>
      <c r="AC67" s="124"/>
      <c r="AD67" s="126"/>
      <c r="AE67" s="126"/>
      <c r="AF67" s="126"/>
      <c r="AG67" s="125"/>
      <c r="AH67" s="123"/>
      <c r="AI67" s="124"/>
      <c r="AJ67" s="123"/>
      <c r="AK67" s="123"/>
      <c r="AL67" s="123"/>
      <c r="AN67" s="122">
        <f>IF(I67+L67+O67+R67+U67+X67+AA67+AG67+AJ67+AD67=F67,0,Y)</f>
        <v>0</v>
      </c>
      <c r="AO67" s="122">
        <f>IF(J67+M67+P67+S67+V67+Y67+AB67+AH67+AK67+AE67=G67,0,Y)</f>
        <v>0</v>
      </c>
      <c r="AP67" s="122">
        <f>IF(K67+N67+Q67+T67+W67+Z67+AC67+AI67+AL67+AF67=H67,0,Y)</f>
        <v>0</v>
      </c>
      <c r="AQ67" s="122">
        <f>IF(SUM(G67:H67)=F67,0,Y)</f>
        <v>0</v>
      </c>
      <c r="AR67" s="122">
        <f>IF(SUM(J67:K67)=I67,0,Y)</f>
        <v>0</v>
      </c>
      <c r="AS67" s="122">
        <f>IF(SUM(M67:N67)=L67,0,Y)</f>
        <v>0</v>
      </c>
      <c r="AT67" s="122">
        <f>IF(SUM(P67:Q67)=O67,0,Y)</f>
        <v>0</v>
      </c>
      <c r="AU67" s="122">
        <f>IF(SUM(S67:T67)=R67,0,Y)</f>
        <v>0</v>
      </c>
      <c r="AV67" s="122">
        <f>IF(SUM(V67:W67)=U67,0,Y)</f>
        <v>0</v>
      </c>
      <c r="AW67" s="122">
        <f>IF(SUM(Y67:Z67)=X67,0,Y)</f>
        <v>0</v>
      </c>
      <c r="AX67" s="122">
        <f>IF(SUM(AB67:AC67)=AA67,0,Y)</f>
        <v>0</v>
      </c>
      <c r="AY67" s="122">
        <f>IF(SUM(AH67:AI67)=AG67,0,Y)</f>
        <v>0</v>
      </c>
      <c r="AZ67" s="122">
        <f>IF(SUM(AK67:AL67)=AJ67,0,Y)</f>
        <v>0</v>
      </c>
    </row>
    <row r="68" spans="1:52" ht="17.100000000000001" customHeight="1" x14ac:dyDescent="0.15">
      <c r="A68" s="122"/>
      <c r="B68" s="134" t="s">
        <v>268</v>
      </c>
      <c r="C68" s="134"/>
      <c r="D68" s="134"/>
      <c r="E68" s="407"/>
      <c r="F68" s="141">
        <f>SUM(F69:F70)</f>
        <v>11</v>
      </c>
      <c r="G68" s="141">
        <f>SUM(G69:G70)</f>
        <v>3</v>
      </c>
      <c r="H68" s="141">
        <f>SUM(H69:H70)</f>
        <v>8</v>
      </c>
      <c r="I68" s="417">
        <f t="shared" ref="I68:AL68" si="6">SUM(I69:I70)</f>
        <v>5</v>
      </c>
      <c r="J68" s="141">
        <f t="shared" si="6"/>
        <v>2</v>
      </c>
      <c r="K68" s="141">
        <f t="shared" si="6"/>
        <v>3</v>
      </c>
      <c r="L68" s="417">
        <f t="shared" si="6"/>
        <v>1</v>
      </c>
      <c r="M68" s="141">
        <f t="shared" si="6"/>
        <v>0</v>
      </c>
      <c r="N68" s="141">
        <f t="shared" si="6"/>
        <v>1</v>
      </c>
      <c r="O68" s="417">
        <f t="shared" si="6"/>
        <v>0</v>
      </c>
      <c r="P68" s="141">
        <f t="shared" si="6"/>
        <v>0</v>
      </c>
      <c r="Q68" s="403">
        <f t="shared" si="6"/>
        <v>0</v>
      </c>
      <c r="R68" s="404">
        <f t="shared" si="6"/>
        <v>2</v>
      </c>
      <c r="S68" s="141">
        <f t="shared" si="6"/>
        <v>0</v>
      </c>
      <c r="T68" s="141">
        <f t="shared" si="6"/>
        <v>2</v>
      </c>
      <c r="U68" s="417">
        <f t="shared" si="6"/>
        <v>0</v>
      </c>
      <c r="V68" s="141">
        <f t="shared" si="6"/>
        <v>0</v>
      </c>
      <c r="W68" s="141">
        <f t="shared" si="6"/>
        <v>0</v>
      </c>
      <c r="X68" s="417">
        <f t="shared" si="6"/>
        <v>2</v>
      </c>
      <c r="Y68" s="141">
        <f t="shared" si="6"/>
        <v>0</v>
      </c>
      <c r="Z68" s="141">
        <f t="shared" si="6"/>
        <v>2</v>
      </c>
      <c r="AA68" s="417">
        <f t="shared" si="6"/>
        <v>0</v>
      </c>
      <c r="AB68" s="141">
        <f t="shared" si="6"/>
        <v>0</v>
      </c>
      <c r="AC68" s="141">
        <f t="shared" si="6"/>
        <v>0</v>
      </c>
      <c r="AD68" s="417">
        <f t="shared" si="6"/>
        <v>0</v>
      </c>
      <c r="AE68" s="141">
        <f t="shared" si="6"/>
        <v>0</v>
      </c>
      <c r="AF68" s="141">
        <f t="shared" si="6"/>
        <v>0</v>
      </c>
      <c r="AG68" s="417">
        <f t="shared" si="6"/>
        <v>1</v>
      </c>
      <c r="AH68" s="141">
        <f t="shared" si="6"/>
        <v>1</v>
      </c>
      <c r="AI68" s="141">
        <f t="shared" si="6"/>
        <v>0</v>
      </c>
      <c r="AJ68" s="417">
        <f t="shared" si="6"/>
        <v>0</v>
      </c>
      <c r="AK68" s="141">
        <f t="shared" si="6"/>
        <v>0</v>
      </c>
      <c r="AL68" s="141">
        <f t="shared" si="6"/>
        <v>0</v>
      </c>
      <c r="AN68" s="122">
        <f>IF(I68+L68+O68+R68+U68+X68+AA68+AG68+AJ68+AD68=F68,0,Y)</f>
        <v>0</v>
      </c>
      <c r="AO68" s="122">
        <f>IF(J68+M68+P68+S68+V68+Y68+AB68+AH68+AK68+AE68=G68,0,Y)</f>
        <v>0</v>
      </c>
      <c r="AP68" s="122">
        <f>IF(K68+N68+Q68+T68+W68+Z68+AC68+AI68+AL68+AF68=H68,0,Y)</f>
        <v>0</v>
      </c>
      <c r="AQ68" s="122">
        <f>IF(SUM(G68:H68)=F68,0,Y)</f>
        <v>0</v>
      </c>
      <c r="AR68" s="122">
        <f>IF(SUM(J68:K68)=I68,0,Y)</f>
        <v>0</v>
      </c>
      <c r="AS68" s="122">
        <f>IF(SUM(M68:N68)=L68,0,Y)</f>
        <v>0</v>
      </c>
      <c r="AT68" s="122">
        <f>IF(SUM(P68:Q68)=O68,0,Y)</f>
        <v>0</v>
      </c>
      <c r="AU68" s="122">
        <f>IF(SUM(S68:T68)=R68,0,Y)</f>
        <v>0</v>
      </c>
      <c r="AV68" s="122">
        <f>IF(SUM(V68:W68)=U68,0,Y)</f>
        <v>0</v>
      </c>
      <c r="AW68" s="122">
        <f>IF(SUM(Y68:Z68)=X68,0,Y)</f>
        <v>0</v>
      </c>
      <c r="AX68" s="122">
        <f>IF(SUM(AB68:AC68)=AA68,0,Y)</f>
        <v>0</v>
      </c>
      <c r="AY68" s="122">
        <f>IF(SUM(AH68:AI68)=AG68,0,Y)</f>
        <v>0</v>
      </c>
      <c r="AZ68" s="122">
        <f>IF(SUM(AK68:AL68)=AJ68,0,Y)</f>
        <v>0</v>
      </c>
    </row>
    <row r="69" spans="1:52" ht="17.100000000000001" customHeight="1" x14ac:dyDescent="0.15">
      <c r="A69" s="122"/>
      <c r="B69" s="122"/>
      <c r="C69" s="576" t="s">
        <v>261</v>
      </c>
      <c r="D69" s="576"/>
      <c r="E69" s="577"/>
      <c r="F69" s="141">
        <f t="shared" ref="F69:F74" si="7">SUM(G69:H69)</f>
        <v>10</v>
      </c>
      <c r="G69" s="141">
        <f>SUM([1]付帯報告書!G63)</f>
        <v>3</v>
      </c>
      <c r="H69" s="141">
        <f>SUM([1]付帯報告書!H63)</f>
        <v>7</v>
      </c>
      <c r="I69" s="417">
        <f>SUM(J69:K69)</f>
        <v>5</v>
      </c>
      <c r="J69" s="141">
        <f>SUM([1]付帯報告書!J63)</f>
        <v>2</v>
      </c>
      <c r="K69" s="141">
        <f>SUM([1]付帯報告書!K63)</f>
        <v>3</v>
      </c>
      <c r="L69" s="417">
        <f>SUM(M69:N69)</f>
        <v>0</v>
      </c>
      <c r="M69" s="141">
        <f>SUM([1]付帯報告書!M63)</f>
        <v>0</v>
      </c>
      <c r="N69" s="141">
        <f>SUM([1]付帯報告書!N63)</f>
        <v>0</v>
      </c>
      <c r="O69" s="417">
        <f>SUM(P69:Q69)</f>
        <v>0</v>
      </c>
      <c r="P69" s="141">
        <f>SUM([1]付帯報告書!P63)</f>
        <v>0</v>
      </c>
      <c r="Q69" s="403">
        <f>SUM([1]付帯報告書!Q63)</f>
        <v>0</v>
      </c>
      <c r="R69" s="404">
        <f>SUM(S69:T69)</f>
        <v>2</v>
      </c>
      <c r="S69" s="141">
        <f>SUM([1]付帯報告書!S63)</f>
        <v>0</v>
      </c>
      <c r="T69" s="141">
        <f>SUM([1]付帯報告書!T63)</f>
        <v>2</v>
      </c>
      <c r="U69" s="417">
        <f>SUM(V69:W69)</f>
        <v>0</v>
      </c>
      <c r="V69" s="141">
        <f>SUM([1]付帯報告書!V63)</f>
        <v>0</v>
      </c>
      <c r="W69" s="141">
        <f>SUM([1]付帯報告書!W63)</f>
        <v>0</v>
      </c>
      <c r="X69" s="417">
        <f>SUM(Y69:Z69)</f>
        <v>2</v>
      </c>
      <c r="Y69" s="141">
        <f>SUM([1]付帯報告書!Y63)</f>
        <v>0</v>
      </c>
      <c r="Z69" s="141">
        <f>SUM([1]付帯報告書!Z63)</f>
        <v>2</v>
      </c>
      <c r="AA69" s="417">
        <f>SUM(AB69:AC69)</f>
        <v>0</v>
      </c>
      <c r="AB69" s="141">
        <f>SUM([1]付帯報告書!AB63)</f>
        <v>0</v>
      </c>
      <c r="AC69" s="141">
        <f>SUM([1]付帯報告書!AC63)</f>
        <v>0</v>
      </c>
      <c r="AD69" s="417">
        <f>SUM(AE69:AF69)</f>
        <v>0</v>
      </c>
      <c r="AE69" s="141">
        <f>SUM([1]付帯報告書!AE63)</f>
        <v>0</v>
      </c>
      <c r="AF69" s="141">
        <f>SUM([1]付帯報告書!AF63)</f>
        <v>0</v>
      </c>
      <c r="AG69" s="417">
        <f>SUM(AH69:AI69)</f>
        <v>1</v>
      </c>
      <c r="AH69" s="141">
        <f>SUM([1]付帯報告書!AH63)</f>
        <v>1</v>
      </c>
      <c r="AI69" s="141">
        <f>SUM([1]付帯報告書!AI63)</f>
        <v>0</v>
      </c>
      <c r="AJ69" s="417">
        <f>SUM(AK69:AL69)</f>
        <v>0</v>
      </c>
      <c r="AK69" s="141">
        <f>SUM([1]付帯報告書!AK63)</f>
        <v>0</v>
      </c>
      <c r="AL69" s="141">
        <f>SUM([1]付帯報告書!AL63)</f>
        <v>0</v>
      </c>
      <c r="AN69" s="122">
        <f>IF(I69+L69+O69+R69+U69+X69+AA69+AG69+AJ69+AD69=F69,0,Y)</f>
        <v>0</v>
      </c>
      <c r="AO69" s="122">
        <f>IF(J69+M69+P69+S69+V69+Y69+AB69+AH69+AK69+AE69=G69,0,Y)</f>
        <v>0</v>
      </c>
      <c r="AP69" s="122">
        <f>IF(K69+N69+Q69+T69+W69+Z69+AC69+AI69+AL69+AF69=H69,0,Y)</f>
        <v>0</v>
      </c>
      <c r="AQ69" s="122">
        <f>IF(SUM(G69:H69)=F69,0,Y)</f>
        <v>0</v>
      </c>
      <c r="AR69" s="122">
        <f>IF(SUM(J69:K69)=I69,0,Y)</f>
        <v>0</v>
      </c>
      <c r="AS69" s="122">
        <f>IF(SUM(M69:N69)=L69,0,Y)</f>
        <v>0</v>
      </c>
      <c r="AT69" s="122">
        <f>IF(SUM(P69:Q69)=O69,0,Y)</f>
        <v>0</v>
      </c>
      <c r="AU69" s="122">
        <f>IF(SUM(S69:T69)=R69,0,Y)</f>
        <v>0</v>
      </c>
      <c r="AV69" s="122">
        <f>IF(SUM(V69:W69)=U69,0,Y)</f>
        <v>0</v>
      </c>
      <c r="AW69" s="122">
        <f>IF(SUM(Y69:Z69)=X69,0,Y)</f>
        <v>0</v>
      </c>
      <c r="AX69" s="122">
        <f>IF(SUM(AB69:AC69)=AA69,0,Y)</f>
        <v>0</v>
      </c>
      <c r="AY69" s="122">
        <f>IF(SUM(AH69:AI69)=AG69,0,Y)</f>
        <v>0</v>
      </c>
      <c r="AZ69" s="122">
        <f>IF(SUM(AK69:AL69)=AJ69,0,Y)</f>
        <v>0</v>
      </c>
    </row>
    <row r="70" spans="1:52" ht="17.100000000000001" customHeight="1" x14ac:dyDescent="0.15">
      <c r="A70" s="122"/>
      <c r="B70" s="122"/>
      <c r="C70" s="418" t="s">
        <v>262</v>
      </c>
      <c r="D70" s="418"/>
      <c r="E70" s="419"/>
      <c r="F70" s="141">
        <f t="shared" si="7"/>
        <v>1</v>
      </c>
      <c r="G70" s="141">
        <f>SUM([1]付帯報告書!G64)</f>
        <v>0</v>
      </c>
      <c r="H70" s="141">
        <f>SUM([1]付帯報告書!H64)</f>
        <v>1</v>
      </c>
      <c r="I70" s="417">
        <f>SUM(J70:K70)</f>
        <v>0</v>
      </c>
      <c r="J70" s="141">
        <f>SUM([1]付帯報告書!J64)</f>
        <v>0</v>
      </c>
      <c r="K70" s="141">
        <f>SUM([1]付帯報告書!K64)</f>
        <v>0</v>
      </c>
      <c r="L70" s="417">
        <f>SUM(M70:N70)</f>
        <v>1</v>
      </c>
      <c r="M70" s="141">
        <f>SUM([1]付帯報告書!M64)</f>
        <v>0</v>
      </c>
      <c r="N70" s="141">
        <f>SUM([1]付帯報告書!N64)</f>
        <v>1</v>
      </c>
      <c r="O70" s="417">
        <f>SUM(P70:Q70)</f>
        <v>0</v>
      </c>
      <c r="P70" s="141">
        <f>SUM([1]付帯報告書!P64)</f>
        <v>0</v>
      </c>
      <c r="Q70" s="403">
        <f>SUM([1]付帯報告書!Q64)</f>
        <v>0</v>
      </c>
      <c r="R70" s="404">
        <f>SUM(S70:T70)</f>
        <v>0</v>
      </c>
      <c r="S70" s="141">
        <f>SUM([1]付帯報告書!S64)</f>
        <v>0</v>
      </c>
      <c r="T70" s="141">
        <f>SUM([1]付帯報告書!T64)</f>
        <v>0</v>
      </c>
      <c r="U70" s="417">
        <f>SUM(V70:W70)</f>
        <v>0</v>
      </c>
      <c r="V70" s="141">
        <f>SUM([1]付帯報告書!V64)</f>
        <v>0</v>
      </c>
      <c r="W70" s="141">
        <f>SUM([1]付帯報告書!W64)</f>
        <v>0</v>
      </c>
      <c r="X70" s="417">
        <f>SUM(Y70:Z70)</f>
        <v>0</v>
      </c>
      <c r="Y70" s="141">
        <f>SUM([1]付帯報告書!Y64)</f>
        <v>0</v>
      </c>
      <c r="Z70" s="141">
        <f>SUM([1]付帯報告書!Z64)</f>
        <v>0</v>
      </c>
      <c r="AA70" s="417">
        <f>SUM(AB70:AC70)</f>
        <v>0</v>
      </c>
      <c r="AB70" s="141">
        <f>SUM([1]付帯報告書!AB64)</f>
        <v>0</v>
      </c>
      <c r="AC70" s="141">
        <f>SUM([1]付帯報告書!AC64)</f>
        <v>0</v>
      </c>
      <c r="AD70" s="417">
        <f>SUM(AE70:AF70)</f>
        <v>0</v>
      </c>
      <c r="AE70" s="141">
        <f>SUM([1]付帯報告書!AE64)</f>
        <v>0</v>
      </c>
      <c r="AF70" s="141">
        <f>SUM([1]付帯報告書!AF64)</f>
        <v>0</v>
      </c>
      <c r="AG70" s="417">
        <f>SUM(AH70:AI70)</f>
        <v>0</v>
      </c>
      <c r="AH70" s="141">
        <f>SUM([1]付帯報告書!AH64)</f>
        <v>0</v>
      </c>
      <c r="AI70" s="141">
        <f>SUM([1]付帯報告書!AI64)</f>
        <v>0</v>
      </c>
      <c r="AJ70" s="417">
        <f>SUM(AK70:AL70)</f>
        <v>0</v>
      </c>
      <c r="AK70" s="141">
        <f>SUM([1]付帯報告書!AK64)</f>
        <v>0</v>
      </c>
      <c r="AL70" s="141">
        <f>SUM([1]付帯報告書!AL64)</f>
        <v>0</v>
      </c>
      <c r="AN70" s="122">
        <f>IF(I70+L70+O70+R70+U70+X70+AA70+AG70+AJ70+AD70=F70,0,Y)</f>
        <v>0</v>
      </c>
      <c r="AO70" s="122">
        <f>IF(J70+M70+P70+S70+V70+Y70+AB70+AH70+AK70+AE70=G70,0,Y)</f>
        <v>0</v>
      </c>
      <c r="AP70" s="122">
        <f>IF(K70+N70+Q70+T70+W70+Z70+AC70+AI70+AL70+AF70=H70,0,Y)</f>
        <v>0</v>
      </c>
      <c r="AQ70" s="122">
        <f>IF(SUM(G70:H70)=F70,0,Y)</f>
        <v>0</v>
      </c>
      <c r="AR70" s="122">
        <f>IF(SUM(J70:K70)=I70,0,Y)</f>
        <v>0</v>
      </c>
      <c r="AS70" s="122">
        <f>IF(SUM(M70:N70)=L70,0,Y)</f>
        <v>0</v>
      </c>
      <c r="AT70" s="122">
        <f>IF(SUM(P70:Q70)=O70,0,Y)</f>
        <v>0</v>
      </c>
      <c r="AU70" s="122">
        <f>IF(SUM(S70:T70)=R70,0,Y)</f>
        <v>0</v>
      </c>
      <c r="AV70" s="122">
        <f>IF(SUM(V70:W70)=U70,0,Y)</f>
        <v>0</v>
      </c>
      <c r="AW70" s="122">
        <f>IF(SUM(Y70:Z70)=X70,0,Y)</f>
        <v>0</v>
      </c>
      <c r="AX70" s="122">
        <f>IF(SUM(AB70:AC70)=AA70,0,Y)</f>
        <v>0</v>
      </c>
      <c r="AY70" s="122">
        <f>IF(SUM(AH70:AI70)=AG70,0,Y)</f>
        <v>0</v>
      </c>
      <c r="AZ70" s="122">
        <f>IF(SUM(AK70:AL70)=AJ70,0,Y)</f>
        <v>0</v>
      </c>
    </row>
    <row r="71" spans="1:52" ht="17.100000000000001" customHeight="1" x14ac:dyDescent="0.15">
      <c r="A71" s="122"/>
      <c r="B71" s="122"/>
      <c r="C71" s="420"/>
      <c r="D71" s="420"/>
      <c r="E71" s="421"/>
      <c r="F71" s="131"/>
      <c r="G71" s="131"/>
      <c r="H71" s="131"/>
      <c r="I71" s="133"/>
      <c r="J71" s="131"/>
      <c r="K71" s="132"/>
      <c r="L71" s="131"/>
      <c r="M71" s="131"/>
      <c r="N71" s="131"/>
      <c r="O71" s="133"/>
      <c r="P71" s="131"/>
      <c r="Q71" s="422"/>
      <c r="R71" s="423"/>
      <c r="S71" s="131"/>
      <c r="T71" s="132"/>
      <c r="U71" s="133"/>
      <c r="V71" s="131"/>
      <c r="W71" s="132"/>
      <c r="X71" s="131"/>
      <c r="Y71" s="131"/>
      <c r="Z71" s="131"/>
      <c r="AA71" s="133"/>
      <c r="AB71" s="131"/>
      <c r="AC71" s="132"/>
      <c r="AD71" s="131"/>
      <c r="AE71" s="131"/>
      <c r="AF71" s="131"/>
      <c r="AG71" s="133"/>
      <c r="AH71" s="131"/>
      <c r="AI71" s="132"/>
      <c r="AJ71" s="131"/>
      <c r="AK71" s="131"/>
      <c r="AL71" s="131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</row>
    <row r="72" spans="1:52" s="111" customFormat="1" ht="17.100000000000001" customHeight="1" x14ac:dyDescent="0.15">
      <c r="A72" s="415"/>
      <c r="B72" s="562" t="s">
        <v>72</v>
      </c>
      <c r="C72" s="560"/>
      <c r="D72" s="560"/>
      <c r="E72" s="591"/>
      <c r="F72" s="128">
        <f t="shared" si="7"/>
        <v>4023</v>
      </c>
      <c r="G72" s="128">
        <f>G57+G68</f>
        <v>2511</v>
      </c>
      <c r="H72" s="128">
        <f>H57+H68</f>
        <v>1512</v>
      </c>
      <c r="I72" s="129">
        <f>SUM(J72:K72)</f>
        <v>532</v>
      </c>
      <c r="J72" s="128">
        <f t="shared" ref="J72:AL72" si="8">J57+J68</f>
        <v>302</v>
      </c>
      <c r="K72" s="127">
        <f t="shared" si="8"/>
        <v>230</v>
      </c>
      <c r="L72" s="128">
        <f t="shared" si="8"/>
        <v>308</v>
      </c>
      <c r="M72" s="128">
        <f t="shared" si="8"/>
        <v>186</v>
      </c>
      <c r="N72" s="128">
        <f t="shared" si="8"/>
        <v>122</v>
      </c>
      <c r="O72" s="129">
        <f t="shared" si="8"/>
        <v>1402</v>
      </c>
      <c r="P72" s="128">
        <f t="shared" si="8"/>
        <v>1297</v>
      </c>
      <c r="Q72" s="396">
        <f t="shared" si="8"/>
        <v>105</v>
      </c>
      <c r="R72" s="397">
        <f t="shared" si="8"/>
        <v>980</v>
      </c>
      <c r="S72" s="128">
        <f t="shared" si="8"/>
        <v>405</v>
      </c>
      <c r="T72" s="127">
        <f t="shared" si="8"/>
        <v>575</v>
      </c>
      <c r="U72" s="129">
        <f t="shared" si="8"/>
        <v>60</v>
      </c>
      <c r="V72" s="128">
        <f t="shared" si="8"/>
        <v>59</v>
      </c>
      <c r="W72" s="127">
        <f t="shared" si="8"/>
        <v>1</v>
      </c>
      <c r="X72" s="128">
        <f t="shared" si="8"/>
        <v>214</v>
      </c>
      <c r="Y72" s="128">
        <f t="shared" si="8"/>
        <v>44</v>
      </c>
      <c r="Z72" s="128">
        <f t="shared" si="8"/>
        <v>170</v>
      </c>
      <c r="AA72" s="129">
        <f t="shared" si="8"/>
        <v>8</v>
      </c>
      <c r="AB72" s="128">
        <f t="shared" si="8"/>
        <v>3</v>
      </c>
      <c r="AC72" s="127">
        <f t="shared" si="8"/>
        <v>5</v>
      </c>
      <c r="AD72" s="128">
        <f t="shared" si="8"/>
        <v>142</v>
      </c>
      <c r="AE72" s="128">
        <f t="shared" si="8"/>
        <v>43</v>
      </c>
      <c r="AF72" s="128">
        <f t="shared" si="8"/>
        <v>99</v>
      </c>
      <c r="AG72" s="129">
        <f t="shared" si="8"/>
        <v>167</v>
      </c>
      <c r="AH72" s="128">
        <f t="shared" si="8"/>
        <v>62</v>
      </c>
      <c r="AI72" s="127">
        <f t="shared" si="8"/>
        <v>105</v>
      </c>
      <c r="AJ72" s="128">
        <f t="shared" si="8"/>
        <v>210</v>
      </c>
      <c r="AK72" s="128">
        <f t="shared" si="8"/>
        <v>110</v>
      </c>
      <c r="AL72" s="128">
        <f t="shared" si="8"/>
        <v>100</v>
      </c>
      <c r="AN72" s="122">
        <f>IF(I72+L72+O72+R72+U72+X72+AA72+AG72+AJ72+AD72=F72,0,Y)</f>
        <v>0</v>
      </c>
      <c r="AO72" s="122">
        <f>IF(J72+M72+P72+S72+V72+Y72+AB72+AH72+AK72+AE72=G72,0,Y)</f>
        <v>0</v>
      </c>
      <c r="AP72" s="122">
        <f>IF(K72+N72+Q72+T72+W72+Z72+AC72+AI72+AL72+AF72=H72,0,Y)</f>
        <v>0</v>
      </c>
      <c r="AQ72" s="122">
        <f>IF(SUM(G72:H72)=F72,0,Y)</f>
        <v>0</v>
      </c>
      <c r="AR72" s="122">
        <f>IF(SUM(J72:K72)=I72,0,Y)</f>
        <v>0</v>
      </c>
      <c r="AS72" s="122">
        <f>IF(SUM(M72:N72)=L72,0,Y)</f>
        <v>0</v>
      </c>
      <c r="AT72" s="122">
        <f>IF(SUM(P72:Q72)=O72,0,Y)</f>
        <v>0</v>
      </c>
      <c r="AU72" s="122">
        <f>IF(SUM(S72:T72)=R72,0,Y)</f>
        <v>0</v>
      </c>
      <c r="AV72" s="122">
        <f>IF(SUM(V72:W72)=U72,0,Y)</f>
        <v>0</v>
      </c>
      <c r="AW72" s="122">
        <f>IF(SUM(Y72:Z72)=X72,0,Y)</f>
        <v>0</v>
      </c>
      <c r="AX72" s="122">
        <f>IF(SUM(AB72:AC72)=AA72,0,Y)</f>
        <v>0</v>
      </c>
      <c r="AY72" s="122">
        <f>IF(SUM(AH72:AI72)=AG72,0,Y)</f>
        <v>0</v>
      </c>
      <c r="AZ72" s="122">
        <f>IF(SUM(AK72:AL72)=AJ72,0,Y)</f>
        <v>0</v>
      </c>
    </row>
    <row r="73" spans="1:52" ht="17.100000000000001" customHeight="1" x14ac:dyDescent="0.15">
      <c r="A73" s="122"/>
      <c r="B73" s="593" t="s">
        <v>263</v>
      </c>
      <c r="C73" s="593"/>
      <c r="D73" s="593"/>
      <c r="E73" s="594"/>
      <c r="F73" s="123">
        <f t="shared" si="7"/>
        <v>786</v>
      </c>
      <c r="G73" s="123">
        <f>SUM([1]付帯報告書!G67)</f>
        <v>591</v>
      </c>
      <c r="H73" s="275">
        <f>SUM([1]付帯報告書!H67)</f>
        <v>195</v>
      </c>
      <c r="I73" s="123">
        <f>SUM(J73:K73)</f>
        <v>719</v>
      </c>
      <c r="J73" s="123">
        <f>SUM([1]付帯報告書!J67)</f>
        <v>542</v>
      </c>
      <c r="K73" s="275">
        <f>SUM([1]付帯報告書!K67)</f>
        <v>177</v>
      </c>
      <c r="L73" s="123">
        <f>SUM(M73:N73)</f>
        <v>0</v>
      </c>
      <c r="M73" s="123">
        <f>SUM([1]付帯報告書!M67)</f>
        <v>0</v>
      </c>
      <c r="N73" s="275">
        <f>SUM([1]付帯報告書!N67)</f>
        <v>0</v>
      </c>
      <c r="O73" s="123">
        <f>SUM(P73:Q73)</f>
        <v>2</v>
      </c>
      <c r="P73" s="123">
        <f>SUM([1]付帯報告書!P67)</f>
        <v>2</v>
      </c>
      <c r="Q73" s="398">
        <f>SUM([1]付帯報告書!Q67)</f>
        <v>0</v>
      </c>
      <c r="R73" s="399">
        <f>SUM(S73:T73)</f>
        <v>0</v>
      </c>
      <c r="S73" s="123">
        <f>SUM([1]付帯報告書!S67)</f>
        <v>0</v>
      </c>
      <c r="T73" s="275">
        <f>SUM([1]付帯報告書!T67)</f>
        <v>0</v>
      </c>
      <c r="U73" s="123">
        <f>SUM(V73:W73)</f>
        <v>0</v>
      </c>
      <c r="V73" s="123">
        <f>SUM([1]付帯報告書!V67)</f>
        <v>0</v>
      </c>
      <c r="W73" s="275">
        <f>SUM([1]付帯報告書!W67)</f>
        <v>0</v>
      </c>
      <c r="X73" s="123">
        <f>SUM(Y73:Z73)</f>
        <v>0</v>
      </c>
      <c r="Y73" s="123">
        <f>SUM([1]付帯報告書!Y67)</f>
        <v>0</v>
      </c>
      <c r="Z73" s="275">
        <f>SUM([1]付帯報告書!Z67)</f>
        <v>0</v>
      </c>
      <c r="AA73" s="123">
        <f>SUM(AB73:AC73)</f>
        <v>0</v>
      </c>
      <c r="AB73" s="123">
        <f>SUM([1]付帯報告書!AB67)</f>
        <v>0</v>
      </c>
      <c r="AC73" s="275">
        <f>SUM([1]付帯報告書!AC67)</f>
        <v>0</v>
      </c>
      <c r="AD73" s="123">
        <f>SUM(AE73:AF73)</f>
        <v>1</v>
      </c>
      <c r="AE73" s="123">
        <f>SUM([1]付帯報告書!AE67)</f>
        <v>0</v>
      </c>
      <c r="AF73" s="275">
        <f>SUM([1]付帯報告書!AF67)</f>
        <v>1</v>
      </c>
      <c r="AG73" s="123">
        <f>SUM(AH73:AI73)</f>
        <v>62</v>
      </c>
      <c r="AH73" s="123">
        <f>SUM([1]付帯報告書!AH67)</f>
        <v>45</v>
      </c>
      <c r="AI73" s="275">
        <f>SUM([1]付帯報告書!AI67)</f>
        <v>17</v>
      </c>
      <c r="AJ73" s="123">
        <f>SUM(AK73:AL73)</f>
        <v>2</v>
      </c>
      <c r="AK73" s="123">
        <f>SUM([1]付帯報告書!AK67)</f>
        <v>2</v>
      </c>
      <c r="AL73" s="123">
        <f>SUM([1]付帯報告書!AL67)</f>
        <v>0</v>
      </c>
      <c r="AN73" s="122">
        <f>IF(I73+L73+O73+R73+U73+X73+AA73+AG73+AJ73+AD73=F73,0,Y)</f>
        <v>0</v>
      </c>
      <c r="AO73" s="122">
        <f>IF(J73+M73+P73+S73+V73+Y73+AB73+AH73+AK73+AE73=G73,0,Y)</f>
        <v>0</v>
      </c>
      <c r="AP73" s="122">
        <f>IF(K73+N73+Q73+T73+W73+Z73+AC73+AI73+AL73+AF73=H73,0,Y)</f>
        <v>0</v>
      </c>
      <c r="AQ73" s="122">
        <f>IF(SUM(G73:H73)=F73,0,Y)</f>
        <v>0</v>
      </c>
      <c r="AR73" s="122">
        <f>IF(SUM(J73:K73)=I73,0,Y)</f>
        <v>0</v>
      </c>
      <c r="AS73" s="122">
        <f>IF(SUM(M73:N73)=L73,0,Y)</f>
        <v>0</v>
      </c>
      <c r="AT73" s="122">
        <f>IF(SUM(P73:Q73)=O73,0,Y)</f>
        <v>0</v>
      </c>
      <c r="AU73" s="122">
        <f>IF(SUM(S73:T73)=R73,0,Y)</f>
        <v>0</v>
      </c>
      <c r="AV73" s="122">
        <f>IF(SUM(V73:W73)=U73,0,Y)</f>
        <v>0</v>
      </c>
      <c r="AW73" s="122">
        <f>IF(SUM(Y73:Z73)=X73,0,Y)</f>
        <v>0</v>
      </c>
      <c r="AX73" s="122">
        <f>IF(SUM(AB73:AC73)=AA73,0,Y)</f>
        <v>0</v>
      </c>
      <c r="AY73" s="122">
        <f>IF(SUM(AH73:AI73)=AG73,0,Y)</f>
        <v>0</v>
      </c>
      <c r="AZ73" s="122">
        <f>IF(SUM(AK73:AL73)=AJ73,0,Y)</f>
        <v>0</v>
      </c>
    </row>
    <row r="74" spans="1:52" ht="17.100000000000001" customHeight="1" x14ac:dyDescent="0.15">
      <c r="A74" s="122"/>
      <c r="B74" s="585" t="s">
        <v>130</v>
      </c>
      <c r="C74" s="585"/>
      <c r="D74" s="585"/>
      <c r="E74" s="586"/>
      <c r="F74" s="123">
        <f t="shared" si="7"/>
        <v>21</v>
      </c>
      <c r="G74" s="123">
        <f>SUM([1]付帯報告書!G68)</f>
        <v>15</v>
      </c>
      <c r="H74" s="275">
        <f>SUM([1]付帯報告書!H68)</f>
        <v>6</v>
      </c>
      <c r="I74" s="123">
        <f>SUM(J74:K74)</f>
        <v>5</v>
      </c>
      <c r="J74" s="123">
        <f>SUM([1]付帯報告書!J68)</f>
        <v>2</v>
      </c>
      <c r="K74" s="275">
        <f>SUM([1]付帯報告書!K68)</f>
        <v>3</v>
      </c>
      <c r="L74" s="123">
        <f>SUM(M74:N74)</f>
        <v>3</v>
      </c>
      <c r="M74" s="123">
        <f>SUM([1]付帯報告書!M68)</f>
        <v>2</v>
      </c>
      <c r="N74" s="275">
        <f>SUM([1]付帯報告書!N68)</f>
        <v>1</v>
      </c>
      <c r="O74" s="123">
        <f>SUM(P74:Q74)</f>
        <v>5</v>
      </c>
      <c r="P74" s="123">
        <f>SUM([1]付帯報告書!P68)</f>
        <v>5</v>
      </c>
      <c r="Q74" s="398">
        <f>SUM([1]付帯報告書!Q68)</f>
        <v>0</v>
      </c>
      <c r="R74" s="399">
        <f>SUM(S74:T74)</f>
        <v>2</v>
      </c>
      <c r="S74" s="123">
        <f>SUM([1]付帯報告書!S68)</f>
        <v>2</v>
      </c>
      <c r="T74" s="275">
        <f>SUM([1]付帯報告書!T68)</f>
        <v>0</v>
      </c>
      <c r="U74" s="123">
        <f>SUM(V74:W74)</f>
        <v>1</v>
      </c>
      <c r="V74" s="123">
        <f>SUM([1]付帯報告書!V68)</f>
        <v>1</v>
      </c>
      <c r="W74" s="275">
        <f>SUM([1]付帯報告書!W68)</f>
        <v>0</v>
      </c>
      <c r="X74" s="123">
        <f>SUM(Y74:Z74)</f>
        <v>0</v>
      </c>
      <c r="Y74" s="123">
        <f>SUM([1]付帯報告書!Y68)</f>
        <v>0</v>
      </c>
      <c r="Z74" s="275">
        <f>SUM([1]付帯報告書!Z68)</f>
        <v>0</v>
      </c>
      <c r="AA74" s="123">
        <f>SUM(AB74:AC74)</f>
        <v>1</v>
      </c>
      <c r="AB74" s="123">
        <f>SUM([1]付帯報告書!AB68)</f>
        <v>0</v>
      </c>
      <c r="AC74" s="275">
        <f>SUM([1]付帯報告書!AC68)</f>
        <v>1</v>
      </c>
      <c r="AD74" s="123">
        <f>SUM(AE74:AF74)</f>
        <v>0</v>
      </c>
      <c r="AE74" s="123">
        <f>SUM([1]付帯報告書!AE68)</f>
        <v>0</v>
      </c>
      <c r="AF74" s="275">
        <f>SUM([1]付帯報告書!AF68)</f>
        <v>0</v>
      </c>
      <c r="AG74" s="123">
        <f>SUM(AH74:AI74)</f>
        <v>2</v>
      </c>
      <c r="AH74" s="123">
        <f>SUM([1]付帯報告書!AH68)</f>
        <v>1</v>
      </c>
      <c r="AI74" s="275">
        <f>SUM([1]付帯報告書!AI68)</f>
        <v>1</v>
      </c>
      <c r="AJ74" s="123">
        <f>SUM(AK74:AL74)</f>
        <v>2</v>
      </c>
      <c r="AK74" s="123">
        <f>SUM([1]付帯報告書!AK68)</f>
        <v>2</v>
      </c>
      <c r="AL74" s="123">
        <f>SUM([1]付帯報告書!AL68)</f>
        <v>0</v>
      </c>
      <c r="AN74" s="122">
        <f>IF(I74+L74+O74+R74+U74+X74+AA74+AG74+AJ74+AD74=F74,0,Y)</f>
        <v>0</v>
      </c>
      <c r="AO74" s="122">
        <f>IF(J74+M74+P74+S74+V74+Y74+AB74+AH74+AK74+AE74=G74,0,Y)</f>
        <v>0</v>
      </c>
      <c r="AP74" s="122">
        <f>IF(K74+N74+Q74+T74+W74+Z74+AC74+AI74+AL74+AF74=H74,0,Y)</f>
        <v>0</v>
      </c>
      <c r="AQ74" s="122">
        <f>IF(SUM(G74:H74)=F74,0,Y)</f>
        <v>0</v>
      </c>
      <c r="AR74" s="122">
        <f>IF(SUM(J74:K74)=I74,0,Y)</f>
        <v>0</v>
      </c>
      <c r="AS74" s="122">
        <f>IF(SUM(M74:N74)=L74,0,Y)</f>
        <v>0</v>
      </c>
      <c r="AT74" s="122">
        <f>IF(SUM(P74:Q74)=O74,0,Y)</f>
        <v>0</v>
      </c>
      <c r="AU74" s="122">
        <f>IF(SUM(S74:T74)=R74,0,Y)</f>
        <v>0</v>
      </c>
      <c r="AV74" s="122">
        <f>IF(SUM(V74:W74)=U74,0,Y)</f>
        <v>0</v>
      </c>
      <c r="AW74" s="122">
        <f>IF(SUM(Y74:Z74)=X74,0,Y)</f>
        <v>0</v>
      </c>
      <c r="AX74" s="122">
        <f>IF(SUM(AB74:AC74)=AA74,0,Y)</f>
        <v>0</v>
      </c>
      <c r="AY74" s="122">
        <f>IF(SUM(AH74:AI74)=AG74,0,Y)</f>
        <v>0</v>
      </c>
      <c r="AZ74" s="122">
        <f>IF(SUM(AK74:AL74)=AJ74,0,Y)</f>
        <v>0</v>
      </c>
    </row>
    <row r="75" spans="1:52" ht="17.100000000000001" customHeight="1" x14ac:dyDescent="0.15">
      <c r="A75" s="122"/>
      <c r="B75" s="122"/>
      <c r="C75" s="122"/>
      <c r="D75" s="122"/>
      <c r="E75" s="389"/>
      <c r="F75" s="126"/>
      <c r="G75" s="123"/>
      <c r="H75" s="123"/>
      <c r="I75" s="130"/>
      <c r="J75" s="123"/>
      <c r="K75" s="124"/>
      <c r="L75" s="123"/>
      <c r="M75" s="123"/>
      <c r="N75" s="123"/>
      <c r="O75" s="125"/>
      <c r="P75" s="123"/>
      <c r="Q75" s="398"/>
      <c r="R75" s="399"/>
      <c r="S75" s="123"/>
      <c r="T75" s="124"/>
      <c r="U75" s="125"/>
      <c r="V75" s="123"/>
      <c r="W75" s="124"/>
      <c r="X75" s="123"/>
      <c r="Y75" s="123"/>
      <c r="Z75" s="123"/>
      <c r="AA75" s="125"/>
      <c r="AB75" s="123"/>
      <c r="AC75" s="124"/>
      <c r="AD75" s="126"/>
      <c r="AE75" s="126"/>
      <c r="AF75" s="126"/>
      <c r="AG75" s="125"/>
      <c r="AH75" s="123"/>
      <c r="AI75" s="124"/>
      <c r="AJ75" s="123"/>
      <c r="AK75" s="123"/>
      <c r="AL75" s="123"/>
      <c r="AN75" s="122"/>
      <c r="AO75" s="122"/>
      <c r="AP75" s="122"/>
    </row>
    <row r="76" spans="1:52" ht="17.100000000000001" customHeight="1" x14ac:dyDescent="0.15">
      <c r="A76" s="562" t="s">
        <v>129</v>
      </c>
      <c r="B76" s="562"/>
      <c r="C76" s="562"/>
      <c r="D76" s="562"/>
      <c r="E76" s="568"/>
      <c r="F76" s="128">
        <f>F77+F78</f>
        <v>6735</v>
      </c>
      <c r="G76" s="128">
        <f>G77+G78</f>
        <v>3237</v>
      </c>
      <c r="H76" s="128">
        <f>H77+H78</f>
        <v>3498</v>
      </c>
      <c r="I76" s="129">
        <f>I77+I78</f>
        <v>5089</v>
      </c>
      <c r="J76" s="128">
        <f>J77+J78</f>
        <v>2549</v>
      </c>
      <c r="K76" s="127">
        <f t="shared" ref="K76:AL76" si="9">K77+K78</f>
        <v>2540</v>
      </c>
      <c r="L76" s="128">
        <f t="shared" si="9"/>
        <v>42</v>
      </c>
      <c r="M76" s="128">
        <f t="shared" si="9"/>
        <v>19</v>
      </c>
      <c r="N76" s="128">
        <f t="shared" si="9"/>
        <v>23</v>
      </c>
      <c r="O76" s="129">
        <f t="shared" si="9"/>
        <v>141</v>
      </c>
      <c r="P76" s="128">
        <f t="shared" si="9"/>
        <v>112</v>
      </c>
      <c r="Q76" s="396">
        <f t="shared" si="9"/>
        <v>29</v>
      </c>
      <c r="R76" s="397">
        <f t="shared" si="9"/>
        <v>411</v>
      </c>
      <c r="S76" s="128">
        <f t="shared" si="9"/>
        <v>158</v>
      </c>
      <c r="T76" s="127">
        <f t="shared" si="9"/>
        <v>253</v>
      </c>
      <c r="U76" s="129">
        <f t="shared" si="9"/>
        <v>8</v>
      </c>
      <c r="V76" s="128">
        <f t="shared" si="9"/>
        <v>7</v>
      </c>
      <c r="W76" s="127">
        <f t="shared" si="9"/>
        <v>1</v>
      </c>
      <c r="X76" s="128">
        <f t="shared" si="9"/>
        <v>169</v>
      </c>
      <c r="Y76" s="128">
        <f t="shared" si="9"/>
        <v>1</v>
      </c>
      <c r="Z76" s="128">
        <f t="shared" si="9"/>
        <v>168</v>
      </c>
      <c r="AA76" s="129">
        <f t="shared" si="9"/>
        <v>3</v>
      </c>
      <c r="AB76" s="128">
        <f t="shared" si="9"/>
        <v>1</v>
      </c>
      <c r="AC76" s="127">
        <f t="shared" si="9"/>
        <v>2</v>
      </c>
      <c r="AD76" s="128">
        <f t="shared" si="9"/>
        <v>22</v>
      </c>
      <c r="AE76" s="128">
        <f t="shared" si="9"/>
        <v>4</v>
      </c>
      <c r="AF76" s="128">
        <f t="shared" si="9"/>
        <v>18</v>
      </c>
      <c r="AG76" s="129">
        <f t="shared" si="9"/>
        <v>690</v>
      </c>
      <c r="AH76" s="128">
        <f t="shared" si="9"/>
        <v>292</v>
      </c>
      <c r="AI76" s="127">
        <f t="shared" si="9"/>
        <v>398</v>
      </c>
      <c r="AJ76" s="128">
        <f t="shared" si="9"/>
        <v>160</v>
      </c>
      <c r="AK76" s="128">
        <f t="shared" si="9"/>
        <v>94</v>
      </c>
      <c r="AL76" s="128">
        <f t="shared" si="9"/>
        <v>66</v>
      </c>
      <c r="AN76" s="122">
        <f>IF(I76+L76+O76+R76+U76+X76+AA76+AG76+AJ76+AD76=F76,0,Y)</f>
        <v>0</v>
      </c>
      <c r="AO76" s="122">
        <f>IF(J76+M76+P76+S76+V76+Y76+AB76+AH76+AK76+AE76=G76,0,Y)</f>
        <v>0</v>
      </c>
      <c r="AP76" s="122">
        <f>IF(K76+N76+Q76+T76+W76+Z76+AC76+AI76+AL76+AF76=H76,0,Y)</f>
        <v>0</v>
      </c>
      <c r="AQ76" s="122">
        <f>IF(SUM(G76:H76)=F76,0,Y)</f>
        <v>0</v>
      </c>
      <c r="AR76" s="122">
        <f>IF(SUM(J76:K76)=I76,0,Y)</f>
        <v>0</v>
      </c>
      <c r="AS76" s="122">
        <f>IF(SUM(M76:N76)=L76,0,Y)</f>
        <v>0</v>
      </c>
      <c r="AT76" s="122">
        <f>IF(SUM(P76:Q76)=O76,0,Y)</f>
        <v>0</v>
      </c>
      <c r="AU76" s="122">
        <f>IF(SUM(S76:T76)=R76,0,Y)</f>
        <v>0</v>
      </c>
      <c r="AV76" s="122">
        <f>IF(SUM(V76:W76)=U76,0,Y)</f>
        <v>0</v>
      </c>
      <c r="AW76" s="122">
        <f>IF(SUM(Y76:Z76)=X76,0,Y)</f>
        <v>0</v>
      </c>
      <c r="AX76" s="122">
        <f>IF(SUM(AB76:AC76)=AA76,0,Y)</f>
        <v>0</v>
      </c>
      <c r="AY76" s="122">
        <f>IF(SUM(AH76:AI76)=AG76,0,Y)</f>
        <v>0</v>
      </c>
      <c r="AZ76" s="122">
        <f>IF(SUM(AK76:AL76)=AJ76,0,Y)</f>
        <v>0</v>
      </c>
    </row>
    <row r="77" spans="1:52" ht="17.100000000000001" customHeight="1" x14ac:dyDescent="0.15">
      <c r="A77" s="122"/>
      <c r="B77" s="122"/>
      <c r="C77" s="571" t="s">
        <v>128</v>
      </c>
      <c r="D77" s="571"/>
      <c r="E77" s="572"/>
      <c r="F77" s="123">
        <f>SUM(G77:H77)</f>
        <v>5495</v>
      </c>
      <c r="G77" s="123">
        <f>SUM([1]付帯報告書!G71)</f>
        <v>3174</v>
      </c>
      <c r="H77" s="275">
        <f>SUM([1]付帯報告書!H71)</f>
        <v>2321</v>
      </c>
      <c r="I77" s="123">
        <f>SUM(J77:K77)</f>
        <v>4421</v>
      </c>
      <c r="J77" s="123">
        <f>SUM([1]付帯報告書!J71)</f>
        <v>2515</v>
      </c>
      <c r="K77" s="275">
        <f>SUM([1]付帯報告書!K71)</f>
        <v>1906</v>
      </c>
      <c r="L77" s="123">
        <f>SUM(M77:N77)</f>
        <v>27</v>
      </c>
      <c r="M77" s="123">
        <f>SUM([1]付帯報告書!M71)</f>
        <v>17</v>
      </c>
      <c r="N77" s="275">
        <f>SUM([1]付帯報告書!N71)</f>
        <v>10</v>
      </c>
      <c r="O77" s="123">
        <f>SUM(P77:Q77)</f>
        <v>112</v>
      </c>
      <c r="P77" s="123">
        <f>SUM([1]付帯報告書!P71)</f>
        <v>102</v>
      </c>
      <c r="Q77" s="398">
        <f>SUM([1]付帯報告書!Q71)</f>
        <v>10</v>
      </c>
      <c r="R77" s="399">
        <f>SUM(S77:T77)</f>
        <v>214</v>
      </c>
      <c r="S77" s="123">
        <f>SUM([1]付帯報告書!S71)</f>
        <v>151</v>
      </c>
      <c r="T77" s="275">
        <f>SUM([1]付帯報告書!T71)</f>
        <v>63</v>
      </c>
      <c r="U77" s="123">
        <f>SUM(V77:W77)</f>
        <v>6</v>
      </c>
      <c r="V77" s="123">
        <f>SUM([1]付帯報告書!V71)</f>
        <v>5</v>
      </c>
      <c r="W77" s="275">
        <f>SUM([1]付帯報告書!W71)</f>
        <v>1</v>
      </c>
      <c r="X77" s="123">
        <f>SUM(Y77:Z77)</f>
        <v>35</v>
      </c>
      <c r="Y77" s="123">
        <f>SUM([1]付帯報告書!Y71)</f>
        <v>1</v>
      </c>
      <c r="Z77" s="275">
        <f>SUM([1]付帯報告書!Z71)</f>
        <v>34</v>
      </c>
      <c r="AA77" s="123">
        <f>SUM(AB77:AC77)</f>
        <v>0</v>
      </c>
      <c r="AB77" s="123">
        <f>SUM([1]付帯報告書!AB71)</f>
        <v>0</v>
      </c>
      <c r="AC77" s="275">
        <f>SUM([1]付帯報告書!AC71)</f>
        <v>0</v>
      </c>
      <c r="AD77" s="123">
        <f>SUM(AE77:AF77)</f>
        <v>11</v>
      </c>
      <c r="AE77" s="123">
        <f>SUM([1]付帯報告書!AE71)</f>
        <v>4</v>
      </c>
      <c r="AF77" s="275">
        <f>SUM([1]付帯報告書!AF71)</f>
        <v>7</v>
      </c>
      <c r="AG77" s="123">
        <f>SUM(AH77:AI77)</f>
        <v>551</v>
      </c>
      <c r="AH77" s="123">
        <f>SUM([1]付帯報告書!AH71)</f>
        <v>286</v>
      </c>
      <c r="AI77" s="275">
        <f>SUM([1]付帯報告書!AI71)</f>
        <v>265</v>
      </c>
      <c r="AJ77" s="123">
        <f>SUM(AK77:AL77)</f>
        <v>118</v>
      </c>
      <c r="AK77" s="123">
        <f>SUM([1]付帯報告書!AK71)</f>
        <v>93</v>
      </c>
      <c r="AL77" s="123">
        <f>SUM([1]付帯報告書!AL71)</f>
        <v>25</v>
      </c>
      <c r="AN77" s="122">
        <f>IF(I77+L77+O77+R77+U77+X77+AA77+AG77+AJ77+AD77=F77,0,Y)</f>
        <v>0</v>
      </c>
      <c r="AO77" s="122">
        <f>IF(J77+M77+P77+S77+V77+Y77+AB77+AH77+AK77+AE77=G77,0,Y)</f>
        <v>0</v>
      </c>
      <c r="AP77" s="122">
        <f>IF(K77+N77+Q77+T77+W77+Z77+AC77+AI77+AL77+AF77=H77,0,Y)</f>
        <v>0</v>
      </c>
      <c r="AQ77" s="122">
        <f>IF(SUM(G77:H77)=F77,0,Y)</f>
        <v>0</v>
      </c>
      <c r="AR77" s="122">
        <f>IF(SUM(J77:K77)=I77,0,Y)</f>
        <v>0</v>
      </c>
      <c r="AS77" s="122">
        <f>IF(SUM(M77:N77)=L77,0,Y)</f>
        <v>0</v>
      </c>
      <c r="AT77" s="122">
        <f>IF(SUM(P77:Q77)=O77,0,Y)</f>
        <v>0</v>
      </c>
      <c r="AU77" s="122">
        <f>IF(SUM(S77:T77)=R77,0,Y)</f>
        <v>0</v>
      </c>
      <c r="AV77" s="122">
        <f>IF(SUM(V77:W77)=U77,0,Y)</f>
        <v>0</v>
      </c>
      <c r="AW77" s="122">
        <f>IF(SUM(Y77:Z77)=X77,0,Y)</f>
        <v>0</v>
      </c>
      <c r="AX77" s="122">
        <f>IF(SUM(AB77:AC77)=AA77,0,Y)</f>
        <v>0</v>
      </c>
      <c r="AY77" s="122">
        <f>IF(SUM(AH77:AI77)=AG77,0,Y)</f>
        <v>0</v>
      </c>
      <c r="AZ77" s="122">
        <f>IF(SUM(AK77:AL77)=AJ77,0,Y)</f>
        <v>0</v>
      </c>
    </row>
    <row r="78" spans="1:52" ht="17.100000000000001" customHeight="1" x14ac:dyDescent="0.15">
      <c r="A78" s="122"/>
      <c r="B78" s="122"/>
      <c r="C78" s="571" t="s">
        <v>127</v>
      </c>
      <c r="D78" s="571"/>
      <c r="E78" s="572"/>
      <c r="F78" s="123">
        <f>SUM(G78:H78)</f>
        <v>1240</v>
      </c>
      <c r="G78" s="123">
        <f>SUM([1]付帯報告書!G72)</f>
        <v>63</v>
      </c>
      <c r="H78" s="275">
        <f>SUM([1]付帯報告書!H72)</f>
        <v>1177</v>
      </c>
      <c r="I78" s="123">
        <f>SUM(J78:K78)</f>
        <v>668</v>
      </c>
      <c r="J78" s="123">
        <f>SUM([1]付帯報告書!J72)</f>
        <v>34</v>
      </c>
      <c r="K78" s="275">
        <f>SUM([1]付帯報告書!K72)</f>
        <v>634</v>
      </c>
      <c r="L78" s="123">
        <f>SUM(M78:N78)</f>
        <v>15</v>
      </c>
      <c r="M78" s="123">
        <f>SUM([1]付帯報告書!M72)</f>
        <v>2</v>
      </c>
      <c r="N78" s="275">
        <f>SUM([1]付帯報告書!N72)</f>
        <v>13</v>
      </c>
      <c r="O78" s="123">
        <f>SUM(P78:Q78)</f>
        <v>29</v>
      </c>
      <c r="P78" s="123">
        <f>SUM([1]付帯報告書!P72)</f>
        <v>10</v>
      </c>
      <c r="Q78" s="398">
        <f>SUM([1]付帯報告書!Q72)</f>
        <v>19</v>
      </c>
      <c r="R78" s="424">
        <f>SUM(S78:T78)</f>
        <v>197</v>
      </c>
      <c r="S78" s="276">
        <f>SUM([1]付帯報告書!S72)</f>
        <v>7</v>
      </c>
      <c r="T78" s="277">
        <f>SUM([1]付帯報告書!T72)</f>
        <v>190</v>
      </c>
      <c r="U78" s="123">
        <f>SUM(V78:W78)</f>
        <v>2</v>
      </c>
      <c r="V78" s="123">
        <f>SUM([1]付帯報告書!V72)</f>
        <v>2</v>
      </c>
      <c r="W78" s="275">
        <f>SUM([1]付帯報告書!W72)</f>
        <v>0</v>
      </c>
      <c r="X78" s="123">
        <f>SUM(Y78:Z78)</f>
        <v>134</v>
      </c>
      <c r="Y78" s="123">
        <f>SUM([1]付帯報告書!Y72)</f>
        <v>0</v>
      </c>
      <c r="Z78" s="275">
        <f>SUM([1]付帯報告書!Z72)</f>
        <v>134</v>
      </c>
      <c r="AA78" s="123">
        <f>SUM(AB78:AC78)</f>
        <v>3</v>
      </c>
      <c r="AB78" s="123">
        <f>SUM([1]付帯報告書!AB72)</f>
        <v>1</v>
      </c>
      <c r="AC78" s="275">
        <f>SUM([1]付帯報告書!AC72)</f>
        <v>2</v>
      </c>
      <c r="AD78" s="123">
        <f>SUM(AE78:AF78)</f>
        <v>11</v>
      </c>
      <c r="AE78" s="123">
        <f>SUM([1]付帯報告書!AE72)</f>
        <v>0</v>
      </c>
      <c r="AF78" s="275">
        <f>SUM([1]付帯報告書!AF72)</f>
        <v>11</v>
      </c>
      <c r="AG78" s="123">
        <f>SUM(AH78:AI78)</f>
        <v>139</v>
      </c>
      <c r="AH78" s="123">
        <f>SUM([1]付帯報告書!AH72)</f>
        <v>6</v>
      </c>
      <c r="AI78" s="275">
        <f>SUM([1]付帯報告書!AI72)</f>
        <v>133</v>
      </c>
      <c r="AJ78" s="123">
        <f>SUM(AK78:AL78)</f>
        <v>42</v>
      </c>
      <c r="AK78" s="123">
        <f>SUM([1]付帯報告書!AK72)</f>
        <v>1</v>
      </c>
      <c r="AL78" s="123">
        <f>SUM([1]付帯報告書!AL72)</f>
        <v>41</v>
      </c>
      <c r="AN78" s="122">
        <f>IF(I78+L78+O78+R78+U78+X78+AA78+AG78+AJ78+AD78=F78,0,Y)</f>
        <v>0</v>
      </c>
      <c r="AO78" s="122">
        <f>IF(J78+M78+P78+S78+V78+Y78+AB78+AH78+AK78+AE78=G78,0,Y)</f>
        <v>0</v>
      </c>
      <c r="AP78" s="122">
        <f>IF(K78+N78+Q78+T78+W78+Z78+AC78+AI78+AL78+AF78=H78,0,Y)</f>
        <v>0</v>
      </c>
      <c r="AQ78" s="122">
        <f>IF(SUM(G78:H78)=F78,0,Y)</f>
        <v>0</v>
      </c>
      <c r="AR78" s="122">
        <f>IF(SUM(J78:K78)=I78,0,Y)</f>
        <v>0</v>
      </c>
      <c r="AS78" s="122">
        <f>IF(SUM(M78:N78)=L78,0,Y)</f>
        <v>0</v>
      </c>
      <c r="AT78" s="122">
        <f>IF(SUM(P78:Q78)=O78,0,Y)</f>
        <v>0</v>
      </c>
      <c r="AU78" s="122">
        <f>IF(SUM(S78:T78)=R78,0,Y)</f>
        <v>0</v>
      </c>
      <c r="AV78" s="122">
        <f>IF(SUM(V78:W78)=U78,0,Y)</f>
        <v>0</v>
      </c>
      <c r="AW78" s="122">
        <f>IF(SUM(Y78:Z78)=X78,0,Y)</f>
        <v>0</v>
      </c>
      <c r="AX78" s="122">
        <f>IF(SUM(AB78:AC78)=AA78,0,Y)</f>
        <v>0</v>
      </c>
      <c r="AY78" s="122">
        <f>IF(SUM(AH78:AI78)=AG78,0,Y)</f>
        <v>0</v>
      </c>
      <c r="AZ78" s="122">
        <f>IF(SUM(AK78:AL78)=AJ78,0,Y)</f>
        <v>0</v>
      </c>
    </row>
    <row r="79" spans="1:52" ht="17.100000000000001" customHeight="1" x14ac:dyDescent="0.15">
      <c r="A79" s="122"/>
      <c r="B79" s="122"/>
      <c r="C79" s="122"/>
      <c r="D79" s="122"/>
      <c r="E79" s="389"/>
      <c r="F79" s="121"/>
      <c r="G79" s="118"/>
      <c r="H79" s="118"/>
      <c r="I79" s="120"/>
      <c r="J79" s="118"/>
      <c r="K79" s="119"/>
      <c r="L79" s="118"/>
      <c r="M79" s="118"/>
      <c r="N79" s="118"/>
      <c r="O79" s="120"/>
      <c r="P79" s="118"/>
      <c r="Q79" s="425"/>
      <c r="R79" s="426"/>
      <c r="S79" s="118"/>
      <c r="T79" s="119"/>
      <c r="U79" s="120"/>
      <c r="V79" s="118"/>
      <c r="W79" s="119"/>
      <c r="X79" s="118"/>
      <c r="Y79" s="118"/>
      <c r="Z79" s="118"/>
      <c r="AA79" s="120"/>
      <c r="AB79" s="118"/>
      <c r="AC79" s="119"/>
      <c r="AD79" s="121"/>
      <c r="AE79" s="121"/>
      <c r="AF79" s="121"/>
      <c r="AG79" s="120"/>
      <c r="AH79" s="118"/>
      <c r="AI79" s="119"/>
      <c r="AJ79" s="118"/>
      <c r="AK79" s="118"/>
      <c r="AL79" s="118"/>
    </row>
    <row r="80" spans="1:52" s="111" customFormat="1" ht="17.100000000000001" customHeight="1" x14ac:dyDescent="0.15">
      <c r="A80" s="562" t="s">
        <v>126</v>
      </c>
      <c r="B80" s="562"/>
      <c r="C80" s="562"/>
      <c r="D80" s="562"/>
      <c r="E80" s="517" t="s">
        <v>73</v>
      </c>
      <c r="F80" s="115">
        <f t="shared" ref="F80:AL80" si="10">F13/F11*100</f>
        <v>42.671489817792072</v>
      </c>
      <c r="G80" s="115">
        <f t="shared" si="10"/>
        <v>36.116347966603826</v>
      </c>
      <c r="H80" s="115">
        <f t="shared" si="10"/>
        <v>49.160223940282592</v>
      </c>
      <c r="I80" s="117">
        <f t="shared" si="10"/>
        <v>60.045210511443912</v>
      </c>
      <c r="J80" s="115">
        <f t="shared" si="10"/>
        <v>56.496686833765487</v>
      </c>
      <c r="K80" s="116">
        <f t="shared" si="10"/>
        <v>63.459939007485445</v>
      </c>
      <c r="L80" s="115">
        <f t="shared" si="10"/>
        <v>8.8631984585741819</v>
      </c>
      <c r="M80" s="115">
        <f t="shared" si="10"/>
        <v>6.9486404833836861</v>
      </c>
      <c r="N80" s="115">
        <f t="shared" si="10"/>
        <v>12.23404255319149</v>
      </c>
      <c r="O80" s="117">
        <f t="shared" si="10"/>
        <v>7.5203252032520336</v>
      </c>
      <c r="P80" s="115">
        <f t="shared" si="10"/>
        <v>6.7729083665338639</v>
      </c>
      <c r="Q80" s="427">
        <f t="shared" si="10"/>
        <v>13.744075829383887</v>
      </c>
      <c r="R80" s="428">
        <f t="shared" si="10"/>
        <v>19.922817173178966</v>
      </c>
      <c r="S80" s="115">
        <f t="shared" si="10"/>
        <v>19.850187265917604</v>
      </c>
      <c r="T80" s="116">
        <f t="shared" si="10"/>
        <v>19.968553459119498</v>
      </c>
      <c r="U80" s="117">
        <f t="shared" si="10"/>
        <v>29.411764705882355</v>
      </c>
      <c r="V80" s="115">
        <f t="shared" si="10"/>
        <v>28.125</v>
      </c>
      <c r="W80" s="116">
        <f t="shared" si="10"/>
        <v>50</v>
      </c>
      <c r="X80" s="115">
        <f t="shared" si="10"/>
        <v>27.933884297520663</v>
      </c>
      <c r="Y80" s="115">
        <f t="shared" si="10"/>
        <v>1.6666666666666667</v>
      </c>
      <c r="Z80" s="115">
        <f t="shared" si="10"/>
        <v>30.825688073394495</v>
      </c>
      <c r="AA80" s="117">
        <f t="shared" si="10"/>
        <v>87.272727272727266</v>
      </c>
      <c r="AB80" s="115">
        <f t="shared" si="10"/>
        <v>81.690140845070431</v>
      </c>
      <c r="AC80" s="116">
        <f t="shared" si="10"/>
        <v>88.014981273408239</v>
      </c>
      <c r="AD80" s="115">
        <f t="shared" si="10"/>
        <v>9.606986899563319</v>
      </c>
      <c r="AE80" s="115">
        <f t="shared" si="10"/>
        <v>5.9701492537313428</v>
      </c>
      <c r="AF80" s="115">
        <f t="shared" si="10"/>
        <v>11.111111111111111</v>
      </c>
      <c r="AG80" s="117">
        <f t="shared" si="10"/>
        <v>52.422145328719729</v>
      </c>
      <c r="AH80" s="115">
        <f t="shared" si="10"/>
        <v>49.275362318840585</v>
      </c>
      <c r="AI80" s="116">
        <f t="shared" si="10"/>
        <v>54.680534918276372</v>
      </c>
      <c r="AJ80" s="115">
        <f t="shared" si="10"/>
        <v>26.644182124789207</v>
      </c>
      <c r="AK80" s="115">
        <f t="shared" si="10"/>
        <v>31.833910034602077</v>
      </c>
      <c r="AL80" s="115">
        <f t="shared" si="10"/>
        <v>21.710526315789476</v>
      </c>
    </row>
    <row r="81" spans="1:38" s="111" customFormat="1" ht="17.100000000000001" customHeight="1" x14ac:dyDescent="0.15">
      <c r="A81" s="562" t="s">
        <v>74</v>
      </c>
      <c r="B81" s="562"/>
      <c r="C81" s="562"/>
      <c r="D81" s="562"/>
      <c r="E81" s="517" t="s">
        <v>73</v>
      </c>
      <c r="F81" s="115">
        <f t="shared" ref="F81:AL81" si="11">F72/F11*100</f>
        <v>26.94935691318328</v>
      </c>
      <c r="G81" s="112">
        <f t="shared" si="11"/>
        <v>33.813627794236467</v>
      </c>
      <c r="H81" s="112">
        <f t="shared" si="11"/>
        <v>20.154625433217809</v>
      </c>
      <c r="I81" s="114">
        <f t="shared" si="11"/>
        <v>7.5162475275501555</v>
      </c>
      <c r="J81" s="112">
        <f t="shared" si="11"/>
        <v>8.7006626332469033</v>
      </c>
      <c r="K81" s="113">
        <f t="shared" si="11"/>
        <v>6.3764901580260602</v>
      </c>
      <c r="L81" s="112">
        <f t="shared" si="11"/>
        <v>59.344894026974949</v>
      </c>
      <c r="M81" s="112">
        <f t="shared" si="11"/>
        <v>56.19335347432024</v>
      </c>
      <c r="N81" s="112">
        <f t="shared" si="11"/>
        <v>64.893617021276597</v>
      </c>
      <c r="O81" s="114">
        <f t="shared" si="11"/>
        <v>71.239837398373979</v>
      </c>
      <c r="P81" s="112">
        <f t="shared" si="11"/>
        <v>73.819009675583374</v>
      </c>
      <c r="Q81" s="429">
        <f t="shared" si="11"/>
        <v>49.763033175355446</v>
      </c>
      <c r="R81" s="430">
        <f t="shared" si="11"/>
        <v>47.2744814278823</v>
      </c>
      <c r="S81" s="112">
        <f t="shared" si="11"/>
        <v>50.561797752808992</v>
      </c>
      <c r="T81" s="113">
        <f t="shared" si="11"/>
        <v>45.204402515723267</v>
      </c>
      <c r="U81" s="114">
        <f t="shared" si="11"/>
        <v>58.82352941176471</v>
      </c>
      <c r="V81" s="112">
        <f t="shared" si="11"/>
        <v>61.458333333333336</v>
      </c>
      <c r="W81" s="113">
        <f t="shared" si="11"/>
        <v>16.666666666666664</v>
      </c>
      <c r="X81" s="112">
        <f t="shared" si="11"/>
        <v>35.371900826446279</v>
      </c>
      <c r="Y81" s="112">
        <f t="shared" si="11"/>
        <v>73.333333333333329</v>
      </c>
      <c r="Z81" s="112">
        <f t="shared" si="11"/>
        <v>31.192660550458719</v>
      </c>
      <c r="AA81" s="114">
        <f t="shared" si="11"/>
        <v>1.3223140495867769</v>
      </c>
      <c r="AB81" s="112">
        <f t="shared" si="11"/>
        <v>4.225352112676056</v>
      </c>
      <c r="AC81" s="113">
        <f t="shared" si="11"/>
        <v>0.93632958801498134</v>
      </c>
      <c r="AD81" s="115">
        <f t="shared" si="11"/>
        <v>62.008733624454152</v>
      </c>
      <c r="AE81" s="115">
        <f t="shared" si="11"/>
        <v>64.179104477611943</v>
      </c>
      <c r="AF81" s="115">
        <f t="shared" si="11"/>
        <v>61.111111111111114</v>
      </c>
      <c r="AG81" s="114">
        <f t="shared" si="11"/>
        <v>14.446366782006919</v>
      </c>
      <c r="AH81" s="112">
        <f t="shared" si="11"/>
        <v>12.836438923395447</v>
      </c>
      <c r="AI81" s="113">
        <f t="shared" si="11"/>
        <v>15.601783060921248</v>
      </c>
      <c r="AJ81" s="112">
        <f t="shared" si="11"/>
        <v>35.413153456998316</v>
      </c>
      <c r="AK81" s="112">
        <f t="shared" si="11"/>
        <v>38.062283737024224</v>
      </c>
      <c r="AL81" s="112">
        <f t="shared" si="11"/>
        <v>32.894736842105267</v>
      </c>
    </row>
    <row r="82" spans="1:38" ht="17.100000000000001" customHeight="1" x14ac:dyDescent="0.15">
      <c r="A82" s="91"/>
      <c r="B82" s="91"/>
      <c r="C82" s="91"/>
      <c r="D82" s="91"/>
      <c r="E82" s="431"/>
      <c r="F82" s="91"/>
      <c r="G82" s="91"/>
      <c r="H82" s="91"/>
      <c r="I82" s="432"/>
      <c r="J82" s="91"/>
      <c r="K82" s="433"/>
      <c r="L82" s="91"/>
      <c r="M82" s="91"/>
      <c r="N82" s="91"/>
      <c r="O82" s="432"/>
      <c r="P82" s="91"/>
      <c r="Q82" s="431"/>
      <c r="R82" s="92"/>
      <c r="S82" s="91"/>
      <c r="T82" s="433"/>
      <c r="U82" s="432"/>
      <c r="V82" s="91"/>
      <c r="W82" s="433"/>
      <c r="X82" s="91"/>
      <c r="Y82" s="91"/>
      <c r="Z82" s="91"/>
      <c r="AA82" s="432"/>
      <c r="AB82" s="91"/>
      <c r="AC82" s="433"/>
      <c r="AD82" s="434"/>
      <c r="AE82" s="434"/>
      <c r="AF82" s="434"/>
      <c r="AG82" s="432"/>
      <c r="AH82" s="91"/>
      <c r="AI82" s="433"/>
      <c r="AJ82" s="91"/>
      <c r="AK82" s="91"/>
      <c r="AL82" s="91"/>
    </row>
    <row r="84" spans="1:38" x14ac:dyDescent="0.15">
      <c r="B84" s="33" t="s">
        <v>168</v>
      </c>
      <c r="C84" s="33" t="s">
        <v>269</v>
      </c>
      <c r="D84" s="33" t="s">
        <v>269</v>
      </c>
      <c r="E84" s="33" t="s">
        <v>269</v>
      </c>
      <c r="F84" s="33">
        <f>SUM(E84)</f>
        <v>0</v>
      </c>
    </row>
    <row r="85" spans="1:38" x14ac:dyDescent="0.15">
      <c r="B85" s="33" t="s">
        <v>167</v>
      </c>
      <c r="C85" s="33" t="s">
        <v>269</v>
      </c>
      <c r="D85" s="33" t="s">
        <v>269</v>
      </c>
    </row>
    <row r="88" spans="1:38" x14ac:dyDescent="0.15">
      <c r="F88" s="33">
        <f>IF(SUM(F14:F35)/2+SUM(F37:F47)=F13,0,Y)</f>
        <v>0</v>
      </c>
      <c r="G88" s="33">
        <f>IF(SUM(G14:G35)/2+SUM(G37:G47)=G13,0,Y)</f>
        <v>0</v>
      </c>
      <c r="H88" s="33">
        <f>IF(SUM(H14:H35)/2+SUM(H37:H47)=H13,0,Y)</f>
        <v>0</v>
      </c>
      <c r="I88" s="33">
        <f>IF(SUM(I14:I35)/2+SUM(I37:I47)=I13,0,Y)</f>
        <v>0</v>
      </c>
      <c r="J88" s="33">
        <f>IF(SUM(J14:J35)/2+SUM(J37:J47)=J13,0,Y)</f>
        <v>0</v>
      </c>
      <c r="K88" s="33">
        <f>IF(SUM(K14:K35)/2+SUM(K37:K47)=K13,0,Y)</f>
        <v>0</v>
      </c>
      <c r="L88" s="33">
        <f>IF(SUM(L14:L35)/2+SUM(L37:L47)=L13,0,Y)</f>
        <v>0</v>
      </c>
      <c r="M88" s="33">
        <f>IF(SUM(M14:M35)/2+SUM(M37:M47)=M13,0,Y)</f>
        <v>0</v>
      </c>
      <c r="N88" s="33">
        <f>IF(SUM(N14:N35)/2+SUM(N37:N47)=N13,0,Y)</f>
        <v>0</v>
      </c>
      <c r="O88" s="33">
        <f>IF(SUM(O14:O35)/2+SUM(O37:O47)=O13,0,Y)</f>
        <v>0</v>
      </c>
      <c r="P88" s="33">
        <f>IF(SUM(P14:P35)/2+SUM(P37:P47)=P13,0,Y)</f>
        <v>0</v>
      </c>
      <c r="Q88" s="33">
        <f>IF(SUM(Q14:Q35)/2+SUM(Q37:Q47)=Q13,0,Y)</f>
        <v>0</v>
      </c>
      <c r="R88" s="33">
        <f>IF(SUM(R14:R35)/2+SUM(R37:R47)=R13,0,Y)</f>
        <v>0</v>
      </c>
      <c r="S88" s="33">
        <f>IF(SUM(S14:S35)/2+SUM(S37:S47)=S13,0,Y)</f>
        <v>0</v>
      </c>
      <c r="T88" s="33">
        <f>IF(SUM(T14:T35)/2+SUM(T37:T47)=T13,0,Y)</f>
        <v>0</v>
      </c>
      <c r="U88" s="33">
        <f>IF(SUM(U14:U35)/2+SUM(U37:U47)=U13,0,Y)</f>
        <v>0</v>
      </c>
      <c r="V88" s="33">
        <f>IF(SUM(V14:V35)/2+SUM(V37:V47)=V13,0,Y)</f>
        <v>0</v>
      </c>
      <c r="W88" s="33">
        <f>IF(SUM(W14:W35)/2+SUM(W37:W47)=W13,0,Y)</f>
        <v>0</v>
      </c>
      <c r="X88" s="33">
        <f>IF(SUM(X14:X35)/2+SUM(X37:X47)=X13,0,Y)</f>
        <v>0</v>
      </c>
      <c r="Y88" s="33">
        <f>IF(SUM(Y14:Y35)/2+SUM(Y37:Y47)=Y13,0,Y)</f>
        <v>0</v>
      </c>
      <c r="Z88" s="33">
        <f>IF(SUM(Z14:Z35)/2+SUM(Z37:Z47)=Z13,0,Y)</f>
        <v>0</v>
      </c>
      <c r="AA88" s="33">
        <f>IF(SUM(AA14:AA35)/2+SUM(AA37:AA47)=AA13,0,Y)</f>
        <v>0</v>
      </c>
      <c r="AB88" s="33">
        <f>IF(SUM(AB14:AB35)/2+SUM(AB37:AB47)=AB13,0,Y)</f>
        <v>0</v>
      </c>
      <c r="AC88" s="33">
        <f>IF(SUM(AC14:AC35)/2+SUM(AC37:AC47)=AC13,0,Y)</f>
        <v>0</v>
      </c>
      <c r="AG88" s="33">
        <f>IF(SUM(AG14:AG35)/2+SUM(AG37:AG47)=AG13,0,Y)</f>
        <v>0</v>
      </c>
      <c r="AH88" s="33">
        <f>IF(SUM(AH14:AH35)/2+SUM(AH37:AH47)=AH13,0,Y)</f>
        <v>0</v>
      </c>
      <c r="AI88" s="33">
        <f>IF(SUM(AI14:AI35)/2+SUM(AI37:AI47)=AI13,0,Y)</f>
        <v>0</v>
      </c>
      <c r="AJ88" s="33">
        <f>IF(SUM(AJ14:AJ35)/2+SUM(AJ37:AJ47)=AJ13,0,Y)</f>
        <v>0</v>
      </c>
      <c r="AK88" s="33">
        <f>IF(SUM(AK14:AK35)/2+SUM(AK37:AK47)=AK13,0,Y)</f>
        <v>0</v>
      </c>
      <c r="AL88" s="33">
        <f>IF(SUM(AL14:AL35)/2+SUM(AL37:AL47)=AL13,0,Y)</f>
        <v>0</v>
      </c>
    </row>
    <row r="89" spans="1:38" x14ac:dyDescent="0.15">
      <c r="F89" s="33">
        <f>IF(F13+F49+F51+F55+F57+F61+F63+F65=F11,0,Y)</f>
        <v>0</v>
      </c>
      <c r="G89" s="33">
        <f>IF(G13+G49+G51+G55+G57+G61+G63+G65=G11,0,Y)</f>
        <v>0</v>
      </c>
      <c r="H89" s="33">
        <f>IF(H13+H49+H51+H55+H57+H61+H63+H65=H11,0,Y)</f>
        <v>0</v>
      </c>
      <c r="I89" s="33">
        <f>IF(I13+I49+I51+I55+I57+I61+I63+I65=I11,0,Y)</f>
        <v>0</v>
      </c>
      <c r="J89" s="33">
        <f>IF(J13+J49+J51+J55+J57+J61+J63+J65=J11,0,Y)</f>
        <v>0</v>
      </c>
      <c r="K89" s="33">
        <f>IF(K13+K49+K51+K55+K57+K61+K63+K65=K11,0,Y)</f>
        <v>0</v>
      </c>
      <c r="L89" s="33">
        <f>IF(L13+L49+L51+L55+L57+L61+L63+L65=L11,0,Y)</f>
        <v>0</v>
      </c>
      <c r="M89" s="33">
        <f>IF(M13+M49+M51+M55+M57+M61+M63+M65=M11,0,Y)</f>
        <v>0</v>
      </c>
      <c r="N89" s="33">
        <f>IF(N13+N49+N51+N55+N57+N61+N63+N65=N11,0,Y)</f>
        <v>0</v>
      </c>
      <c r="O89" s="33">
        <f>IF(O13+O49+O51+O55+O57+O61+O63+O65=O11,0,Y)</f>
        <v>0</v>
      </c>
      <c r="P89" s="33">
        <f>IF(P13+P49+P51+P55+P57+P61+P63+P65=P11,0,Y)</f>
        <v>0</v>
      </c>
      <c r="Q89" s="33">
        <f>IF(Q13+Q49+Q51+Q55+Q57+Q61+Q63+Q65=Q11,0,Y)</f>
        <v>0</v>
      </c>
      <c r="R89" s="33">
        <f>IF(R13+R49+R51+R55+R57+R61+R63+R65=R11,0,Y)</f>
        <v>0</v>
      </c>
      <c r="S89" s="33">
        <f>IF(S13+S49+S51+S55+S57+S61+S63+S65=S11,0,Y)</f>
        <v>0</v>
      </c>
      <c r="T89" s="33">
        <f>IF(T13+T49+T51+T55+T57+T61+T63+T65=T11,0,Y)</f>
        <v>0</v>
      </c>
      <c r="U89" s="33">
        <f>IF(U13+U49+U51+U55+U57+U61+U63+U65=U11,0,Y)</f>
        <v>0</v>
      </c>
      <c r="V89" s="33">
        <f>IF(V13+V49+V51+V55+V57+V61+V63+V65=V11,0,Y)</f>
        <v>0</v>
      </c>
      <c r="W89" s="33">
        <f>IF(W13+W49+W51+W55+W57+W61+W63+W65=W11,0,Y)</f>
        <v>0</v>
      </c>
      <c r="X89" s="33">
        <f>IF(X13+X49+X51+X55+X57+X61+X63+X65=X11,0,Y)</f>
        <v>0</v>
      </c>
      <c r="Y89" s="33">
        <f>IF(Y13+Y49+Y51+Y55+Y57+Y61+Y63+Y65=Y11,0,Y)</f>
        <v>0</v>
      </c>
      <c r="Z89" s="33">
        <f>IF(Z13+Z49+Z51+Z55+Z57+Z61+Z63+Z65=Z11,0,Y)</f>
        <v>0</v>
      </c>
      <c r="AA89" s="33">
        <f>IF(AA13+AA49+AA51+AA55+AA57+AA61+AA63+AA65=AA11,0,Y)</f>
        <v>0</v>
      </c>
      <c r="AB89" s="33">
        <f>IF(AB13+AB49+AB51+AB55+AB57+AB61+AB63+AB65=AB11,0,Y)</f>
        <v>0</v>
      </c>
      <c r="AC89" s="33">
        <f>IF(AC13+AC49+AC51+AC55+AC57+AC61+AC63+AC65=AC11,0,Y)</f>
        <v>0</v>
      </c>
      <c r="AG89" s="33">
        <f>IF(AG13+AG49+AG51+AG55+AG57+AG61+AG63+AG65=AG11,0,Y)</f>
        <v>0</v>
      </c>
      <c r="AH89" s="33">
        <f>IF(AH13+AH49+AH51+AH55+AH57+AH61+AH63+AH65=AH11,0,Y)</f>
        <v>0</v>
      </c>
      <c r="AI89" s="33">
        <f>IF(AI13+AI49+AI51+AI55+AI57+AI61+AI63+AI65=AI11,0,Y)</f>
        <v>0</v>
      </c>
      <c r="AJ89" s="33">
        <f>IF(AJ13+AJ49+AJ51+AJ55+AJ57+AJ61+AJ63+AJ65=AJ11,0,Y)</f>
        <v>0</v>
      </c>
      <c r="AK89" s="33">
        <f>IF(AK13+AK49+AK51+AK55+AK57+AK61+AK63+AK65=AK11,0,Y)</f>
        <v>0</v>
      </c>
      <c r="AL89" s="33">
        <f>IF(AL13+AL49+AL51+AL55+AL57+AL61+AL63+AL65=AL11,0,Y)</f>
        <v>0</v>
      </c>
    </row>
    <row r="91" spans="1:38" x14ac:dyDescent="0.15">
      <c r="B91" s="33" t="s">
        <v>166</v>
      </c>
      <c r="C91" s="33" t="s">
        <v>269</v>
      </c>
      <c r="D91" s="33" t="s">
        <v>269</v>
      </c>
    </row>
    <row r="92" spans="1:38" x14ac:dyDescent="0.15">
      <c r="B92" s="33" t="s">
        <v>165</v>
      </c>
      <c r="C92" s="33" t="s">
        <v>269</v>
      </c>
      <c r="D92" s="33" t="s">
        <v>269</v>
      </c>
    </row>
    <row r="96" spans="1:38" ht="24" x14ac:dyDescent="0.15">
      <c r="A96" s="152"/>
      <c r="B96" s="152"/>
      <c r="C96" s="152"/>
      <c r="D96" s="152"/>
      <c r="E96" s="152"/>
      <c r="F96" s="152"/>
      <c r="G96" s="152"/>
      <c r="H96" s="580"/>
      <c r="I96" s="557"/>
      <c r="J96" s="557"/>
      <c r="K96" s="557"/>
      <c r="L96" s="557"/>
      <c r="M96" s="557"/>
      <c r="N96" s="557"/>
      <c r="O96" s="557"/>
      <c r="P96" s="557"/>
      <c r="Q96" s="557"/>
      <c r="R96" s="557"/>
      <c r="S96" s="557"/>
      <c r="T96" s="557"/>
      <c r="U96" s="557"/>
      <c r="V96" s="557"/>
      <c r="W96" s="557"/>
      <c r="X96" s="557"/>
      <c r="Y96" s="152"/>
      <c r="Z96" s="152"/>
      <c r="AA96" s="152"/>
      <c r="AC96" s="152"/>
      <c r="AD96" s="153"/>
      <c r="AE96" s="153"/>
      <c r="AF96" s="153"/>
      <c r="AG96" s="152"/>
      <c r="AH96" s="152"/>
      <c r="AI96" s="152"/>
      <c r="AJ96" s="152"/>
    </row>
    <row r="97" spans="1:52" s="148" customFormat="1" ht="19.5" customHeight="1" x14ac:dyDescent="0.15">
      <c r="A97" s="149"/>
      <c r="B97" s="149"/>
      <c r="C97" s="149"/>
      <c r="D97" s="149"/>
      <c r="E97" s="151" t="s">
        <v>288</v>
      </c>
      <c r="G97" s="149"/>
      <c r="H97" s="584" t="s">
        <v>163</v>
      </c>
      <c r="I97" s="584"/>
      <c r="J97" s="584"/>
      <c r="K97" s="584"/>
      <c r="L97" s="584"/>
      <c r="M97" s="584"/>
      <c r="N97" s="584"/>
      <c r="O97" s="584"/>
      <c r="P97" s="584"/>
      <c r="Q97" s="584"/>
      <c r="R97" s="584"/>
      <c r="S97" s="584"/>
      <c r="T97" s="584"/>
      <c r="U97" s="584"/>
      <c r="V97" s="584"/>
      <c r="W97" s="584"/>
      <c r="X97" s="584"/>
      <c r="Y97" s="149" t="s">
        <v>58</v>
      </c>
      <c r="Z97" s="149"/>
      <c r="AA97" s="149"/>
      <c r="AC97" s="149"/>
      <c r="AD97" s="150"/>
      <c r="AE97" s="150"/>
      <c r="AF97" s="150"/>
      <c r="AG97" s="149"/>
      <c r="AH97" s="149"/>
      <c r="AI97" s="149"/>
      <c r="AJ97" s="149"/>
    </row>
    <row r="98" spans="1:52" x14ac:dyDescent="0.15">
      <c r="A98" s="122"/>
      <c r="B98" s="122" t="s">
        <v>164</v>
      </c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379"/>
      <c r="AE98" s="379"/>
      <c r="AF98" s="379"/>
      <c r="AG98" s="122"/>
      <c r="AH98" s="122"/>
      <c r="AI98" s="122"/>
      <c r="AJ98" s="122"/>
      <c r="AK98" s="122"/>
      <c r="AL98" s="122"/>
    </row>
    <row r="99" spans="1:52" ht="17.100000000000001" customHeight="1" x14ac:dyDescent="0.15">
      <c r="A99" s="380"/>
      <c r="B99" s="380" t="s">
        <v>161</v>
      </c>
      <c r="C99" s="381"/>
      <c r="D99" s="381"/>
      <c r="E99" s="382"/>
      <c r="F99" s="435" t="s">
        <v>160</v>
      </c>
      <c r="G99" s="435"/>
      <c r="H99" s="436"/>
      <c r="I99" s="435" t="s">
        <v>159</v>
      </c>
      <c r="J99" s="435"/>
      <c r="K99" s="436"/>
      <c r="L99" s="435" t="s">
        <v>158</v>
      </c>
      <c r="M99" s="435"/>
      <c r="N99" s="436"/>
      <c r="O99" s="435" t="s">
        <v>157</v>
      </c>
      <c r="P99" s="435"/>
      <c r="Q99" s="437"/>
      <c r="R99" s="438" t="s">
        <v>156</v>
      </c>
      <c r="S99" s="435"/>
      <c r="T99" s="436"/>
      <c r="U99" s="435" t="s">
        <v>155</v>
      </c>
      <c r="V99" s="435"/>
      <c r="W99" s="436"/>
      <c r="X99" s="435" t="s">
        <v>154</v>
      </c>
      <c r="Y99" s="435"/>
      <c r="Z99" s="436"/>
      <c r="AA99" s="581" t="s">
        <v>153</v>
      </c>
      <c r="AB99" s="582"/>
      <c r="AC99" s="583"/>
      <c r="AD99" s="587" t="s">
        <v>152</v>
      </c>
      <c r="AE99" s="588"/>
      <c r="AF99" s="589"/>
      <c r="AG99" s="439" t="s">
        <v>151</v>
      </c>
      <c r="AH99" s="435"/>
      <c r="AI99" s="435"/>
      <c r="AJ99" s="438" t="s">
        <v>150</v>
      </c>
      <c r="AK99" s="435"/>
      <c r="AL99" s="435"/>
    </row>
    <row r="100" spans="1:52" ht="17.100000000000001" customHeight="1" x14ac:dyDescent="0.15">
      <c r="A100" s="109"/>
      <c r="B100" s="109"/>
      <c r="C100" s="109"/>
      <c r="D100" s="109"/>
      <c r="E100" s="383"/>
      <c r="F100" s="510" t="s">
        <v>64</v>
      </c>
      <c r="G100" s="510" t="s">
        <v>65</v>
      </c>
      <c r="H100" s="510" t="s">
        <v>66</v>
      </c>
      <c r="I100" s="510" t="s">
        <v>64</v>
      </c>
      <c r="J100" s="510" t="s">
        <v>65</v>
      </c>
      <c r="K100" s="510" t="s">
        <v>66</v>
      </c>
      <c r="L100" s="510" t="s">
        <v>64</v>
      </c>
      <c r="M100" s="510" t="s">
        <v>65</v>
      </c>
      <c r="N100" s="510" t="s">
        <v>66</v>
      </c>
      <c r="O100" s="510" t="s">
        <v>64</v>
      </c>
      <c r="P100" s="510" t="s">
        <v>65</v>
      </c>
      <c r="Q100" s="384" t="s">
        <v>66</v>
      </c>
      <c r="R100" s="385" t="s">
        <v>64</v>
      </c>
      <c r="S100" s="510" t="s">
        <v>65</v>
      </c>
      <c r="T100" s="510" t="s">
        <v>66</v>
      </c>
      <c r="U100" s="510" t="s">
        <v>64</v>
      </c>
      <c r="V100" s="510" t="s">
        <v>65</v>
      </c>
      <c r="W100" s="510" t="s">
        <v>66</v>
      </c>
      <c r="X100" s="510" t="s">
        <v>64</v>
      </c>
      <c r="Y100" s="510" t="s">
        <v>65</v>
      </c>
      <c r="Z100" s="510" t="s">
        <v>66</v>
      </c>
      <c r="AA100" s="510" t="s">
        <v>64</v>
      </c>
      <c r="AB100" s="510" t="s">
        <v>65</v>
      </c>
      <c r="AC100" s="510" t="s">
        <v>66</v>
      </c>
      <c r="AD100" s="147" t="s">
        <v>149</v>
      </c>
      <c r="AE100" s="147" t="s">
        <v>148</v>
      </c>
      <c r="AF100" s="147" t="s">
        <v>147</v>
      </c>
      <c r="AG100" s="510" t="s">
        <v>64</v>
      </c>
      <c r="AH100" s="510" t="s">
        <v>65</v>
      </c>
      <c r="AI100" s="509" t="s">
        <v>66</v>
      </c>
      <c r="AJ100" s="386" t="s">
        <v>64</v>
      </c>
      <c r="AK100" s="387" t="s">
        <v>65</v>
      </c>
      <c r="AL100" s="388" t="s">
        <v>66</v>
      </c>
    </row>
    <row r="101" spans="1:52" ht="17.100000000000001" customHeight="1" x14ac:dyDescent="0.15">
      <c r="A101" s="418"/>
      <c r="B101" s="418"/>
      <c r="C101" s="418"/>
      <c r="D101" s="418"/>
      <c r="E101" s="419"/>
      <c r="F101" s="278"/>
      <c r="G101" s="278"/>
      <c r="H101" s="279"/>
      <c r="I101" s="280"/>
      <c r="J101" s="278"/>
      <c r="K101" s="279"/>
      <c r="L101" s="280"/>
      <c r="M101" s="278"/>
      <c r="N101" s="279"/>
      <c r="O101" s="280"/>
      <c r="P101" s="278"/>
      <c r="Q101" s="440"/>
      <c r="R101" s="441"/>
      <c r="S101" s="278"/>
      <c r="T101" s="279"/>
      <c r="U101" s="280"/>
      <c r="V101" s="278"/>
      <c r="W101" s="279"/>
      <c r="X101" s="280"/>
      <c r="Y101" s="278"/>
      <c r="Z101" s="279"/>
      <c r="AA101" s="280"/>
      <c r="AB101" s="278"/>
      <c r="AC101" s="279"/>
      <c r="AD101" s="280"/>
      <c r="AE101" s="278"/>
      <c r="AF101" s="279"/>
      <c r="AG101" s="280"/>
      <c r="AH101" s="278"/>
      <c r="AI101" s="279"/>
      <c r="AJ101" s="442"/>
      <c r="AK101" s="443"/>
      <c r="AL101" s="443"/>
    </row>
    <row r="102" spans="1:52" s="111" customFormat="1" ht="17.100000000000001" customHeight="1" x14ac:dyDescent="0.15">
      <c r="A102" s="573" t="s">
        <v>67</v>
      </c>
      <c r="B102" s="573"/>
      <c r="C102" s="573"/>
      <c r="D102" s="573"/>
      <c r="E102" s="444"/>
      <c r="F102" s="281">
        <f t="shared" ref="F102:AL102" si="12">SUM(F11-F191)</f>
        <v>10464</v>
      </c>
      <c r="G102" s="281">
        <f t="shared" si="12"/>
        <v>5391</v>
      </c>
      <c r="H102" s="282">
        <f t="shared" si="12"/>
        <v>5073</v>
      </c>
      <c r="I102" s="283">
        <f t="shared" si="12"/>
        <v>5220</v>
      </c>
      <c r="J102" s="281">
        <f t="shared" si="12"/>
        <v>2492</v>
      </c>
      <c r="K102" s="282">
        <f t="shared" si="12"/>
        <v>2728</v>
      </c>
      <c r="L102" s="283">
        <f t="shared" si="12"/>
        <v>519</v>
      </c>
      <c r="M102" s="281">
        <f t="shared" si="12"/>
        <v>331</v>
      </c>
      <c r="N102" s="282">
        <f t="shared" si="12"/>
        <v>188</v>
      </c>
      <c r="O102" s="283">
        <f t="shared" si="12"/>
        <v>1578</v>
      </c>
      <c r="P102" s="281">
        <f t="shared" si="12"/>
        <v>1424</v>
      </c>
      <c r="Q102" s="445">
        <f t="shared" si="12"/>
        <v>154</v>
      </c>
      <c r="R102" s="446">
        <f t="shared" si="12"/>
        <v>1668</v>
      </c>
      <c r="S102" s="281">
        <f t="shared" si="12"/>
        <v>666</v>
      </c>
      <c r="T102" s="282">
        <f t="shared" si="12"/>
        <v>1002</v>
      </c>
      <c r="U102" s="283">
        <f t="shared" si="12"/>
        <v>102</v>
      </c>
      <c r="V102" s="281">
        <f t="shared" si="12"/>
        <v>96</v>
      </c>
      <c r="W102" s="282">
        <f t="shared" si="12"/>
        <v>6</v>
      </c>
      <c r="X102" s="283">
        <f t="shared" si="12"/>
        <v>429</v>
      </c>
      <c r="Y102" s="281">
        <f t="shared" si="12"/>
        <v>15</v>
      </c>
      <c r="Z102" s="282">
        <f t="shared" si="12"/>
        <v>414</v>
      </c>
      <c r="AA102" s="283">
        <f t="shared" si="12"/>
        <v>47</v>
      </c>
      <c r="AB102" s="281">
        <f t="shared" si="12"/>
        <v>6</v>
      </c>
      <c r="AC102" s="282">
        <f t="shared" si="12"/>
        <v>41</v>
      </c>
      <c r="AD102" s="283">
        <f t="shared" si="12"/>
        <v>76</v>
      </c>
      <c r="AE102" s="281">
        <f t="shared" si="12"/>
        <v>15</v>
      </c>
      <c r="AF102" s="282">
        <f t="shared" si="12"/>
        <v>61</v>
      </c>
      <c r="AG102" s="283">
        <f t="shared" si="12"/>
        <v>474</v>
      </c>
      <c r="AH102" s="281">
        <f t="shared" si="12"/>
        <v>210</v>
      </c>
      <c r="AI102" s="282">
        <f t="shared" si="12"/>
        <v>264</v>
      </c>
      <c r="AJ102" s="283">
        <f t="shared" si="12"/>
        <v>351</v>
      </c>
      <c r="AK102" s="281">
        <f t="shared" si="12"/>
        <v>136</v>
      </c>
      <c r="AL102" s="281">
        <f t="shared" si="12"/>
        <v>215</v>
      </c>
      <c r="AN102" s="122">
        <f>IF(I102+L102+O102+R102+U102+X102+AA102+AG102+AJ102+AD102=F102,0,Y)</f>
        <v>0</v>
      </c>
      <c r="AO102" s="122">
        <f>IF(J102+M102+P102+S102+V102+Y102+AB102+AH102+AK102+AE102=G102,0,Y)</f>
        <v>0</v>
      </c>
      <c r="AP102" s="122">
        <f>IF(K102+N102+Q102+T102+W102+Z102+AC102+AI102+AL102+AF102=H102,0,Y)</f>
        <v>0</v>
      </c>
      <c r="AQ102" s="122">
        <f>IF(SUM(G102:H102)=F102,0,Y)</f>
        <v>0</v>
      </c>
      <c r="AR102" s="122">
        <f>IF(SUM(J102:K102)=I102,0,Y)</f>
        <v>0</v>
      </c>
      <c r="AS102" s="122">
        <f>IF(SUM(M102:N102)=L102,0,Y)</f>
        <v>0</v>
      </c>
      <c r="AT102" s="122">
        <f>IF(SUM(P102:Q102)=O102,0,Y)</f>
        <v>0</v>
      </c>
      <c r="AU102" s="122">
        <f>IF(SUM(S102:T102)=R102,0,Y)</f>
        <v>0</v>
      </c>
      <c r="AV102" s="122">
        <f>IF(SUM(V102:W102)=U102,0,Y)</f>
        <v>0</v>
      </c>
      <c r="AW102" s="122">
        <f>IF(SUM(Y102:Z102)=X102,0,Y)</f>
        <v>0</v>
      </c>
      <c r="AX102" s="122">
        <f>IF(SUM(AB102:AC102)=AA102,0,Y)</f>
        <v>0</v>
      </c>
      <c r="AY102" s="122">
        <f>IF(SUM(AH102:AI102)=AG102,0,Y)</f>
        <v>0</v>
      </c>
      <c r="AZ102" s="122">
        <f>IF(SUM(AK102:AL102)=AJ102,0,Y)</f>
        <v>0</v>
      </c>
    </row>
    <row r="103" spans="1:52" ht="17.100000000000001" customHeight="1" x14ac:dyDescent="0.15">
      <c r="A103" s="418"/>
      <c r="B103" s="418"/>
      <c r="C103" s="418"/>
      <c r="D103" s="418"/>
      <c r="E103" s="419"/>
      <c r="F103" s="284"/>
      <c r="G103" s="284"/>
      <c r="H103" s="285"/>
      <c r="I103" s="286"/>
      <c r="J103" s="284"/>
      <c r="K103" s="285"/>
      <c r="L103" s="286"/>
      <c r="M103" s="284"/>
      <c r="N103" s="285"/>
      <c r="O103" s="286"/>
      <c r="P103" s="284"/>
      <c r="Q103" s="447"/>
      <c r="R103" s="448"/>
      <c r="S103" s="284"/>
      <c r="T103" s="285"/>
      <c r="U103" s="286"/>
      <c r="V103" s="284"/>
      <c r="W103" s="285"/>
      <c r="X103" s="286"/>
      <c r="Y103" s="284"/>
      <c r="Z103" s="285"/>
      <c r="AA103" s="286"/>
      <c r="AB103" s="284"/>
      <c r="AC103" s="285"/>
      <c r="AD103" s="286"/>
      <c r="AE103" s="284"/>
      <c r="AF103" s="285"/>
      <c r="AG103" s="286"/>
      <c r="AH103" s="284"/>
      <c r="AI103" s="285"/>
      <c r="AJ103" s="286"/>
      <c r="AK103" s="284"/>
      <c r="AL103" s="284"/>
    </row>
    <row r="104" spans="1:52" s="111" customFormat="1" ht="17.100000000000001" customHeight="1" x14ac:dyDescent="0.15">
      <c r="A104" s="573" t="s">
        <v>146</v>
      </c>
      <c r="B104" s="573"/>
      <c r="C104" s="573"/>
      <c r="D104" s="573" t="s">
        <v>145</v>
      </c>
      <c r="E104" s="574"/>
      <c r="F104" s="281">
        <f t="shared" ref="F104:AL106" si="13">SUM(F13-F193)</f>
        <v>4251</v>
      </c>
      <c r="G104" s="281">
        <f t="shared" si="13"/>
        <v>1875</v>
      </c>
      <c r="H104" s="282">
        <f t="shared" si="13"/>
        <v>2376</v>
      </c>
      <c r="I104" s="283">
        <f t="shared" si="13"/>
        <v>3210</v>
      </c>
      <c r="J104" s="281">
        <f t="shared" si="13"/>
        <v>1463</v>
      </c>
      <c r="K104" s="282">
        <f t="shared" si="13"/>
        <v>1747</v>
      </c>
      <c r="L104" s="283">
        <f t="shared" si="13"/>
        <v>46</v>
      </c>
      <c r="M104" s="281">
        <f t="shared" si="13"/>
        <v>23</v>
      </c>
      <c r="N104" s="282">
        <f t="shared" si="13"/>
        <v>23</v>
      </c>
      <c r="O104" s="283">
        <f t="shared" si="13"/>
        <v>100</v>
      </c>
      <c r="P104" s="281">
        <f t="shared" si="13"/>
        <v>84</v>
      </c>
      <c r="Q104" s="445">
        <f t="shared" si="13"/>
        <v>16</v>
      </c>
      <c r="R104" s="446">
        <f t="shared" si="13"/>
        <v>344</v>
      </c>
      <c r="S104" s="281">
        <f t="shared" si="13"/>
        <v>129</v>
      </c>
      <c r="T104" s="282">
        <f t="shared" si="13"/>
        <v>215</v>
      </c>
      <c r="U104" s="283">
        <f t="shared" si="13"/>
        <v>30</v>
      </c>
      <c r="V104" s="281">
        <f t="shared" si="13"/>
        <v>27</v>
      </c>
      <c r="W104" s="282">
        <f t="shared" si="13"/>
        <v>3</v>
      </c>
      <c r="X104" s="283">
        <f t="shared" si="13"/>
        <v>137</v>
      </c>
      <c r="Y104" s="281">
        <f t="shared" si="13"/>
        <v>0</v>
      </c>
      <c r="Z104" s="282">
        <f t="shared" si="13"/>
        <v>137</v>
      </c>
      <c r="AA104" s="283">
        <f t="shared" si="13"/>
        <v>22</v>
      </c>
      <c r="AB104" s="281">
        <f t="shared" si="13"/>
        <v>1</v>
      </c>
      <c r="AC104" s="282">
        <f t="shared" si="13"/>
        <v>21</v>
      </c>
      <c r="AD104" s="283">
        <f t="shared" si="13"/>
        <v>9</v>
      </c>
      <c r="AE104" s="281">
        <f t="shared" si="13"/>
        <v>1</v>
      </c>
      <c r="AF104" s="282">
        <f t="shared" si="13"/>
        <v>8</v>
      </c>
      <c r="AG104" s="283">
        <f t="shared" si="13"/>
        <v>270</v>
      </c>
      <c r="AH104" s="281">
        <f t="shared" si="13"/>
        <v>111</v>
      </c>
      <c r="AI104" s="282">
        <f t="shared" si="13"/>
        <v>159</v>
      </c>
      <c r="AJ104" s="283">
        <f t="shared" si="13"/>
        <v>83</v>
      </c>
      <c r="AK104" s="281">
        <f t="shared" si="13"/>
        <v>36</v>
      </c>
      <c r="AL104" s="281">
        <f t="shared" si="13"/>
        <v>47</v>
      </c>
      <c r="AN104" s="122">
        <f>IF(I104+L104+O104+R104+U104+X104+AA104+AG104+AJ104+AD104=F104,0,Y)</f>
        <v>0</v>
      </c>
      <c r="AO104" s="122">
        <f>IF(J104+M104+P104+S104+V104+Y104+AB104+AH104+AK104+AE104=G104,0,Y)</f>
        <v>0</v>
      </c>
      <c r="AP104" s="122">
        <f>IF(K104+N104+Q104+T104+W104+Z104+AC104+AI104+AL104+AF104=H104,0,Y)</f>
        <v>0</v>
      </c>
      <c r="AQ104" s="122">
        <f>IF(SUM(G104:H104)=F104,0,Y)</f>
        <v>0</v>
      </c>
      <c r="AR104" s="122">
        <f>IF(SUM(J104:K104)=I104,0,Y)</f>
        <v>0</v>
      </c>
      <c r="AS104" s="122">
        <f>IF(SUM(M104:N104)=L104,0,Y)</f>
        <v>0</v>
      </c>
      <c r="AT104" s="122">
        <f>IF(SUM(P104:Q104)=O104,0,Y)</f>
        <v>0</v>
      </c>
      <c r="AU104" s="122">
        <f>IF(SUM(S104:T104)=R104,0,Y)</f>
        <v>0</v>
      </c>
      <c r="AV104" s="122">
        <f>IF(SUM(V104:W104)=U104,0,Y)</f>
        <v>0</v>
      </c>
      <c r="AW104" s="122">
        <f>IF(SUM(Y104:Z104)=X104,0,Y)</f>
        <v>0</v>
      </c>
      <c r="AX104" s="122">
        <f>IF(SUM(AB104:AC104)=AA104,0,Y)</f>
        <v>0</v>
      </c>
      <c r="AY104" s="122">
        <f>IF(SUM(AH104:AI104)=AG104,0,Y)</f>
        <v>0</v>
      </c>
      <c r="AZ104" s="122">
        <f>IF(SUM(AK104:AL104)=AJ104,0,Y)</f>
        <v>0</v>
      </c>
    </row>
    <row r="105" spans="1:52" ht="17.100000000000001" customHeight="1" x14ac:dyDescent="0.15">
      <c r="A105" s="418"/>
      <c r="B105" s="578" t="s">
        <v>144</v>
      </c>
      <c r="C105" s="578"/>
      <c r="D105" s="418"/>
      <c r="E105" s="449" t="s">
        <v>4</v>
      </c>
      <c r="F105" s="276">
        <f t="shared" si="13"/>
        <v>1296</v>
      </c>
      <c r="G105" s="276">
        <f t="shared" si="13"/>
        <v>690</v>
      </c>
      <c r="H105" s="299">
        <f t="shared" si="13"/>
        <v>606</v>
      </c>
      <c r="I105" s="300">
        <f t="shared" si="13"/>
        <v>1052</v>
      </c>
      <c r="J105" s="276">
        <f t="shared" si="13"/>
        <v>546</v>
      </c>
      <c r="K105" s="299">
        <f t="shared" si="13"/>
        <v>506</v>
      </c>
      <c r="L105" s="300">
        <f t="shared" si="13"/>
        <v>9</v>
      </c>
      <c r="M105" s="276">
        <f t="shared" si="13"/>
        <v>2</v>
      </c>
      <c r="N105" s="299">
        <f t="shared" si="13"/>
        <v>7</v>
      </c>
      <c r="O105" s="300">
        <f t="shared" si="13"/>
        <v>31</v>
      </c>
      <c r="P105" s="276">
        <f t="shared" si="13"/>
        <v>29</v>
      </c>
      <c r="Q105" s="450">
        <f t="shared" si="13"/>
        <v>2</v>
      </c>
      <c r="R105" s="424">
        <f t="shared" si="13"/>
        <v>83</v>
      </c>
      <c r="S105" s="276">
        <f t="shared" si="13"/>
        <v>57</v>
      </c>
      <c r="T105" s="299">
        <f t="shared" si="13"/>
        <v>26</v>
      </c>
      <c r="U105" s="300">
        <f t="shared" si="13"/>
        <v>3</v>
      </c>
      <c r="V105" s="276">
        <f t="shared" si="13"/>
        <v>2</v>
      </c>
      <c r="W105" s="299">
        <f t="shared" si="13"/>
        <v>1</v>
      </c>
      <c r="X105" s="300">
        <f t="shared" si="13"/>
        <v>13</v>
      </c>
      <c r="Y105" s="276">
        <f t="shared" si="13"/>
        <v>0</v>
      </c>
      <c r="Z105" s="299">
        <f t="shared" si="13"/>
        <v>13</v>
      </c>
      <c r="AA105" s="300">
        <f t="shared" si="13"/>
        <v>0</v>
      </c>
      <c r="AB105" s="276">
        <f t="shared" si="13"/>
        <v>0</v>
      </c>
      <c r="AC105" s="299">
        <f t="shared" si="13"/>
        <v>0</v>
      </c>
      <c r="AD105" s="300">
        <f t="shared" si="13"/>
        <v>3</v>
      </c>
      <c r="AE105" s="276">
        <f t="shared" si="13"/>
        <v>1</v>
      </c>
      <c r="AF105" s="299">
        <f t="shared" si="13"/>
        <v>2</v>
      </c>
      <c r="AG105" s="300">
        <f t="shared" si="13"/>
        <v>86</v>
      </c>
      <c r="AH105" s="276">
        <f t="shared" si="13"/>
        <v>44</v>
      </c>
      <c r="AI105" s="299">
        <f t="shared" si="13"/>
        <v>42</v>
      </c>
      <c r="AJ105" s="300">
        <f t="shared" si="13"/>
        <v>16</v>
      </c>
      <c r="AK105" s="276">
        <f t="shared" si="13"/>
        <v>9</v>
      </c>
      <c r="AL105" s="276">
        <f t="shared" si="13"/>
        <v>7</v>
      </c>
      <c r="AN105" s="122">
        <f>IF(I105+L105+O105+R105+U105+X105+AA105+AG105+AJ105+AD105=F105,0,Y)</f>
        <v>0</v>
      </c>
      <c r="AO105" s="122">
        <f>IF(J105+M105+P105+S105+V105+Y105+AB105+AH105+AK105+AE105=G105,0,Y)</f>
        <v>0</v>
      </c>
      <c r="AP105" s="122">
        <f>IF(K105+N105+Q105+T105+W105+Z105+AC105+AI105+AL105+AF105=H105,0,Y)</f>
        <v>0</v>
      </c>
      <c r="AQ105" s="122">
        <f>IF(SUM(G105:H105)=F105,0,Y)</f>
        <v>0</v>
      </c>
      <c r="AR105" s="122">
        <f>IF(SUM(J105:K105)=I105,0,Y)</f>
        <v>0</v>
      </c>
      <c r="AS105" s="122">
        <f>IF(SUM(M105:N105)=L105,0,Y)</f>
        <v>0</v>
      </c>
      <c r="AT105" s="122">
        <f>IF(SUM(P105:Q105)=O105,0,Y)</f>
        <v>0</v>
      </c>
      <c r="AU105" s="122">
        <f>IF(SUM(S105:T105)=R105,0,Y)</f>
        <v>0</v>
      </c>
      <c r="AV105" s="122">
        <f>IF(SUM(V105:W105)=U105,0,Y)</f>
        <v>0</v>
      </c>
      <c r="AW105" s="122">
        <f>IF(SUM(Y105:Z105)=X105,0,Y)</f>
        <v>0</v>
      </c>
      <c r="AX105" s="122">
        <f>IF(SUM(AB105:AC105)=AA105,0,Y)</f>
        <v>0</v>
      </c>
      <c r="AY105" s="122">
        <f>IF(SUM(AH105:AI105)=AG105,0,Y)</f>
        <v>0</v>
      </c>
      <c r="AZ105" s="122">
        <f>IF(SUM(AK105:AL105)=AJ105,0,Y)</f>
        <v>0</v>
      </c>
    </row>
    <row r="106" spans="1:52" ht="17.100000000000001" customHeight="1" x14ac:dyDescent="0.15">
      <c r="A106" s="418"/>
      <c r="B106" s="418"/>
      <c r="C106" s="418"/>
      <c r="D106" s="418"/>
      <c r="E106" s="449" t="s">
        <v>5</v>
      </c>
      <c r="F106" s="276">
        <f t="shared" si="13"/>
        <v>1930</v>
      </c>
      <c r="G106" s="276">
        <f t="shared" si="13"/>
        <v>1098</v>
      </c>
      <c r="H106" s="299">
        <f t="shared" si="13"/>
        <v>832</v>
      </c>
      <c r="I106" s="300">
        <f t="shared" si="13"/>
        <v>1629</v>
      </c>
      <c r="J106" s="276">
        <f t="shared" si="13"/>
        <v>887</v>
      </c>
      <c r="K106" s="299">
        <f t="shared" si="13"/>
        <v>742</v>
      </c>
      <c r="L106" s="300">
        <f t="shared" si="13"/>
        <v>18</v>
      </c>
      <c r="M106" s="276">
        <f t="shared" si="13"/>
        <v>15</v>
      </c>
      <c r="N106" s="299">
        <f t="shared" si="13"/>
        <v>3</v>
      </c>
      <c r="O106" s="300">
        <f t="shared" si="13"/>
        <v>42</v>
      </c>
      <c r="P106" s="276">
        <f t="shared" si="13"/>
        <v>41</v>
      </c>
      <c r="Q106" s="450">
        <f t="shared" si="13"/>
        <v>1</v>
      </c>
      <c r="R106" s="424">
        <f t="shared" si="13"/>
        <v>87</v>
      </c>
      <c r="S106" s="276">
        <f t="shared" si="13"/>
        <v>63</v>
      </c>
      <c r="T106" s="299">
        <f t="shared" si="13"/>
        <v>24</v>
      </c>
      <c r="U106" s="300">
        <f t="shared" si="13"/>
        <v>1</v>
      </c>
      <c r="V106" s="276">
        <f t="shared" si="13"/>
        <v>1</v>
      </c>
      <c r="W106" s="299">
        <f t="shared" si="13"/>
        <v>0</v>
      </c>
      <c r="X106" s="300">
        <f t="shared" si="13"/>
        <v>14</v>
      </c>
      <c r="Y106" s="276">
        <f t="shared" si="13"/>
        <v>0</v>
      </c>
      <c r="Z106" s="299">
        <f t="shared" si="13"/>
        <v>14</v>
      </c>
      <c r="AA106" s="300">
        <f t="shared" si="13"/>
        <v>0</v>
      </c>
      <c r="AB106" s="276">
        <f t="shared" si="13"/>
        <v>0</v>
      </c>
      <c r="AC106" s="299">
        <f t="shared" si="13"/>
        <v>0</v>
      </c>
      <c r="AD106" s="300">
        <f t="shared" si="13"/>
        <v>0</v>
      </c>
      <c r="AE106" s="276">
        <f t="shared" si="13"/>
        <v>0</v>
      </c>
      <c r="AF106" s="299">
        <f t="shared" si="13"/>
        <v>0</v>
      </c>
      <c r="AG106" s="300">
        <f t="shared" si="13"/>
        <v>106</v>
      </c>
      <c r="AH106" s="276">
        <f t="shared" si="13"/>
        <v>64</v>
      </c>
      <c r="AI106" s="299">
        <f t="shared" si="13"/>
        <v>42</v>
      </c>
      <c r="AJ106" s="300">
        <f t="shared" si="13"/>
        <v>33</v>
      </c>
      <c r="AK106" s="276">
        <f t="shared" si="13"/>
        <v>27</v>
      </c>
      <c r="AL106" s="276">
        <f t="shared" si="13"/>
        <v>6</v>
      </c>
      <c r="AN106" s="122">
        <f>IF(I106+L106+O106+R106+U106+X106+AA106+AG106+AJ106+AD106=F106,0,Y)</f>
        <v>0</v>
      </c>
      <c r="AO106" s="122">
        <f>IF(J106+M106+P106+S106+V106+Y106+AB106+AH106+AK106+AE106=G106,0,Y)</f>
        <v>0</v>
      </c>
      <c r="AP106" s="122">
        <f>IF(K106+N106+Q106+T106+W106+Z106+AC106+AI106+AL106=H106,0,Y)</f>
        <v>0</v>
      </c>
      <c r="AQ106" s="122">
        <f>IF(SUM(G106:H106)=F106,0,Y)</f>
        <v>0</v>
      </c>
      <c r="AR106" s="122">
        <f>IF(SUM(J106:K106)=I106,0,Y)</f>
        <v>0</v>
      </c>
      <c r="AS106" s="122">
        <f>IF(SUM(M106:N106)=L106,0,Y)</f>
        <v>0</v>
      </c>
      <c r="AT106" s="122">
        <f>IF(SUM(P106:Q106)=O106,0,Y)</f>
        <v>0</v>
      </c>
      <c r="AU106" s="122">
        <f>IF(SUM(S106:T106)=R106,0,Y)</f>
        <v>0</v>
      </c>
      <c r="AV106" s="122">
        <f>IF(SUM(V106:W106)=U106,0,Y)</f>
        <v>0</v>
      </c>
      <c r="AW106" s="122">
        <f>IF(SUM(Y106:Z106)=X106,0,Y)</f>
        <v>0</v>
      </c>
      <c r="AX106" s="122">
        <f>IF(SUM(AB106:AC106)=AA106,0,Y)</f>
        <v>0</v>
      </c>
      <c r="AY106" s="122">
        <f>IF(SUM(AH106:AI106)=AG106,0,Y)</f>
        <v>0</v>
      </c>
      <c r="AZ106" s="122">
        <f>IF(SUM(AK106:AL106)=AJ106,0,Y)</f>
        <v>0</v>
      </c>
    </row>
    <row r="107" spans="1:52" ht="17.100000000000001" customHeight="1" x14ac:dyDescent="0.15">
      <c r="A107" s="418"/>
      <c r="B107" s="418"/>
      <c r="C107" s="418"/>
      <c r="D107" s="418"/>
      <c r="E107" s="449"/>
      <c r="F107" s="276"/>
      <c r="G107" s="276"/>
      <c r="H107" s="299"/>
      <c r="I107" s="300"/>
      <c r="J107" s="276"/>
      <c r="K107" s="299"/>
      <c r="L107" s="300"/>
      <c r="M107" s="276"/>
      <c r="N107" s="299"/>
      <c r="O107" s="300"/>
      <c r="P107" s="276"/>
      <c r="Q107" s="450"/>
      <c r="R107" s="424"/>
      <c r="S107" s="276"/>
      <c r="T107" s="299"/>
      <c r="U107" s="300"/>
      <c r="V107" s="276"/>
      <c r="W107" s="299"/>
      <c r="X107" s="300"/>
      <c r="Y107" s="276"/>
      <c r="Z107" s="299"/>
      <c r="AA107" s="300"/>
      <c r="AB107" s="276"/>
      <c r="AC107" s="299"/>
      <c r="AD107" s="300"/>
      <c r="AE107" s="276"/>
      <c r="AF107" s="299"/>
      <c r="AG107" s="300"/>
      <c r="AH107" s="276"/>
      <c r="AI107" s="299"/>
      <c r="AJ107" s="300"/>
      <c r="AK107" s="276"/>
      <c r="AL107" s="276"/>
      <c r="AN107" s="122"/>
      <c r="AO107" s="122"/>
      <c r="AP107" s="122"/>
    </row>
    <row r="108" spans="1:52" ht="17.100000000000001" customHeight="1" x14ac:dyDescent="0.15">
      <c r="A108" s="418"/>
      <c r="B108" s="418"/>
      <c r="C108" s="418" t="s">
        <v>142</v>
      </c>
      <c r="D108" s="418"/>
      <c r="E108" s="449" t="s">
        <v>4</v>
      </c>
      <c r="F108" s="276">
        <f t="shared" ref="F108:AL109" si="14">SUM(F17-F197)</f>
        <v>572</v>
      </c>
      <c r="G108" s="276">
        <f t="shared" si="14"/>
        <v>278</v>
      </c>
      <c r="H108" s="299">
        <f t="shared" si="14"/>
        <v>294</v>
      </c>
      <c r="I108" s="300">
        <f t="shared" si="14"/>
        <v>535</v>
      </c>
      <c r="J108" s="276">
        <f t="shared" si="14"/>
        <v>263</v>
      </c>
      <c r="K108" s="299">
        <f t="shared" si="14"/>
        <v>272</v>
      </c>
      <c r="L108" s="300">
        <f t="shared" si="14"/>
        <v>3</v>
      </c>
      <c r="M108" s="276">
        <f t="shared" si="14"/>
        <v>0</v>
      </c>
      <c r="N108" s="299">
        <f t="shared" si="14"/>
        <v>3</v>
      </c>
      <c r="O108" s="300">
        <f t="shared" si="14"/>
        <v>4</v>
      </c>
      <c r="P108" s="276">
        <f t="shared" si="14"/>
        <v>4</v>
      </c>
      <c r="Q108" s="450">
        <f t="shared" si="14"/>
        <v>0</v>
      </c>
      <c r="R108" s="424">
        <f t="shared" si="14"/>
        <v>4</v>
      </c>
      <c r="S108" s="276">
        <f t="shared" si="14"/>
        <v>1</v>
      </c>
      <c r="T108" s="299">
        <f t="shared" si="14"/>
        <v>3</v>
      </c>
      <c r="U108" s="300">
        <f t="shared" si="14"/>
        <v>0</v>
      </c>
      <c r="V108" s="276">
        <f t="shared" si="14"/>
        <v>0</v>
      </c>
      <c r="W108" s="299">
        <f t="shared" si="14"/>
        <v>0</v>
      </c>
      <c r="X108" s="300">
        <f t="shared" si="14"/>
        <v>1</v>
      </c>
      <c r="Y108" s="276">
        <f t="shared" si="14"/>
        <v>0</v>
      </c>
      <c r="Z108" s="299">
        <f t="shared" si="14"/>
        <v>1</v>
      </c>
      <c r="AA108" s="300">
        <f t="shared" si="14"/>
        <v>0</v>
      </c>
      <c r="AB108" s="276">
        <f t="shared" si="14"/>
        <v>0</v>
      </c>
      <c r="AC108" s="299">
        <f t="shared" si="14"/>
        <v>0</v>
      </c>
      <c r="AD108" s="300">
        <f t="shared" si="14"/>
        <v>0</v>
      </c>
      <c r="AE108" s="276">
        <f t="shared" si="14"/>
        <v>0</v>
      </c>
      <c r="AF108" s="299">
        <f t="shared" si="14"/>
        <v>0</v>
      </c>
      <c r="AG108" s="300">
        <f t="shared" si="14"/>
        <v>23</v>
      </c>
      <c r="AH108" s="276">
        <f t="shared" si="14"/>
        <v>8</v>
      </c>
      <c r="AI108" s="299">
        <f t="shared" si="14"/>
        <v>15</v>
      </c>
      <c r="AJ108" s="300">
        <f t="shared" si="14"/>
        <v>2</v>
      </c>
      <c r="AK108" s="276">
        <f t="shared" si="14"/>
        <v>2</v>
      </c>
      <c r="AL108" s="276">
        <f t="shared" si="14"/>
        <v>0</v>
      </c>
      <c r="AN108" s="122">
        <f>IF(I108+L108+O108+R108+U108+X108+AA108+AG108+AJ108=F108,0,Y)</f>
        <v>0</v>
      </c>
      <c r="AO108" s="122">
        <f>IF(J108+M108+P108+S108+V108+Y108+AB108+AH108+AK108=G108,0,Y)</f>
        <v>0</v>
      </c>
      <c r="AP108" s="122">
        <f>IF(K108+N108+Q108+T108+W108+Z108+AC108+AI108+AL108=H108,0,Y)</f>
        <v>0</v>
      </c>
      <c r="AQ108" s="122">
        <f>IF(SUM(G108:H108)=F108,0,Y)</f>
        <v>0</v>
      </c>
      <c r="AR108" s="122">
        <f>IF(SUM(J108:K108)=I108,0,Y)</f>
        <v>0</v>
      </c>
      <c r="AS108" s="122">
        <f>IF(SUM(M108:N108)=L108,0,Y)</f>
        <v>0</v>
      </c>
      <c r="AT108" s="122">
        <f>IF(SUM(P108:Q108)=O108,0,Y)</f>
        <v>0</v>
      </c>
      <c r="AU108" s="122">
        <f>IF(SUM(S108:T108)=R108,0,Y)</f>
        <v>0</v>
      </c>
      <c r="AV108" s="122">
        <f>IF(SUM(V108:W108)=U108,0,Y)</f>
        <v>0</v>
      </c>
      <c r="AW108" s="122">
        <f>IF(SUM(Y108:Z108)=X108,0,Y)</f>
        <v>0</v>
      </c>
      <c r="AX108" s="122">
        <f>IF(SUM(AB108:AC108)=AA108,0,Y)</f>
        <v>0</v>
      </c>
      <c r="AY108" s="122">
        <f>IF(SUM(AH108:AI108)=AG108,0,Y)</f>
        <v>0</v>
      </c>
      <c r="AZ108" s="122">
        <f>IF(SUM(AK108:AL108)=AJ108,0,Y)</f>
        <v>0</v>
      </c>
    </row>
    <row r="109" spans="1:52" ht="17.100000000000001" customHeight="1" x14ac:dyDescent="0.15">
      <c r="A109" s="418"/>
      <c r="B109" s="418"/>
      <c r="C109" s="418"/>
      <c r="D109" s="418"/>
      <c r="E109" s="449" t="s">
        <v>5</v>
      </c>
      <c r="F109" s="276">
        <f t="shared" si="14"/>
        <v>576</v>
      </c>
      <c r="G109" s="276">
        <f t="shared" si="14"/>
        <v>337</v>
      </c>
      <c r="H109" s="299">
        <f t="shared" si="14"/>
        <v>239</v>
      </c>
      <c r="I109" s="300">
        <f t="shared" si="14"/>
        <v>542</v>
      </c>
      <c r="J109" s="276">
        <f t="shared" si="14"/>
        <v>312</v>
      </c>
      <c r="K109" s="299">
        <f t="shared" si="14"/>
        <v>230</v>
      </c>
      <c r="L109" s="300">
        <f t="shared" si="14"/>
        <v>0</v>
      </c>
      <c r="M109" s="276">
        <f t="shared" si="14"/>
        <v>0</v>
      </c>
      <c r="N109" s="299">
        <f t="shared" si="14"/>
        <v>0</v>
      </c>
      <c r="O109" s="300">
        <f t="shared" si="14"/>
        <v>6</v>
      </c>
      <c r="P109" s="276">
        <f t="shared" si="14"/>
        <v>6</v>
      </c>
      <c r="Q109" s="450">
        <f t="shared" si="14"/>
        <v>0</v>
      </c>
      <c r="R109" s="424">
        <f t="shared" si="14"/>
        <v>7</v>
      </c>
      <c r="S109" s="276">
        <f t="shared" si="14"/>
        <v>3</v>
      </c>
      <c r="T109" s="299">
        <f t="shared" si="14"/>
        <v>4</v>
      </c>
      <c r="U109" s="300">
        <f t="shared" si="14"/>
        <v>0</v>
      </c>
      <c r="V109" s="276">
        <f t="shared" si="14"/>
        <v>0</v>
      </c>
      <c r="W109" s="299">
        <f t="shared" si="14"/>
        <v>0</v>
      </c>
      <c r="X109" s="300">
        <f t="shared" si="14"/>
        <v>1</v>
      </c>
      <c r="Y109" s="276">
        <f t="shared" si="14"/>
        <v>0</v>
      </c>
      <c r="Z109" s="299">
        <f t="shared" si="14"/>
        <v>1</v>
      </c>
      <c r="AA109" s="300">
        <f t="shared" si="14"/>
        <v>0</v>
      </c>
      <c r="AB109" s="276">
        <f t="shared" si="14"/>
        <v>0</v>
      </c>
      <c r="AC109" s="299">
        <f t="shared" si="14"/>
        <v>0</v>
      </c>
      <c r="AD109" s="300">
        <f t="shared" si="14"/>
        <v>0</v>
      </c>
      <c r="AE109" s="276">
        <f t="shared" si="14"/>
        <v>0</v>
      </c>
      <c r="AF109" s="299">
        <f t="shared" si="14"/>
        <v>0</v>
      </c>
      <c r="AG109" s="300">
        <f t="shared" si="14"/>
        <v>16</v>
      </c>
      <c r="AH109" s="276">
        <f t="shared" si="14"/>
        <v>12</v>
      </c>
      <c r="AI109" s="299">
        <f t="shared" si="14"/>
        <v>4</v>
      </c>
      <c r="AJ109" s="300">
        <f t="shared" si="14"/>
        <v>4</v>
      </c>
      <c r="AK109" s="276">
        <f t="shared" si="14"/>
        <v>4</v>
      </c>
      <c r="AL109" s="276">
        <f t="shared" si="14"/>
        <v>0</v>
      </c>
      <c r="AN109" s="122">
        <f>IF(I109+L109+O109+R109+U109+X109+AA109+AG109+AJ109=F109,0,Y)</f>
        <v>0</v>
      </c>
      <c r="AO109" s="122">
        <f>IF(J109+M109+P109+S109+V109+Y109+AB109+AH109+AK109=G109,0,Y)</f>
        <v>0</v>
      </c>
      <c r="AP109" s="122">
        <f>IF(K109+N109+Q109+T109+W109+Z109+AC109+AI109+AL109=H109,0,Y)</f>
        <v>0</v>
      </c>
      <c r="AQ109" s="122">
        <f>IF(SUM(G109:H109)=F109,0,Y)</f>
        <v>0</v>
      </c>
      <c r="AR109" s="122">
        <f>IF(SUM(J109:K109)=I109,0,Y)</f>
        <v>0</v>
      </c>
      <c r="AS109" s="122">
        <f>IF(SUM(M109:N109)=L109,0,Y)</f>
        <v>0</v>
      </c>
      <c r="AT109" s="122">
        <f>IF(SUM(P109:Q109)=O109,0,Y)</f>
        <v>0</v>
      </c>
      <c r="AU109" s="122">
        <f>IF(SUM(S109:T109)=R109,0,Y)</f>
        <v>0</v>
      </c>
      <c r="AV109" s="122">
        <f>IF(SUM(V109:W109)=U109,0,Y)</f>
        <v>0</v>
      </c>
      <c r="AW109" s="122">
        <f>IF(SUM(Y109:Z109)=X109,0,Y)</f>
        <v>0</v>
      </c>
      <c r="AX109" s="122">
        <f>IF(SUM(AB109:AC109)=AA109,0,Y)</f>
        <v>0</v>
      </c>
      <c r="AY109" s="122">
        <f>IF(SUM(AH109:AI109)=AG109,0,Y)</f>
        <v>0</v>
      </c>
      <c r="AZ109" s="122">
        <f>IF(SUM(AK109:AL109)=AJ109,0,Y)</f>
        <v>0</v>
      </c>
    </row>
    <row r="110" spans="1:52" ht="17.100000000000001" customHeight="1" x14ac:dyDescent="0.15">
      <c r="A110" s="418"/>
      <c r="B110" s="418"/>
      <c r="C110" s="418"/>
      <c r="D110" s="418"/>
      <c r="E110" s="449"/>
      <c r="F110" s="276"/>
      <c r="G110" s="276"/>
      <c r="H110" s="299"/>
      <c r="I110" s="300"/>
      <c r="J110" s="276"/>
      <c r="K110" s="299"/>
      <c r="L110" s="300"/>
      <c r="M110" s="276"/>
      <c r="N110" s="299"/>
      <c r="O110" s="300"/>
      <c r="P110" s="276"/>
      <c r="Q110" s="450"/>
      <c r="R110" s="424"/>
      <c r="S110" s="276"/>
      <c r="T110" s="299"/>
      <c r="U110" s="300"/>
      <c r="V110" s="276"/>
      <c r="W110" s="299"/>
      <c r="X110" s="300"/>
      <c r="Y110" s="276"/>
      <c r="Z110" s="299"/>
      <c r="AA110" s="300"/>
      <c r="AB110" s="276"/>
      <c r="AC110" s="299"/>
      <c r="AD110" s="300"/>
      <c r="AE110" s="276"/>
      <c r="AF110" s="299"/>
      <c r="AG110" s="300"/>
      <c r="AH110" s="276"/>
      <c r="AI110" s="299"/>
      <c r="AJ110" s="300"/>
      <c r="AK110" s="276"/>
      <c r="AL110" s="276"/>
      <c r="AN110" s="122"/>
      <c r="AO110" s="122"/>
      <c r="AP110" s="122"/>
    </row>
    <row r="111" spans="1:52" ht="17.100000000000001" customHeight="1" x14ac:dyDescent="0.15">
      <c r="A111" s="418"/>
      <c r="B111" s="418"/>
      <c r="C111" s="418" t="s">
        <v>141</v>
      </c>
      <c r="D111" s="418"/>
      <c r="E111" s="449" t="s">
        <v>5</v>
      </c>
      <c r="F111" s="276">
        <f t="shared" ref="F111:AL111" si="15">SUM(F20-F200)</f>
        <v>309</v>
      </c>
      <c r="G111" s="276">
        <f t="shared" si="15"/>
        <v>124</v>
      </c>
      <c r="H111" s="299">
        <f t="shared" si="15"/>
        <v>185</v>
      </c>
      <c r="I111" s="300">
        <f t="shared" si="15"/>
        <v>288</v>
      </c>
      <c r="J111" s="276">
        <f t="shared" si="15"/>
        <v>113</v>
      </c>
      <c r="K111" s="299">
        <f t="shared" si="15"/>
        <v>175</v>
      </c>
      <c r="L111" s="300">
        <f t="shared" si="15"/>
        <v>0</v>
      </c>
      <c r="M111" s="276">
        <f t="shared" si="15"/>
        <v>0</v>
      </c>
      <c r="N111" s="299">
        <f t="shared" si="15"/>
        <v>0</v>
      </c>
      <c r="O111" s="300">
        <f t="shared" si="15"/>
        <v>1</v>
      </c>
      <c r="P111" s="276">
        <f t="shared" si="15"/>
        <v>1</v>
      </c>
      <c r="Q111" s="450">
        <f t="shared" si="15"/>
        <v>0</v>
      </c>
      <c r="R111" s="424">
        <f t="shared" si="15"/>
        <v>6</v>
      </c>
      <c r="S111" s="276">
        <f t="shared" si="15"/>
        <v>2</v>
      </c>
      <c r="T111" s="299">
        <f t="shared" si="15"/>
        <v>4</v>
      </c>
      <c r="U111" s="300">
        <f t="shared" si="15"/>
        <v>0</v>
      </c>
      <c r="V111" s="276">
        <f t="shared" si="15"/>
        <v>0</v>
      </c>
      <c r="W111" s="299">
        <f t="shared" si="15"/>
        <v>0</v>
      </c>
      <c r="X111" s="300">
        <f t="shared" si="15"/>
        <v>0</v>
      </c>
      <c r="Y111" s="276">
        <f t="shared" si="15"/>
        <v>0</v>
      </c>
      <c r="Z111" s="299">
        <f t="shared" si="15"/>
        <v>0</v>
      </c>
      <c r="AA111" s="300">
        <f t="shared" si="15"/>
        <v>0</v>
      </c>
      <c r="AB111" s="276">
        <f t="shared" si="15"/>
        <v>0</v>
      </c>
      <c r="AC111" s="299">
        <f t="shared" si="15"/>
        <v>0</v>
      </c>
      <c r="AD111" s="300">
        <f t="shared" si="15"/>
        <v>0</v>
      </c>
      <c r="AE111" s="276">
        <f t="shared" si="15"/>
        <v>0</v>
      </c>
      <c r="AF111" s="299">
        <f t="shared" si="15"/>
        <v>0</v>
      </c>
      <c r="AG111" s="300">
        <f t="shared" si="15"/>
        <v>12</v>
      </c>
      <c r="AH111" s="276">
        <f t="shared" si="15"/>
        <v>6</v>
      </c>
      <c r="AI111" s="299">
        <f t="shared" si="15"/>
        <v>6</v>
      </c>
      <c r="AJ111" s="300">
        <f t="shared" si="15"/>
        <v>2</v>
      </c>
      <c r="AK111" s="276">
        <f t="shared" si="15"/>
        <v>2</v>
      </c>
      <c r="AL111" s="276">
        <f t="shared" si="15"/>
        <v>0</v>
      </c>
      <c r="AN111" s="122">
        <f>IF(I111+L111+O111+R111+U111+X111+AA111+AG111+AJ111=F111,0,Y)</f>
        <v>0</v>
      </c>
      <c r="AO111" s="122">
        <f>IF(J111+M111+P111+S111+V111+Y111+AB111+AH111+AK111=G111,0,Y)</f>
        <v>0</v>
      </c>
      <c r="AP111" s="122">
        <f>IF(K111+N111+Q111+T111+W111+Z111+AC111+AI111+AL111=H111,0,Y)</f>
        <v>0</v>
      </c>
      <c r="AQ111" s="122">
        <f>IF(SUM(G111:H111)=F111,0,Y)</f>
        <v>0</v>
      </c>
      <c r="AR111" s="122">
        <f>IF(SUM(J111:K111)=I111,0,Y)</f>
        <v>0</v>
      </c>
      <c r="AS111" s="122">
        <f>IF(SUM(M111:N111)=L111,0,Y)</f>
        <v>0</v>
      </c>
      <c r="AT111" s="122">
        <f>IF(SUM(P111:Q111)=O111,0,Y)</f>
        <v>0</v>
      </c>
      <c r="AU111" s="122">
        <f>IF(SUM(S111:T111)=R111,0,Y)</f>
        <v>0</v>
      </c>
      <c r="AV111" s="122">
        <f>IF(SUM(V111:W111)=U111,0,Y)</f>
        <v>0</v>
      </c>
      <c r="AW111" s="122">
        <f>IF(SUM(Y111:Z111)=X111,0,Y)</f>
        <v>0</v>
      </c>
      <c r="AX111" s="122">
        <f>IF(SUM(AB111:AC111)=AA111,0,Y)</f>
        <v>0</v>
      </c>
      <c r="AY111" s="122">
        <f>IF(SUM(AH111:AI111)=AG111,0,Y)</f>
        <v>0</v>
      </c>
      <c r="AZ111" s="122">
        <f>IF(SUM(AK111:AL111)=AJ111,0,Y)</f>
        <v>0</v>
      </c>
    </row>
    <row r="112" spans="1:52" ht="17.100000000000001" customHeight="1" x14ac:dyDescent="0.15">
      <c r="A112" s="418"/>
      <c r="B112" s="418"/>
      <c r="C112" s="418"/>
      <c r="D112" s="418"/>
      <c r="E112" s="449"/>
      <c r="F112" s="276"/>
      <c r="G112" s="276"/>
      <c r="H112" s="299"/>
      <c r="I112" s="300"/>
      <c r="J112" s="276"/>
      <c r="K112" s="299"/>
      <c r="L112" s="300"/>
      <c r="M112" s="276"/>
      <c r="N112" s="299"/>
      <c r="O112" s="300"/>
      <c r="P112" s="276"/>
      <c r="Q112" s="450"/>
      <c r="R112" s="424"/>
      <c r="S112" s="276"/>
      <c r="T112" s="299"/>
      <c r="U112" s="300"/>
      <c r="V112" s="276"/>
      <c r="W112" s="299"/>
      <c r="X112" s="300"/>
      <c r="Y112" s="276"/>
      <c r="Z112" s="299"/>
      <c r="AA112" s="300"/>
      <c r="AB112" s="276"/>
      <c r="AC112" s="299"/>
      <c r="AD112" s="300"/>
      <c r="AE112" s="276"/>
      <c r="AF112" s="299"/>
      <c r="AG112" s="300"/>
      <c r="AH112" s="276"/>
      <c r="AI112" s="299"/>
      <c r="AJ112" s="300"/>
      <c r="AK112" s="276"/>
      <c r="AL112" s="276"/>
      <c r="AN112" s="122"/>
      <c r="AO112" s="122"/>
      <c r="AP112" s="122"/>
    </row>
    <row r="113" spans="1:52" ht="17.100000000000001" customHeight="1" x14ac:dyDescent="0.15">
      <c r="A113" s="418"/>
      <c r="B113" s="418"/>
      <c r="C113" s="418" t="s">
        <v>140</v>
      </c>
      <c r="D113" s="418"/>
      <c r="E113" s="449" t="s">
        <v>4</v>
      </c>
      <c r="F113" s="276">
        <f t="shared" ref="F113:AL114" si="16">SUM(F22-F202)</f>
        <v>724</v>
      </c>
      <c r="G113" s="276">
        <f t="shared" si="16"/>
        <v>412</v>
      </c>
      <c r="H113" s="299">
        <f t="shared" si="16"/>
        <v>312</v>
      </c>
      <c r="I113" s="300">
        <f t="shared" si="16"/>
        <v>517</v>
      </c>
      <c r="J113" s="276">
        <f t="shared" si="16"/>
        <v>283</v>
      </c>
      <c r="K113" s="299">
        <f t="shared" si="16"/>
        <v>234</v>
      </c>
      <c r="L113" s="300">
        <f t="shared" si="16"/>
        <v>6</v>
      </c>
      <c r="M113" s="276">
        <f t="shared" si="16"/>
        <v>2</v>
      </c>
      <c r="N113" s="299">
        <f t="shared" si="16"/>
        <v>4</v>
      </c>
      <c r="O113" s="300">
        <f t="shared" si="16"/>
        <v>27</v>
      </c>
      <c r="P113" s="276">
        <f t="shared" si="16"/>
        <v>25</v>
      </c>
      <c r="Q113" s="450">
        <f t="shared" si="16"/>
        <v>2</v>
      </c>
      <c r="R113" s="424">
        <f t="shared" si="16"/>
        <v>79</v>
      </c>
      <c r="S113" s="276">
        <f t="shared" si="16"/>
        <v>56</v>
      </c>
      <c r="T113" s="299">
        <f t="shared" si="16"/>
        <v>23</v>
      </c>
      <c r="U113" s="300">
        <f t="shared" si="16"/>
        <v>3</v>
      </c>
      <c r="V113" s="276">
        <f t="shared" si="16"/>
        <v>2</v>
      </c>
      <c r="W113" s="299">
        <f t="shared" si="16"/>
        <v>1</v>
      </c>
      <c r="X113" s="300">
        <f t="shared" si="16"/>
        <v>12</v>
      </c>
      <c r="Y113" s="276">
        <f t="shared" si="16"/>
        <v>0</v>
      </c>
      <c r="Z113" s="299">
        <f t="shared" si="16"/>
        <v>12</v>
      </c>
      <c r="AA113" s="300">
        <f t="shared" si="16"/>
        <v>0</v>
      </c>
      <c r="AB113" s="276">
        <f t="shared" si="16"/>
        <v>0</v>
      </c>
      <c r="AC113" s="299">
        <f t="shared" si="16"/>
        <v>0</v>
      </c>
      <c r="AD113" s="300">
        <f t="shared" si="16"/>
        <v>3</v>
      </c>
      <c r="AE113" s="276">
        <f t="shared" si="16"/>
        <v>1</v>
      </c>
      <c r="AF113" s="299">
        <f t="shared" si="16"/>
        <v>2</v>
      </c>
      <c r="AG113" s="300">
        <f t="shared" si="16"/>
        <v>63</v>
      </c>
      <c r="AH113" s="276">
        <f t="shared" si="16"/>
        <v>36</v>
      </c>
      <c r="AI113" s="299">
        <f t="shared" si="16"/>
        <v>27</v>
      </c>
      <c r="AJ113" s="300">
        <f t="shared" si="16"/>
        <v>14</v>
      </c>
      <c r="AK113" s="276">
        <f t="shared" si="16"/>
        <v>7</v>
      </c>
      <c r="AL113" s="276">
        <f t="shared" si="16"/>
        <v>7</v>
      </c>
      <c r="AN113" s="122">
        <f>IF(I113+L113+O113+R113+U113+X113+AA113+AG113+AJ113+AD113=F113,0,Y)</f>
        <v>0</v>
      </c>
      <c r="AO113" s="122">
        <f>IF(J113+M113+P113+S113+V113+Y113+AB113+AH113+AK113+AE113=G113,0,Y)</f>
        <v>0</v>
      </c>
      <c r="AP113" s="122">
        <f>IF(K113+N113+Q113+T113+W113+Z113+AC113+AI113+AL113+AF113=H113,0,Y)</f>
        <v>0</v>
      </c>
      <c r="AQ113" s="122">
        <f>IF(SUM(G113:H113)=F113,0,Y)</f>
        <v>0</v>
      </c>
      <c r="AR113" s="122">
        <f>IF(SUM(J113:K113)=I113,0,Y)</f>
        <v>0</v>
      </c>
      <c r="AS113" s="122">
        <f>IF(SUM(M113:N113)=L113,0,Y)</f>
        <v>0</v>
      </c>
      <c r="AT113" s="122">
        <f>IF(SUM(P113:Q113)=O113,0,Y)</f>
        <v>0</v>
      </c>
      <c r="AU113" s="122">
        <f>IF(SUM(S113:T113)=R113,0,Y)</f>
        <v>0</v>
      </c>
      <c r="AV113" s="122">
        <f>IF(SUM(V113:W113)=U113,0,Y)</f>
        <v>0</v>
      </c>
      <c r="AW113" s="122">
        <f>IF(SUM(Y113:Z113)=X113,0,Y)</f>
        <v>0</v>
      </c>
      <c r="AX113" s="122">
        <f>IF(SUM(AB113:AC113)=AA113,0,Y)</f>
        <v>0</v>
      </c>
      <c r="AY113" s="122">
        <f>IF(SUM(AH113:AI113)=AG113,0,Y)</f>
        <v>0</v>
      </c>
      <c r="AZ113" s="122">
        <f>IF(SUM(AK113:AL113)=AJ113,0,Y)</f>
        <v>0</v>
      </c>
    </row>
    <row r="114" spans="1:52" ht="17.100000000000001" customHeight="1" x14ac:dyDescent="0.15">
      <c r="A114" s="418"/>
      <c r="B114" s="418"/>
      <c r="C114" s="418"/>
      <c r="D114" s="418"/>
      <c r="E114" s="449" t="s">
        <v>5</v>
      </c>
      <c r="F114" s="276">
        <f t="shared" si="16"/>
        <v>1045</v>
      </c>
      <c r="G114" s="276">
        <f t="shared" si="16"/>
        <v>637</v>
      </c>
      <c r="H114" s="299">
        <f t="shared" si="16"/>
        <v>408</v>
      </c>
      <c r="I114" s="300">
        <f t="shared" si="16"/>
        <v>799</v>
      </c>
      <c r="J114" s="276">
        <f t="shared" si="16"/>
        <v>462</v>
      </c>
      <c r="K114" s="299">
        <f t="shared" si="16"/>
        <v>337</v>
      </c>
      <c r="L114" s="300">
        <f t="shared" si="16"/>
        <v>18</v>
      </c>
      <c r="M114" s="276">
        <f t="shared" si="16"/>
        <v>15</v>
      </c>
      <c r="N114" s="299">
        <f t="shared" si="16"/>
        <v>3</v>
      </c>
      <c r="O114" s="300">
        <f t="shared" si="16"/>
        <v>35</v>
      </c>
      <c r="P114" s="276">
        <f t="shared" si="16"/>
        <v>34</v>
      </c>
      <c r="Q114" s="450">
        <f t="shared" si="16"/>
        <v>1</v>
      </c>
      <c r="R114" s="424">
        <f t="shared" si="16"/>
        <v>74</v>
      </c>
      <c r="S114" s="276">
        <f t="shared" si="16"/>
        <v>58</v>
      </c>
      <c r="T114" s="299">
        <f t="shared" si="16"/>
        <v>16</v>
      </c>
      <c r="U114" s="300">
        <f t="shared" si="16"/>
        <v>1</v>
      </c>
      <c r="V114" s="276">
        <f t="shared" si="16"/>
        <v>1</v>
      </c>
      <c r="W114" s="299">
        <f t="shared" si="16"/>
        <v>0</v>
      </c>
      <c r="X114" s="300">
        <f t="shared" si="16"/>
        <v>13</v>
      </c>
      <c r="Y114" s="276">
        <f t="shared" si="16"/>
        <v>0</v>
      </c>
      <c r="Z114" s="299">
        <f t="shared" si="16"/>
        <v>13</v>
      </c>
      <c r="AA114" s="300">
        <f t="shared" si="16"/>
        <v>0</v>
      </c>
      <c r="AB114" s="276">
        <f t="shared" si="16"/>
        <v>0</v>
      </c>
      <c r="AC114" s="299">
        <f t="shared" si="16"/>
        <v>0</v>
      </c>
      <c r="AD114" s="300">
        <f t="shared" si="16"/>
        <v>0</v>
      </c>
      <c r="AE114" s="276">
        <f t="shared" si="16"/>
        <v>0</v>
      </c>
      <c r="AF114" s="299">
        <f t="shared" si="16"/>
        <v>0</v>
      </c>
      <c r="AG114" s="300">
        <f t="shared" si="16"/>
        <v>78</v>
      </c>
      <c r="AH114" s="276">
        <f t="shared" si="16"/>
        <v>46</v>
      </c>
      <c r="AI114" s="299">
        <f t="shared" si="16"/>
        <v>32</v>
      </c>
      <c r="AJ114" s="300">
        <f t="shared" si="16"/>
        <v>27</v>
      </c>
      <c r="AK114" s="276">
        <f t="shared" si="16"/>
        <v>21</v>
      </c>
      <c r="AL114" s="276">
        <f t="shared" si="16"/>
        <v>6</v>
      </c>
      <c r="AN114" s="122">
        <f>IF(I114+L114+O114+R114+U114+X114+AA114+AG114+AJ114+AD114=F114,0,Y)</f>
        <v>0</v>
      </c>
      <c r="AO114" s="122">
        <f>IF(J114+M114+P114+S114+V114+Y114+AB114+AH114+AK114+AE114=G114,0,Y)</f>
        <v>0</v>
      </c>
      <c r="AP114" s="122">
        <f>IF(K114+N114+Q114+T114+W114+Z114+AC114+AI114+AL114=H114,0,Y)</f>
        <v>0</v>
      </c>
      <c r="AQ114" s="122">
        <f>IF(SUM(G114:H114)=F114,0,Y)</f>
        <v>0</v>
      </c>
      <c r="AR114" s="122">
        <f>IF(SUM(J114:K114)=I114,0,Y)</f>
        <v>0</v>
      </c>
      <c r="AS114" s="122">
        <f>IF(SUM(M114:N114)=L114,0,Y)</f>
        <v>0</v>
      </c>
      <c r="AT114" s="122">
        <f>IF(SUM(P114:Q114)=O114,0,Y)</f>
        <v>0</v>
      </c>
      <c r="AU114" s="122">
        <f>IF(SUM(S114:T114)=R114,0,Y)</f>
        <v>0</v>
      </c>
      <c r="AV114" s="122">
        <f>IF(SUM(V114:W114)=U114,0,Y)</f>
        <v>0</v>
      </c>
      <c r="AW114" s="122">
        <f>IF(SUM(Y114:Z114)=X114,0,Y)</f>
        <v>0</v>
      </c>
      <c r="AX114" s="122">
        <f>IF(SUM(AB114:AC114)=AA114,0,Y)</f>
        <v>0</v>
      </c>
      <c r="AY114" s="122">
        <f>IF(SUM(AH114:AI114)=AG114,0,Y)</f>
        <v>0</v>
      </c>
      <c r="AZ114" s="122">
        <f>IF(SUM(AK114:AL114)=AJ114,0,Y)</f>
        <v>0</v>
      </c>
    </row>
    <row r="115" spans="1:52" ht="17.100000000000001" customHeight="1" x14ac:dyDescent="0.15">
      <c r="A115" s="418"/>
      <c r="B115" s="418"/>
      <c r="C115" s="418"/>
      <c r="D115" s="418"/>
      <c r="E115" s="449"/>
      <c r="F115" s="276"/>
      <c r="G115" s="276"/>
      <c r="H115" s="299"/>
      <c r="I115" s="300"/>
      <c r="J115" s="276"/>
      <c r="K115" s="299"/>
      <c r="L115" s="300"/>
      <c r="M115" s="276"/>
      <c r="N115" s="299"/>
      <c r="O115" s="300"/>
      <c r="P115" s="276"/>
      <c r="Q115" s="450"/>
      <c r="R115" s="424"/>
      <c r="S115" s="276"/>
      <c r="T115" s="299"/>
      <c r="U115" s="300"/>
      <c r="V115" s="276"/>
      <c r="W115" s="299"/>
      <c r="X115" s="300"/>
      <c r="Y115" s="276"/>
      <c r="Z115" s="299"/>
      <c r="AA115" s="300"/>
      <c r="AB115" s="276"/>
      <c r="AC115" s="299"/>
      <c r="AD115" s="300"/>
      <c r="AE115" s="276"/>
      <c r="AF115" s="299"/>
      <c r="AG115" s="300"/>
      <c r="AH115" s="276"/>
      <c r="AI115" s="299"/>
      <c r="AJ115" s="300"/>
      <c r="AK115" s="276"/>
      <c r="AL115" s="276"/>
      <c r="AN115" s="122"/>
      <c r="AO115" s="122"/>
      <c r="AP115" s="122"/>
    </row>
    <row r="116" spans="1:52" ht="17.100000000000001" customHeight="1" x14ac:dyDescent="0.15">
      <c r="A116" s="418"/>
      <c r="B116" s="578" t="s">
        <v>143</v>
      </c>
      <c r="C116" s="578"/>
      <c r="D116" s="418"/>
      <c r="E116" s="449" t="s">
        <v>4</v>
      </c>
      <c r="F116" s="276">
        <f t="shared" ref="F116:AL117" si="17">SUM(F25-F205)</f>
        <v>782</v>
      </c>
      <c r="G116" s="276">
        <f t="shared" si="17"/>
        <v>41</v>
      </c>
      <c r="H116" s="299">
        <f t="shared" si="17"/>
        <v>741</v>
      </c>
      <c r="I116" s="300">
        <f t="shared" si="17"/>
        <v>414</v>
      </c>
      <c r="J116" s="276">
        <f t="shared" si="17"/>
        <v>26</v>
      </c>
      <c r="K116" s="299">
        <f t="shared" si="17"/>
        <v>388</v>
      </c>
      <c r="L116" s="300">
        <f t="shared" si="17"/>
        <v>11</v>
      </c>
      <c r="M116" s="276">
        <f t="shared" si="17"/>
        <v>0</v>
      </c>
      <c r="N116" s="299">
        <f t="shared" si="17"/>
        <v>11</v>
      </c>
      <c r="O116" s="300">
        <f t="shared" si="17"/>
        <v>16</v>
      </c>
      <c r="P116" s="276">
        <f t="shared" si="17"/>
        <v>6</v>
      </c>
      <c r="Q116" s="450">
        <f t="shared" si="17"/>
        <v>10</v>
      </c>
      <c r="R116" s="424">
        <f t="shared" si="17"/>
        <v>151</v>
      </c>
      <c r="S116" s="276">
        <f t="shared" si="17"/>
        <v>6</v>
      </c>
      <c r="T116" s="299">
        <f t="shared" si="17"/>
        <v>145</v>
      </c>
      <c r="U116" s="300">
        <f t="shared" si="17"/>
        <v>1</v>
      </c>
      <c r="V116" s="276">
        <f t="shared" si="17"/>
        <v>1</v>
      </c>
      <c r="W116" s="299">
        <f t="shared" si="17"/>
        <v>0</v>
      </c>
      <c r="X116" s="300">
        <f t="shared" si="17"/>
        <v>95</v>
      </c>
      <c r="Y116" s="276">
        <f t="shared" si="17"/>
        <v>0</v>
      </c>
      <c r="Z116" s="299">
        <f t="shared" si="17"/>
        <v>95</v>
      </c>
      <c r="AA116" s="300">
        <f t="shared" si="17"/>
        <v>0</v>
      </c>
      <c r="AB116" s="276">
        <f t="shared" si="17"/>
        <v>0</v>
      </c>
      <c r="AC116" s="299">
        <f t="shared" si="17"/>
        <v>0</v>
      </c>
      <c r="AD116" s="300">
        <f t="shared" si="17"/>
        <v>6</v>
      </c>
      <c r="AE116" s="276">
        <f t="shared" si="17"/>
        <v>0</v>
      </c>
      <c r="AF116" s="299">
        <f t="shared" si="17"/>
        <v>6</v>
      </c>
      <c r="AG116" s="300">
        <f t="shared" si="17"/>
        <v>60</v>
      </c>
      <c r="AH116" s="276">
        <f t="shared" si="17"/>
        <v>2</v>
      </c>
      <c r="AI116" s="299">
        <f t="shared" si="17"/>
        <v>58</v>
      </c>
      <c r="AJ116" s="300">
        <f t="shared" si="17"/>
        <v>28</v>
      </c>
      <c r="AK116" s="276">
        <f t="shared" si="17"/>
        <v>0</v>
      </c>
      <c r="AL116" s="276">
        <f t="shared" si="17"/>
        <v>28</v>
      </c>
      <c r="AN116" s="122">
        <f>IF(I116+L116+O116+R116+U116+X116+AA116+AG116+AJ116+AD116=F116,0,Y)</f>
        <v>0</v>
      </c>
      <c r="AO116" s="122">
        <f>IF(J116+M116+P116+S116+V116+Y116+AB116+AH116+AK116=G116,0,Y)</f>
        <v>0</v>
      </c>
      <c r="AP116" s="122">
        <f>IF(K116+N116+Q116+T116+W116+Z116+AC116+AI116+AL116+AF116=H116,0,Y)</f>
        <v>0</v>
      </c>
      <c r="AQ116" s="122">
        <f>IF(SUM(G116:H116)=F116,0,Y)</f>
        <v>0</v>
      </c>
      <c r="AR116" s="122">
        <f>IF(SUM(J116:K116)=I116,0,Y)</f>
        <v>0</v>
      </c>
      <c r="AS116" s="122">
        <f>IF(SUM(M116:N116)=L116,0,Y)</f>
        <v>0</v>
      </c>
      <c r="AT116" s="122">
        <f>IF(SUM(P116:Q116)=O116,0,Y)</f>
        <v>0</v>
      </c>
      <c r="AU116" s="122">
        <f>IF(SUM(S116:T116)=R116,0,Y)</f>
        <v>0</v>
      </c>
      <c r="AV116" s="122">
        <f>IF(SUM(V116:W116)=U116,0,Y)</f>
        <v>0</v>
      </c>
      <c r="AW116" s="122">
        <f>IF(SUM(Y116:Z116)=X116,0,Y)</f>
        <v>0</v>
      </c>
      <c r="AX116" s="122">
        <f>IF(SUM(AB116:AC116)=AA116,0,Y)</f>
        <v>0</v>
      </c>
      <c r="AY116" s="122">
        <f>IF(SUM(AH116:AI116)=AG116,0,Y)</f>
        <v>0</v>
      </c>
      <c r="AZ116" s="122">
        <f>IF(SUM(AK116:AL116)=AJ116,0,Y)</f>
        <v>0</v>
      </c>
    </row>
    <row r="117" spans="1:52" ht="17.100000000000001" customHeight="1" x14ac:dyDescent="0.15">
      <c r="A117" s="418"/>
      <c r="B117" s="418"/>
      <c r="C117" s="418"/>
      <c r="D117" s="418"/>
      <c r="E117" s="449" t="s">
        <v>5</v>
      </c>
      <c r="F117" s="276">
        <f t="shared" si="17"/>
        <v>185</v>
      </c>
      <c r="G117" s="276">
        <f t="shared" si="17"/>
        <v>10</v>
      </c>
      <c r="H117" s="299">
        <f t="shared" si="17"/>
        <v>175</v>
      </c>
      <c r="I117" s="300">
        <f t="shared" si="17"/>
        <v>114</v>
      </c>
      <c r="J117" s="276">
        <f t="shared" si="17"/>
        <v>3</v>
      </c>
      <c r="K117" s="299">
        <f t="shared" si="17"/>
        <v>111</v>
      </c>
      <c r="L117" s="300">
        <f t="shared" si="17"/>
        <v>4</v>
      </c>
      <c r="M117" s="276">
        <f t="shared" si="17"/>
        <v>2</v>
      </c>
      <c r="N117" s="299">
        <f t="shared" si="17"/>
        <v>2</v>
      </c>
      <c r="O117" s="300">
        <f t="shared" si="17"/>
        <v>5</v>
      </c>
      <c r="P117" s="276">
        <f t="shared" si="17"/>
        <v>2</v>
      </c>
      <c r="Q117" s="450">
        <f t="shared" si="17"/>
        <v>3</v>
      </c>
      <c r="R117" s="424">
        <f t="shared" si="17"/>
        <v>20</v>
      </c>
      <c r="S117" s="276">
        <f t="shared" si="17"/>
        <v>1</v>
      </c>
      <c r="T117" s="299">
        <f t="shared" si="17"/>
        <v>19</v>
      </c>
      <c r="U117" s="300">
        <f t="shared" si="17"/>
        <v>1</v>
      </c>
      <c r="V117" s="276">
        <f t="shared" si="17"/>
        <v>1</v>
      </c>
      <c r="W117" s="299">
        <f t="shared" si="17"/>
        <v>0</v>
      </c>
      <c r="X117" s="300">
        <f t="shared" si="17"/>
        <v>15</v>
      </c>
      <c r="Y117" s="276">
        <f t="shared" si="17"/>
        <v>0</v>
      </c>
      <c r="Z117" s="299">
        <f t="shared" si="17"/>
        <v>15</v>
      </c>
      <c r="AA117" s="300">
        <f t="shared" si="17"/>
        <v>3</v>
      </c>
      <c r="AB117" s="276">
        <f t="shared" si="17"/>
        <v>1</v>
      </c>
      <c r="AC117" s="299">
        <f t="shared" si="17"/>
        <v>2</v>
      </c>
      <c r="AD117" s="300">
        <f t="shared" si="17"/>
        <v>0</v>
      </c>
      <c r="AE117" s="276">
        <f t="shared" si="17"/>
        <v>0</v>
      </c>
      <c r="AF117" s="299">
        <f t="shared" si="17"/>
        <v>0</v>
      </c>
      <c r="AG117" s="300">
        <f t="shared" si="17"/>
        <v>17</v>
      </c>
      <c r="AH117" s="276">
        <f t="shared" si="17"/>
        <v>0</v>
      </c>
      <c r="AI117" s="299">
        <f t="shared" si="17"/>
        <v>17</v>
      </c>
      <c r="AJ117" s="300">
        <f t="shared" si="17"/>
        <v>6</v>
      </c>
      <c r="AK117" s="276">
        <f t="shared" si="17"/>
        <v>0</v>
      </c>
      <c r="AL117" s="276">
        <f t="shared" si="17"/>
        <v>6</v>
      </c>
      <c r="AN117" s="122">
        <f>IF(I117+L117+O117+R117+U117+X117+AA117+AG117+AJ117+AD117=F117,0,Y)</f>
        <v>0</v>
      </c>
      <c r="AO117" s="122">
        <f>IF(J117+M117+P117+S117+V117+Y117+AB117+AH117+AK117=G117,0,Y)</f>
        <v>0</v>
      </c>
      <c r="AP117" s="122">
        <f>IF(K117+N117+Q117+T117+W117+Z117+AC117+AI117+AL117+AF117=H117,0,Y)</f>
        <v>0</v>
      </c>
      <c r="AQ117" s="122">
        <f>IF(SUM(G117:H117)=F117,0,Y)</f>
        <v>0</v>
      </c>
      <c r="AR117" s="122">
        <f>IF(SUM(J117:K117)=I117,0,Y)</f>
        <v>0</v>
      </c>
      <c r="AS117" s="122">
        <f>IF(SUM(M117:N117)=L117,0,Y)</f>
        <v>0</v>
      </c>
      <c r="AT117" s="122">
        <f>IF(SUM(P117:Q117)=O117,0,Y)</f>
        <v>0</v>
      </c>
      <c r="AU117" s="122">
        <f>IF(SUM(S117:T117)=R117,0,Y)</f>
        <v>0</v>
      </c>
      <c r="AV117" s="122">
        <f>IF(SUM(V117:W117)=U117,0,Y)</f>
        <v>0</v>
      </c>
      <c r="AW117" s="122">
        <f>IF(SUM(Y117:Z117)=X117,0,Y)</f>
        <v>0</v>
      </c>
      <c r="AX117" s="122">
        <f>IF(SUM(AB117:AC117)=AA117,0,Y)</f>
        <v>0</v>
      </c>
      <c r="AY117" s="122">
        <f>IF(SUM(AH117:AI117)=AG117,0,Y)</f>
        <v>0</v>
      </c>
      <c r="AZ117" s="122">
        <f>IF(SUM(AK117:AL117)=AJ117,0,Y)</f>
        <v>0</v>
      </c>
    </row>
    <row r="118" spans="1:52" ht="17.100000000000001" customHeight="1" x14ac:dyDescent="0.15">
      <c r="A118" s="418"/>
      <c r="B118" s="418"/>
      <c r="C118" s="418"/>
      <c r="D118" s="418"/>
      <c r="E118" s="449"/>
      <c r="F118" s="276"/>
      <c r="G118" s="276"/>
      <c r="H118" s="299"/>
      <c r="I118" s="300"/>
      <c r="J118" s="276"/>
      <c r="K118" s="299"/>
      <c r="L118" s="300"/>
      <c r="M118" s="276"/>
      <c r="N118" s="299"/>
      <c r="O118" s="300"/>
      <c r="P118" s="276"/>
      <c r="Q118" s="450"/>
      <c r="R118" s="424"/>
      <c r="S118" s="276"/>
      <c r="T118" s="299"/>
      <c r="U118" s="300"/>
      <c r="V118" s="276"/>
      <c r="W118" s="299"/>
      <c r="X118" s="300"/>
      <c r="Y118" s="276"/>
      <c r="Z118" s="299"/>
      <c r="AA118" s="300"/>
      <c r="AB118" s="276"/>
      <c r="AC118" s="299"/>
      <c r="AD118" s="300"/>
      <c r="AE118" s="276"/>
      <c r="AF118" s="299"/>
      <c r="AG118" s="300"/>
      <c r="AH118" s="276"/>
      <c r="AI118" s="299"/>
      <c r="AJ118" s="300"/>
      <c r="AK118" s="276"/>
      <c r="AL118" s="276"/>
      <c r="AN118" s="122"/>
      <c r="AO118" s="122"/>
      <c r="AP118" s="122"/>
    </row>
    <row r="119" spans="1:52" ht="17.100000000000001" customHeight="1" x14ac:dyDescent="0.15">
      <c r="A119" s="418"/>
      <c r="B119" s="418"/>
      <c r="C119" s="418" t="s">
        <v>142</v>
      </c>
      <c r="D119" s="418"/>
      <c r="E119" s="449" t="s">
        <v>4</v>
      </c>
      <c r="F119" s="276">
        <f t="shared" ref="F119:AL120" si="18">SUM(F28-F208)</f>
        <v>1</v>
      </c>
      <c r="G119" s="276">
        <f t="shared" si="18"/>
        <v>1</v>
      </c>
      <c r="H119" s="299">
        <f t="shared" si="18"/>
        <v>0</v>
      </c>
      <c r="I119" s="300">
        <f t="shared" si="18"/>
        <v>0</v>
      </c>
      <c r="J119" s="276">
        <f t="shared" si="18"/>
        <v>0</v>
      </c>
      <c r="K119" s="299">
        <f t="shared" si="18"/>
        <v>0</v>
      </c>
      <c r="L119" s="300">
        <f t="shared" si="18"/>
        <v>0</v>
      </c>
      <c r="M119" s="276">
        <f t="shared" si="18"/>
        <v>0</v>
      </c>
      <c r="N119" s="299">
        <f t="shared" si="18"/>
        <v>0</v>
      </c>
      <c r="O119" s="300">
        <f t="shared" si="18"/>
        <v>1</v>
      </c>
      <c r="P119" s="276">
        <f t="shared" si="18"/>
        <v>1</v>
      </c>
      <c r="Q119" s="450">
        <f t="shared" si="18"/>
        <v>0</v>
      </c>
      <c r="R119" s="424">
        <f t="shared" si="18"/>
        <v>0</v>
      </c>
      <c r="S119" s="276">
        <f t="shared" si="18"/>
        <v>0</v>
      </c>
      <c r="T119" s="299">
        <f t="shared" si="18"/>
        <v>0</v>
      </c>
      <c r="U119" s="300">
        <f t="shared" si="18"/>
        <v>0</v>
      </c>
      <c r="V119" s="276">
        <f t="shared" si="18"/>
        <v>0</v>
      </c>
      <c r="W119" s="299">
        <f t="shared" si="18"/>
        <v>0</v>
      </c>
      <c r="X119" s="300">
        <f t="shared" si="18"/>
        <v>0</v>
      </c>
      <c r="Y119" s="276">
        <f t="shared" si="18"/>
        <v>0</v>
      </c>
      <c r="Z119" s="299">
        <f t="shared" si="18"/>
        <v>0</v>
      </c>
      <c r="AA119" s="300">
        <f t="shared" si="18"/>
        <v>0</v>
      </c>
      <c r="AB119" s="276">
        <f t="shared" si="18"/>
        <v>0</v>
      </c>
      <c r="AC119" s="299">
        <f t="shared" si="18"/>
        <v>0</v>
      </c>
      <c r="AD119" s="300">
        <f t="shared" si="18"/>
        <v>0</v>
      </c>
      <c r="AE119" s="276">
        <f t="shared" si="18"/>
        <v>0</v>
      </c>
      <c r="AF119" s="299">
        <f t="shared" si="18"/>
        <v>0</v>
      </c>
      <c r="AG119" s="300">
        <f t="shared" si="18"/>
        <v>0</v>
      </c>
      <c r="AH119" s="276">
        <f t="shared" si="18"/>
        <v>0</v>
      </c>
      <c r="AI119" s="299">
        <f t="shared" si="18"/>
        <v>0</v>
      </c>
      <c r="AJ119" s="300">
        <f t="shared" si="18"/>
        <v>0</v>
      </c>
      <c r="AK119" s="276">
        <f t="shared" si="18"/>
        <v>0</v>
      </c>
      <c r="AL119" s="276">
        <f t="shared" si="18"/>
        <v>0</v>
      </c>
      <c r="AN119" s="122">
        <f>IF(I119+L119+O119+R119+U119+X119+AA119+AG119+AJ119=F119,0,Y)</f>
        <v>0</v>
      </c>
      <c r="AO119" s="122">
        <f>IF(J119+M119+P119+S119+V119+Y119+AB119+AH119+AK119=G119,0,Y)</f>
        <v>0</v>
      </c>
      <c r="AP119" s="122">
        <f>IF(K119+N119+Q119+T119+W119+Z119+AC119+AI119+AL119=H119,0,Y)</f>
        <v>0</v>
      </c>
      <c r="AQ119" s="122">
        <f>IF(SUM(G119:H119)=F119,0,Y)</f>
        <v>0</v>
      </c>
      <c r="AR119" s="122">
        <f>IF(SUM(J119:K119)=I119,0,Y)</f>
        <v>0</v>
      </c>
      <c r="AS119" s="122">
        <f>IF(SUM(M119:N119)=L119,0,Y)</f>
        <v>0</v>
      </c>
      <c r="AT119" s="122">
        <f>IF(SUM(P119:Q119)=O119,0,Y)</f>
        <v>0</v>
      </c>
      <c r="AU119" s="122">
        <f>IF(SUM(S119:T119)=R119,0,Y)</f>
        <v>0</v>
      </c>
      <c r="AV119" s="122">
        <f>IF(SUM(V119:W119)=U119,0,Y)</f>
        <v>0</v>
      </c>
      <c r="AW119" s="122">
        <f>IF(SUM(Y119:Z119)=X119,0,Y)</f>
        <v>0</v>
      </c>
      <c r="AX119" s="122">
        <f>IF(SUM(AB119:AC119)=AA119,0,Y)</f>
        <v>0</v>
      </c>
      <c r="AY119" s="122">
        <f>IF(SUM(AH119:AI119)=AG119,0,Y)</f>
        <v>0</v>
      </c>
      <c r="AZ119" s="122">
        <f>IF(SUM(AK119:AL119)=AJ119,0,Y)</f>
        <v>0</v>
      </c>
    </row>
    <row r="120" spans="1:52" ht="17.100000000000001" customHeight="1" x14ac:dyDescent="0.15">
      <c r="A120" s="418"/>
      <c r="B120" s="418"/>
      <c r="C120" s="418"/>
      <c r="D120" s="418"/>
      <c r="E120" s="449" t="s">
        <v>5</v>
      </c>
      <c r="F120" s="276">
        <f t="shared" si="18"/>
        <v>0</v>
      </c>
      <c r="G120" s="276">
        <f t="shared" si="18"/>
        <v>0</v>
      </c>
      <c r="H120" s="299">
        <f t="shared" si="18"/>
        <v>0</v>
      </c>
      <c r="I120" s="300">
        <f t="shared" si="18"/>
        <v>0</v>
      </c>
      <c r="J120" s="276">
        <f t="shared" si="18"/>
        <v>0</v>
      </c>
      <c r="K120" s="299">
        <f t="shared" si="18"/>
        <v>0</v>
      </c>
      <c r="L120" s="300">
        <f t="shared" si="18"/>
        <v>0</v>
      </c>
      <c r="M120" s="276">
        <f t="shared" si="18"/>
        <v>0</v>
      </c>
      <c r="N120" s="299">
        <f t="shared" si="18"/>
        <v>0</v>
      </c>
      <c r="O120" s="300">
        <f t="shared" si="18"/>
        <v>0</v>
      </c>
      <c r="P120" s="276">
        <f t="shared" si="18"/>
        <v>0</v>
      </c>
      <c r="Q120" s="450">
        <f t="shared" si="18"/>
        <v>0</v>
      </c>
      <c r="R120" s="424">
        <f t="shared" si="18"/>
        <v>0</v>
      </c>
      <c r="S120" s="276">
        <f t="shared" si="18"/>
        <v>0</v>
      </c>
      <c r="T120" s="299">
        <f t="shared" si="18"/>
        <v>0</v>
      </c>
      <c r="U120" s="300">
        <f t="shared" si="18"/>
        <v>0</v>
      </c>
      <c r="V120" s="276">
        <f t="shared" si="18"/>
        <v>0</v>
      </c>
      <c r="W120" s="299">
        <f t="shared" si="18"/>
        <v>0</v>
      </c>
      <c r="X120" s="300">
        <f t="shared" si="18"/>
        <v>0</v>
      </c>
      <c r="Y120" s="276">
        <f t="shared" si="18"/>
        <v>0</v>
      </c>
      <c r="Z120" s="299">
        <f t="shared" si="18"/>
        <v>0</v>
      </c>
      <c r="AA120" s="300">
        <f t="shared" si="18"/>
        <v>0</v>
      </c>
      <c r="AB120" s="276">
        <f t="shared" si="18"/>
        <v>0</v>
      </c>
      <c r="AC120" s="299">
        <f t="shared" si="18"/>
        <v>0</v>
      </c>
      <c r="AD120" s="300">
        <f t="shared" si="18"/>
        <v>0</v>
      </c>
      <c r="AE120" s="276">
        <f t="shared" si="18"/>
        <v>0</v>
      </c>
      <c r="AF120" s="299">
        <f t="shared" si="18"/>
        <v>0</v>
      </c>
      <c r="AG120" s="300">
        <f t="shared" si="18"/>
        <v>0</v>
      </c>
      <c r="AH120" s="276">
        <f t="shared" si="18"/>
        <v>0</v>
      </c>
      <c r="AI120" s="299">
        <f t="shared" si="18"/>
        <v>0</v>
      </c>
      <c r="AJ120" s="300">
        <f t="shared" si="18"/>
        <v>0</v>
      </c>
      <c r="AK120" s="276">
        <f t="shared" si="18"/>
        <v>0</v>
      </c>
      <c r="AL120" s="276">
        <f t="shared" si="18"/>
        <v>0</v>
      </c>
      <c r="AN120" s="122">
        <f>IF(I120+L120+O120+R120+U120+X120+AA120+AG120+AJ120=F120,0,Y)</f>
        <v>0</v>
      </c>
      <c r="AO120" s="122">
        <f>IF(J120+M120+P120+S120+V120+Y120+AB120+AH120+AK120=G120,0,Y)</f>
        <v>0</v>
      </c>
      <c r="AP120" s="122">
        <f>IF(K120+N120+Q120+T120+W120+Z120+AC120+AI120+AL120=H120,0,Y)</f>
        <v>0</v>
      </c>
      <c r="AQ120" s="122">
        <f>IF(SUM(G120:H120)=F120,0,Y)</f>
        <v>0</v>
      </c>
      <c r="AR120" s="122">
        <f>IF(SUM(J120:K120)=I120,0,Y)</f>
        <v>0</v>
      </c>
      <c r="AS120" s="122">
        <f>IF(SUM(M120:N120)=L120,0,Y)</f>
        <v>0</v>
      </c>
      <c r="AT120" s="122">
        <f>IF(SUM(P120:Q120)=O120,0,Y)</f>
        <v>0</v>
      </c>
      <c r="AU120" s="122">
        <f>IF(SUM(S120:T120)=R120,0,Y)</f>
        <v>0</v>
      </c>
      <c r="AV120" s="122">
        <f>IF(SUM(V120:W120)=U120,0,Y)</f>
        <v>0</v>
      </c>
      <c r="AW120" s="122">
        <f>IF(SUM(Y120:Z120)=X120,0,Y)</f>
        <v>0</v>
      </c>
      <c r="AX120" s="122">
        <f>IF(SUM(AB120:AC120)=AA120,0,Y)</f>
        <v>0</v>
      </c>
      <c r="AY120" s="122">
        <f>IF(SUM(AH120:AI120)=AG120,0,Y)</f>
        <v>0</v>
      </c>
      <c r="AZ120" s="122">
        <f>IF(SUM(AK120:AL120)=AJ120,0,Y)</f>
        <v>0</v>
      </c>
    </row>
    <row r="121" spans="1:52" ht="17.100000000000001" customHeight="1" x14ac:dyDescent="0.15">
      <c r="A121" s="418"/>
      <c r="B121" s="418"/>
      <c r="C121" s="418"/>
      <c r="D121" s="418"/>
      <c r="E121" s="449"/>
      <c r="F121" s="276"/>
      <c r="G121" s="276"/>
      <c r="H121" s="299"/>
      <c r="I121" s="300"/>
      <c r="J121" s="276"/>
      <c r="K121" s="299"/>
      <c r="L121" s="300"/>
      <c r="M121" s="276"/>
      <c r="N121" s="299"/>
      <c r="O121" s="300"/>
      <c r="P121" s="276"/>
      <c r="Q121" s="450"/>
      <c r="R121" s="424"/>
      <c r="S121" s="276"/>
      <c r="T121" s="299"/>
      <c r="U121" s="300"/>
      <c r="V121" s="276"/>
      <c r="W121" s="299"/>
      <c r="X121" s="300"/>
      <c r="Y121" s="276"/>
      <c r="Z121" s="299"/>
      <c r="AA121" s="300"/>
      <c r="AB121" s="276"/>
      <c r="AC121" s="299"/>
      <c r="AD121" s="300"/>
      <c r="AE121" s="276"/>
      <c r="AF121" s="299"/>
      <c r="AG121" s="300"/>
      <c r="AH121" s="276"/>
      <c r="AI121" s="299"/>
      <c r="AJ121" s="300"/>
      <c r="AK121" s="276"/>
      <c r="AL121" s="276"/>
      <c r="AN121" s="122"/>
      <c r="AO121" s="122"/>
      <c r="AP121" s="122"/>
    </row>
    <row r="122" spans="1:52" ht="17.100000000000001" customHeight="1" x14ac:dyDescent="0.15">
      <c r="A122" s="418"/>
      <c r="B122" s="418"/>
      <c r="C122" s="418" t="s">
        <v>141</v>
      </c>
      <c r="D122" s="418"/>
      <c r="E122" s="449" t="s">
        <v>4</v>
      </c>
      <c r="F122" s="276">
        <f t="shared" ref="F122:AL123" si="19">SUM(F31-F211)</f>
        <v>208</v>
      </c>
      <c r="G122" s="276">
        <f t="shared" si="19"/>
        <v>36</v>
      </c>
      <c r="H122" s="299">
        <f t="shared" si="19"/>
        <v>172</v>
      </c>
      <c r="I122" s="300">
        <f t="shared" si="19"/>
        <v>153</v>
      </c>
      <c r="J122" s="276">
        <f t="shared" si="19"/>
        <v>26</v>
      </c>
      <c r="K122" s="299">
        <f t="shared" si="19"/>
        <v>127</v>
      </c>
      <c r="L122" s="300">
        <f t="shared" si="19"/>
        <v>1</v>
      </c>
      <c r="M122" s="276">
        <f t="shared" si="19"/>
        <v>0</v>
      </c>
      <c r="N122" s="299">
        <f t="shared" si="19"/>
        <v>1</v>
      </c>
      <c r="O122" s="300">
        <f t="shared" si="19"/>
        <v>4</v>
      </c>
      <c r="P122" s="276">
        <f t="shared" si="19"/>
        <v>4</v>
      </c>
      <c r="Q122" s="450">
        <f t="shared" si="19"/>
        <v>0</v>
      </c>
      <c r="R122" s="424">
        <f t="shared" si="19"/>
        <v>25</v>
      </c>
      <c r="S122" s="276">
        <f t="shared" si="19"/>
        <v>3</v>
      </c>
      <c r="T122" s="299">
        <f t="shared" si="19"/>
        <v>22</v>
      </c>
      <c r="U122" s="300">
        <f t="shared" si="19"/>
        <v>1</v>
      </c>
      <c r="V122" s="276">
        <f t="shared" si="19"/>
        <v>1</v>
      </c>
      <c r="W122" s="299">
        <f t="shared" si="19"/>
        <v>0</v>
      </c>
      <c r="X122" s="300">
        <f t="shared" si="19"/>
        <v>6</v>
      </c>
      <c r="Y122" s="276">
        <f t="shared" si="19"/>
        <v>0</v>
      </c>
      <c r="Z122" s="299">
        <f t="shared" si="19"/>
        <v>6</v>
      </c>
      <c r="AA122" s="300">
        <f t="shared" si="19"/>
        <v>0</v>
      </c>
      <c r="AB122" s="276">
        <f t="shared" si="19"/>
        <v>0</v>
      </c>
      <c r="AC122" s="299">
        <f t="shared" si="19"/>
        <v>0</v>
      </c>
      <c r="AD122" s="300">
        <f t="shared" si="19"/>
        <v>0</v>
      </c>
      <c r="AE122" s="276">
        <f t="shared" si="19"/>
        <v>0</v>
      </c>
      <c r="AF122" s="299">
        <f t="shared" si="19"/>
        <v>0</v>
      </c>
      <c r="AG122" s="300">
        <f t="shared" si="19"/>
        <v>15</v>
      </c>
      <c r="AH122" s="276">
        <f t="shared" si="19"/>
        <v>2</v>
      </c>
      <c r="AI122" s="299">
        <f t="shared" si="19"/>
        <v>13</v>
      </c>
      <c r="AJ122" s="300">
        <f t="shared" si="19"/>
        <v>3</v>
      </c>
      <c r="AK122" s="276">
        <f t="shared" si="19"/>
        <v>0</v>
      </c>
      <c r="AL122" s="276">
        <f t="shared" si="19"/>
        <v>3</v>
      </c>
      <c r="AN122" s="122">
        <f>IF(I122+L122+O122+R122+U122+X122+AA122+AG122+AJ122=F122,0,Y)</f>
        <v>0</v>
      </c>
      <c r="AO122" s="122">
        <f>IF(J122+M122+P122+S122+V122+Y122+AB122+AH122+AK122=G122,0,Y)</f>
        <v>0</v>
      </c>
      <c r="AP122" s="122">
        <f>IF(K122+N122+Q122+T122+W122+Z122+AC122+AI122+AL122=H122,0,Y)</f>
        <v>0</v>
      </c>
      <c r="AQ122" s="122">
        <f>IF(SUM(G122:H122)=F122,0,Y)</f>
        <v>0</v>
      </c>
      <c r="AR122" s="122">
        <f>IF(SUM(J122:K122)=I122,0,Y)</f>
        <v>0</v>
      </c>
      <c r="AS122" s="122">
        <f>IF(SUM(M122:N122)=L122,0,Y)</f>
        <v>0</v>
      </c>
      <c r="AT122" s="122">
        <f>IF(SUM(P122:Q122)=O122,0,Y)</f>
        <v>0</v>
      </c>
      <c r="AU122" s="122">
        <f>IF(SUM(S122:T122)=R122,0,Y)</f>
        <v>0</v>
      </c>
      <c r="AV122" s="122">
        <f>IF(SUM(V122:W122)=U122,0,Y)</f>
        <v>0</v>
      </c>
      <c r="AW122" s="122">
        <f>IF(SUM(Y122:Z122)=X122,0,Y)</f>
        <v>0</v>
      </c>
      <c r="AX122" s="122">
        <f>IF(SUM(AB122:AC122)=AA122,0,Y)</f>
        <v>0</v>
      </c>
      <c r="AY122" s="122">
        <f>IF(SUM(AH122:AI122)=AG122,0,Y)</f>
        <v>0</v>
      </c>
      <c r="AZ122" s="122">
        <f>IF(SUM(AK122:AL122)=AJ122,0,Y)</f>
        <v>0</v>
      </c>
    </row>
    <row r="123" spans="1:52" ht="17.100000000000001" customHeight="1" x14ac:dyDescent="0.15">
      <c r="A123" s="418"/>
      <c r="B123" s="418"/>
      <c r="C123" s="418"/>
      <c r="D123" s="418"/>
      <c r="E123" s="449" t="s">
        <v>5</v>
      </c>
      <c r="F123" s="276">
        <f t="shared" si="19"/>
        <v>21</v>
      </c>
      <c r="G123" s="276">
        <f t="shared" si="19"/>
        <v>1</v>
      </c>
      <c r="H123" s="299">
        <f t="shared" si="19"/>
        <v>20</v>
      </c>
      <c r="I123" s="300">
        <f t="shared" si="19"/>
        <v>11</v>
      </c>
      <c r="J123" s="276">
        <f t="shared" si="19"/>
        <v>0</v>
      </c>
      <c r="K123" s="299">
        <f t="shared" si="19"/>
        <v>11</v>
      </c>
      <c r="L123" s="300">
        <f t="shared" si="19"/>
        <v>1</v>
      </c>
      <c r="M123" s="276">
        <f t="shared" si="19"/>
        <v>0</v>
      </c>
      <c r="N123" s="299">
        <f t="shared" si="19"/>
        <v>1</v>
      </c>
      <c r="O123" s="300">
        <f t="shared" si="19"/>
        <v>2</v>
      </c>
      <c r="P123" s="276">
        <f t="shared" si="19"/>
        <v>1</v>
      </c>
      <c r="Q123" s="450">
        <f t="shared" si="19"/>
        <v>1</v>
      </c>
      <c r="R123" s="424">
        <f t="shared" si="19"/>
        <v>0</v>
      </c>
      <c r="S123" s="276">
        <f t="shared" si="19"/>
        <v>0</v>
      </c>
      <c r="T123" s="299">
        <f t="shared" si="19"/>
        <v>0</v>
      </c>
      <c r="U123" s="300">
        <f t="shared" si="19"/>
        <v>0</v>
      </c>
      <c r="V123" s="276">
        <f t="shared" si="19"/>
        <v>0</v>
      </c>
      <c r="W123" s="299">
        <f t="shared" si="19"/>
        <v>0</v>
      </c>
      <c r="X123" s="300">
        <f t="shared" si="19"/>
        <v>0</v>
      </c>
      <c r="Y123" s="276">
        <f t="shared" si="19"/>
        <v>0</v>
      </c>
      <c r="Z123" s="299">
        <f t="shared" si="19"/>
        <v>0</v>
      </c>
      <c r="AA123" s="300">
        <f t="shared" si="19"/>
        <v>0</v>
      </c>
      <c r="AB123" s="276">
        <f t="shared" si="19"/>
        <v>0</v>
      </c>
      <c r="AC123" s="299">
        <f t="shared" si="19"/>
        <v>0</v>
      </c>
      <c r="AD123" s="300">
        <f t="shared" si="19"/>
        <v>0</v>
      </c>
      <c r="AE123" s="276">
        <f t="shared" si="19"/>
        <v>0</v>
      </c>
      <c r="AF123" s="299">
        <f t="shared" si="19"/>
        <v>0</v>
      </c>
      <c r="AG123" s="300">
        <f t="shared" si="19"/>
        <v>7</v>
      </c>
      <c r="AH123" s="276">
        <f t="shared" si="19"/>
        <v>0</v>
      </c>
      <c r="AI123" s="299">
        <f t="shared" si="19"/>
        <v>7</v>
      </c>
      <c r="AJ123" s="300">
        <f t="shared" si="19"/>
        <v>0</v>
      </c>
      <c r="AK123" s="276">
        <f t="shared" si="19"/>
        <v>0</v>
      </c>
      <c r="AL123" s="276">
        <f t="shared" si="19"/>
        <v>0</v>
      </c>
      <c r="AN123" s="122">
        <f>IF(I123+L123+O123+R123+U123+X123+AA123+AG123+AJ123=F123,0,Y)</f>
        <v>0</v>
      </c>
      <c r="AO123" s="122">
        <f>IF(J123+M123+P123+S123+V123+Y123+AB123+AH123+AK123=G123,0,Y)</f>
        <v>0</v>
      </c>
      <c r="AP123" s="122">
        <f>IF(K123+N123+Q123+T123+W123+Z123+AC123+AI123+AL123=H123,0,Y)</f>
        <v>0</v>
      </c>
      <c r="AQ123" s="122">
        <f>IF(SUM(G123:H123)=F123,0,Y)</f>
        <v>0</v>
      </c>
      <c r="AR123" s="122">
        <f>IF(SUM(J123:K123)=I123,0,Y)</f>
        <v>0</v>
      </c>
      <c r="AS123" s="122">
        <f>IF(SUM(M123:N123)=L123,0,Y)</f>
        <v>0</v>
      </c>
      <c r="AT123" s="122">
        <f>IF(SUM(P123:Q123)=O123,0,Y)</f>
        <v>0</v>
      </c>
      <c r="AU123" s="122">
        <f>IF(SUM(S123:T123)=R123,0,Y)</f>
        <v>0</v>
      </c>
      <c r="AV123" s="122">
        <f>IF(SUM(V123:W123)=U123,0,Y)</f>
        <v>0</v>
      </c>
      <c r="AW123" s="122">
        <f>IF(SUM(Y123:Z123)=X123,0,Y)</f>
        <v>0</v>
      </c>
      <c r="AX123" s="122">
        <f>IF(SUM(AB123:AC123)=AA123,0,Y)</f>
        <v>0</v>
      </c>
      <c r="AY123" s="122">
        <f>IF(SUM(AH123:AI123)=AG123,0,Y)</f>
        <v>0</v>
      </c>
      <c r="AZ123" s="122">
        <f>IF(SUM(AK123:AL123)=AJ123,0,Y)</f>
        <v>0</v>
      </c>
    </row>
    <row r="124" spans="1:52" ht="17.100000000000001" customHeight="1" x14ac:dyDescent="0.15">
      <c r="A124" s="418"/>
      <c r="B124" s="418"/>
      <c r="C124" s="418"/>
      <c r="D124" s="418"/>
      <c r="E124" s="449"/>
      <c r="F124" s="276"/>
      <c r="G124" s="276"/>
      <c r="H124" s="299"/>
      <c r="I124" s="300"/>
      <c r="J124" s="276"/>
      <c r="K124" s="299"/>
      <c r="L124" s="300"/>
      <c r="M124" s="276"/>
      <c r="N124" s="299"/>
      <c r="O124" s="300"/>
      <c r="P124" s="276"/>
      <c r="Q124" s="450"/>
      <c r="R124" s="424"/>
      <c r="S124" s="276"/>
      <c r="T124" s="299"/>
      <c r="U124" s="300"/>
      <c r="V124" s="276"/>
      <c r="W124" s="299"/>
      <c r="X124" s="300"/>
      <c r="Y124" s="276"/>
      <c r="Z124" s="299"/>
      <c r="AA124" s="300"/>
      <c r="AB124" s="276"/>
      <c r="AC124" s="299"/>
      <c r="AD124" s="300"/>
      <c r="AE124" s="276"/>
      <c r="AF124" s="299"/>
      <c r="AG124" s="300"/>
      <c r="AH124" s="276"/>
      <c r="AI124" s="299"/>
      <c r="AJ124" s="300"/>
      <c r="AK124" s="276"/>
      <c r="AL124" s="276"/>
      <c r="AN124" s="122"/>
      <c r="AO124" s="122"/>
      <c r="AP124" s="122"/>
    </row>
    <row r="125" spans="1:52" ht="17.100000000000001" customHeight="1" x14ac:dyDescent="0.15">
      <c r="A125" s="418"/>
      <c r="B125" s="418"/>
      <c r="C125" s="418" t="s">
        <v>140</v>
      </c>
      <c r="D125" s="418"/>
      <c r="E125" s="449" t="s">
        <v>4</v>
      </c>
      <c r="F125" s="276">
        <f t="shared" ref="F125:AL126" si="20">SUM(F34-F214)</f>
        <v>573</v>
      </c>
      <c r="G125" s="276">
        <f t="shared" si="20"/>
        <v>4</v>
      </c>
      <c r="H125" s="299">
        <f t="shared" si="20"/>
        <v>569</v>
      </c>
      <c r="I125" s="300">
        <f t="shared" si="20"/>
        <v>261</v>
      </c>
      <c r="J125" s="276">
        <f t="shared" si="20"/>
        <v>0</v>
      </c>
      <c r="K125" s="299">
        <f t="shared" si="20"/>
        <v>261</v>
      </c>
      <c r="L125" s="300">
        <f t="shared" si="20"/>
        <v>10</v>
      </c>
      <c r="M125" s="276">
        <f t="shared" si="20"/>
        <v>0</v>
      </c>
      <c r="N125" s="299">
        <f t="shared" si="20"/>
        <v>10</v>
      </c>
      <c r="O125" s="300">
        <f t="shared" si="20"/>
        <v>11</v>
      </c>
      <c r="P125" s="276">
        <f t="shared" si="20"/>
        <v>1</v>
      </c>
      <c r="Q125" s="450">
        <f t="shared" si="20"/>
        <v>10</v>
      </c>
      <c r="R125" s="424">
        <f t="shared" si="20"/>
        <v>126</v>
      </c>
      <c r="S125" s="276">
        <f t="shared" si="20"/>
        <v>3</v>
      </c>
      <c r="T125" s="299">
        <f t="shared" si="20"/>
        <v>123</v>
      </c>
      <c r="U125" s="300">
        <f t="shared" si="20"/>
        <v>0</v>
      </c>
      <c r="V125" s="276">
        <f t="shared" si="20"/>
        <v>0</v>
      </c>
      <c r="W125" s="299">
        <f t="shared" si="20"/>
        <v>0</v>
      </c>
      <c r="X125" s="300">
        <f t="shared" si="20"/>
        <v>89</v>
      </c>
      <c r="Y125" s="276">
        <f t="shared" si="20"/>
        <v>0</v>
      </c>
      <c r="Z125" s="299">
        <f t="shared" si="20"/>
        <v>89</v>
      </c>
      <c r="AA125" s="300">
        <f t="shared" si="20"/>
        <v>0</v>
      </c>
      <c r="AB125" s="276">
        <f t="shared" si="20"/>
        <v>0</v>
      </c>
      <c r="AC125" s="299">
        <f t="shared" si="20"/>
        <v>0</v>
      </c>
      <c r="AD125" s="300">
        <f t="shared" si="20"/>
        <v>6</v>
      </c>
      <c r="AE125" s="276">
        <f t="shared" si="20"/>
        <v>0</v>
      </c>
      <c r="AF125" s="299">
        <f t="shared" si="20"/>
        <v>6</v>
      </c>
      <c r="AG125" s="300">
        <f t="shared" si="20"/>
        <v>45</v>
      </c>
      <c r="AH125" s="276">
        <f t="shared" si="20"/>
        <v>0</v>
      </c>
      <c r="AI125" s="299">
        <f t="shared" si="20"/>
        <v>45</v>
      </c>
      <c r="AJ125" s="300">
        <f t="shared" si="20"/>
        <v>25</v>
      </c>
      <c r="AK125" s="276">
        <f t="shared" si="20"/>
        <v>0</v>
      </c>
      <c r="AL125" s="276">
        <f t="shared" si="20"/>
        <v>25</v>
      </c>
      <c r="AN125" s="122">
        <f>IF(I125+L125+O125+R125+U125+X125+AA125+AG125+AJ125+AD125=F125,0,Y)</f>
        <v>0</v>
      </c>
      <c r="AO125" s="122">
        <f>IF(J125+M125+P125+S125+V125+Y125+AB125+AH125+AK125=G125,0,Y)</f>
        <v>0</v>
      </c>
      <c r="AP125" s="122">
        <f>IF(K125+N125+Q125+T125+W125+Z125+AC125+AI125+AL125+AF125=H125,0,Y)</f>
        <v>0</v>
      </c>
      <c r="AQ125" s="122">
        <f>IF(SUM(G125:H125)=F125,0,Y)</f>
        <v>0</v>
      </c>
      <c r="AR125" s="122">
        <f>IF(SUM(J125:K125)=I125,0,Y)</f>
        <v>0</v>
      </c>
      <c r="AS125" s="122">
        <f>IF(SUM(M125:N125)=L125,0,Y)</f>
        <v>0</v>
      </c>
      <c r="AT125" s="122">
        <f>IF(SUM(P125:Q125)=O125,0,Y)</f>
        <v>0</v>
      </c>
      <c r="AU125" s="122">
        <f>IF(SUM(S125:T125)=R125,0,Y)</f>
        <v>0</v>
      </c>
      <c r="AV125" s="122">
        <f>IF(SUM(V125:W125)=U125,0,Y)</f>
        <v>0</v>
      </c>
      <c r="AW125" s="122">
        <f>IF(SUM(Y125:Z125)=X125,0,Y)</f>
        <v>0</v>
      </c>
      <c r="AX125" s="122">
        <f>IF(SUM(AB125:AC125)=AA125,0,Y)</f>
        <v>0</v>
      </c>
      <c r="AY125" s="122">
        <f>IF(SUM(AH125:AI125)=AG125,0,Y)</f>
        <v>0</v>
      </c>
      <c r="AZ125" s="122">
        <f>IF(SUM(AK125:AL125)=AJ125,0,Y)</f>
        <v>0</v>
      </c>
    </row>
    <row r="126" spans="1:52" ht="17.100000000000001" customHeight="1" x14ac:dyDescent="0.15">
      <c r="A126" s="418"/>
      <c r="B126" s="418"/>
      <c r="C126" s="418"/>
      <c r="D126" s="418"/>
      <c r="E126" s="449" t="s">
        <v>5</v>
      </c>
      <c r="F126" s="276">
        <f t="shared" si="20"/>
        <v>164</v>
      </c>
      <c r="G126" s="276">
        <f t="shared" si="20"/>
        <v>9</v>
      </c>
      <c r="H126" s="299">
        <f t="shared" si="20"/>
        <v>155</v>
      </c>
      <c r="I126" s="300">
        <f t="shared" si="20"/>
        <v>103</v>
      </c>
      <c r="J126" s="276">
        <f t="shared" si="20"/>
        <v>3</v>
      </c>
      <c r="K126" s="299">
        <f t="shared" si="20"/>
        <v>100</v>
      </c>
      <c r="L126" s="300">
        <f t="shared" si="20"/>
        <v>3</v>
      </c>
      <c r="M126" s="276">
        <f t="shared" si="20"/>
        <v>2</v>
      </c>
      <c r="N126" s="299">
        <f t="shared" si="20"/>
        <v>1</v>
      </c>
      <c r="O126" s="300">
        <f t="shared" si="20"/>
        <v>3</v>
      </c>
      <c r="P126" s="276">
        <f t="shared" si="20"/>
        <v>1</v>
      </c>
      <c r="Q126" s="450">
        <f t="shared" si="20"/>
        <v>2</v>
      </c>
      <c r="R126" s="424">
        <f t="shared" si="20"/>
        <v>20</v>
      </c>
      <c r="S126" s="276">
        <f t="shared" si="20"/>
        <v>1</v>
      </c>
      <c r="T126" s="299">
        <f t="shared" si="20"/>
        <v>19</v>
      </c>
      <c r="U126" s="300">
        <f t="shared" si="20"/>
        <v>1</v>
      </c>
      <c r="V126" s="276">
        <f t="shared" si="20"/>
        <v>1</v>
      </c>
      <c r="W126" s="299">
        <f t="shared" si="20"/>
        <v>0</v>
      </c>
      <c r="X126" s="300">
        <f t="shared" si="20"/>
        <v>15</v>
      </c>
      <c r="Y126" s="276">
        <f t="shared" si="20"/>
        <v>0</v>
      </c>
      <c r="Z126" s="299">
        <f t="shared" si="20"/>
        <v>15</v>
      </c>
      <c r="AA126" s="300">
        <f t="shared" si="20"/>
        <v>3</v>
      </c>
      <c r="AB126" s="276">
        <f t="shared" si="20"/>
        <v>1</v>
      </c>
      <c r="AC126" s="299">
        <f t="shared" si="20"/>
        <v>2</v>
      </c>
      <c r="AD126" s="300">
        <f t="shared" si="20"/>
        <v>0</v>
      </c>
      <c r="AE126" s="276">
        <f t="shared" si="20"/>
        <v>0</v>
      </c>
      <c r="AF126" s="299">
        <f t="shared" si="20"/>
        <v>0</v>
      </c>
      <c r="AG126" s="300">
        <f t="shared" si="20"/>
        <v>10</v>
      </c>
      <c r="AH126" s="276">
        <f t="shared" si="20"/>
        <v>0</v>
      </c>
      <c r="AI126" s="299">
        <f t="shared" si="20"/>
        <v>10</v>
      </c>
      <c r="AJ126" s="300">
        <f t="shared" si="20"/>
        <v>6</v>
      </c>
      <c r="AK126" s="276">
        <f t="shared" si="20"/>
        <v>0</v>
      </c>
      <c r="AL126" s="276">
        <f t="shared" si="20"/>
        <v>6</v>
      </c>
      <c r="AN126" s="122">
        <f>IF(I126+L126+O126+R126+U126+X126+AA126+AG126+AJ126+AD126=F126,0,Y)</f>
        <v>0</v>
      </c>
      <c r="AO126" s="122">
        <f>IF(J126+M126+P126+S126+V126+Y126+AB126+AH126+AK126=G126,0,Y)</f>
        <v>0</v>
      </c>
      <c r="AP126" s="122">
        <f>IF(K126+N126+Q126+T126+W126+Z126+AC126+AI126+AL126+AF126=H126,0,Y)</f>
        <v>0</v>
      </c>
      <c r="AQ126" s="122">
        <f>IF(SUM(G126:H126)=F126,0,Y)</f>
        <v>0</v>
      </c>
      <c r="AR126" s="122">
        <f>IF(SUM(J126:K126)=I126,0,Y)</f>
        <v>0</v>
      </c>
      <c r="AS126" s="122">
        <f>IF(SUM(M126:N126)=L126,0,Y)</f>
        <v>0</v>
      </c>
      <c r="AT126" s="122">
        <f>IF(SUM(P126:Q126)=O126,0,Y)</f>
        <v>0</v>
      </c>
      <c r="AU126" s="122">
        <f>IF(SUM(S126:T126)=R126,0,Y)</f>
        <v>0</v>
      </c>
      <c r="AV126" s="122">
        <f>IF(SUM(V126:W126)=U126,0,Y)</f>
        <v>0</v>
      </c>
      <c r="AW126" s="122">
        <f>IF(SUM(Y126:Z126)=X126,0,Y)</f>
        <v>0</v>
      </c>
      <c r="AX126" s="122">
        <f>IF(SUM(AB126:AC126)=AA126,0,Y)</f>
        <v>0</v>
      </c>
      <c r="AY126" s="122">
        <f>IF(SUM(AH126:AI126)=AG126,0,Y)</f>
        <v>0</v>
      </c>
      <c r="AZ126" s="122">
        <f>IF(SUM(AK126:AL126)=AJ126,0,Y)</f>
        <v>0</v>
      </c>
    </row>
    <row r="127" spans="1:52" ht="15.75" customHeight="1" x14ac:dyDescent="0.15">
      <c r="A127" s="418"/>
      <c r="B127" s="418"/>
      <c r="C127" s="418"/>
      <c r="D127" s="418"/>
      <c r="E127" s="449"/>
      <c r="F127" s="276"/>
      <c r="G127" s="276"/>
      <c r="H127" s="299"/>
      <c r="I127" s="300"/>
      <c r="J127" s="276"/>
      <c r="K127" s="299"/>
      <c r="L127" s="300"/>
      <c r="M127" s="276"/>
      <c r="N127" s="299"/>
      <c r="O127" s="300"/>
      <c r="P127" s="276"/>
      <c r="Q127" s="450"/>
      <c r="R127" s="424"/>
      <c r="S127" s="276"/>
      <c r="T127" s="299"/>
      <c r="U127" s="300"/>
      <c r="V127" s="276"/>
      <c r="W127" s="299"/>
      <c r="X127" s="300"/>
      <c r="Y127" s="276"/>
      <c r="Z127" s="299"/>
      <c r="AA127" s="300"/>
      <c r="AB127" s="276"/>
      <c r="AC127" s="299"/>
      <c r="AD127" s="300"/>
      <c r="AE127" s="276"/>
      <c r="AF127" s="299"/>
      <c r="AG127" s="300"/>
      <c r="AH127" s="276"/>
      <c r="AI127" s="299"/>
      <c r="AJ127" s="300"/>
      <c r="AK127" s="276"/>
      <c r="AL127" s="276"/>
      <c r="AN127" s="122"/>
      <c r="AO127" s="122"/>
      <c r="AP127" s="122"/>
    </row>
    <row r="128" spans="1:52" ht="16.5" hidden="1" customHeight="1" x14ac:dyDescent="0.15">
      <c r="A128" s="418"/>
      <c r="B128" s="122"/>
      <c r="C128" s="418"/>
      <c r="D128" s="418"/>
      <c r="E128" s="449" t="s">
        <v>4</v>
      </c>
      <c r="F128" s="276">
        <f t="shared" ref="F128:AL129" si="21">SUM(F37-F217)</f>
        <v>0</v>
      </c>
      <c r="G128" s="276">
        <f t="shared" si="21"/>
        <v>0</v>
      </c>
      <c r="H128" s="299">
        <f t="shared" si="21"/>
        <v>0</v>
      </c>
      <c r="I128" s="300">
        <f t="shared" si="21"/>
        <v>0</v>
      </c>
      <c r="J128" s="276">
        <f t="shared" si="21"/>
        <v>0</v>
      </c>
      <c r="K128" s="299">
        <f t="shared" si="21"/>
        <v>0</v>
      </c>
      <c r="L128" s="300">
        <f t="shared" si="21"/>
        <v>0</v>
      </c>
      <c r="M128" s="276">
        <f t="shared" si="21"/>
        <v>0</v>
      </c>
      <c r="N128" s="299">
        <f t="shared" si="21"/>
        <v>0</v>
      </c>
      <c r="O128" s="300">
        <f t="shared" si="21"/>
        <v>0</v>
      </c>
      <c r="P128" s="276">
        <f t="shared" si="21"/>
        <v>0</v>
      </c>
      <c r="Q128" s="450">
        <f t="shared" si="21"/>
        <v>0</v>
      </c>
      <c r="R128" s="424">
        <f t="shared" si="21"/>
        <v>0</v>
      </c>
      <c r="S128" s="276">
        <f t="shared" si="21"/>
        <v>0</v>
      </c>
      <c r="T128" s="299">
        <f t="shared" si="21"/>
        <v>0</v>
      </c>
      <c r="U128" s="300">
        <f t="shared" si="21"/>
        <v>0</v>
      </c>
      <c r="V128" s="276">
        <f t="shared" si="21"/>
        <v>0</v>
      </c>
      <c r="W128" s="299">
        <f t="shared" si="21"/>
        <v>0</v>
      </c>
      <c r="X128" s="300">
        <f t="shared" si="21"/>
        <v>0</v>
      </c>
      <c r="Y128" s="276">
        <f t="shared" si="21"/>
        <v>0</v>
      </c>
      <c r="Z128" s="299">
        <f t="shared" si="21"/>
        <v>0</v>
      </c>
      <c r="AA128" s="300">
        <f t="shared" si="21"/>
        <v>0</v>
      </c>
      <c r="AB128" s="276">
        <f t="shared" si="21"/>
        <v>0</v>
      </c>
      <c r="AC128" s="299">
        <f t="shared" si="21"/>
        <v>0</v>
      </c>
      <c r="AD128" s="300">
        <f t="shared" si="21"/>
        <v>0</v>
      </c>
      <c r="AE128" s="276">
        <f t="shared" si="21"/>
        <v>0</v>
      </c>
      <c r="AF128" s="299">
        <f t="shared" si="21"/>
        <v>0</v>
      </c>
      <c r="AG128" s="300">
        <f t="shared" si="21"/>
        <v>0</v>
      </c>
      <c r="AH128" s="276">
        <f t="shared" si="21"/>
        <v>0</v>
      </c>
      <c r="AI128" s="299">
        <f t="shared" si="21"/>
        <v>0</v>
      </c>
      <c r="AJ128" s="300">
        <f t="shared" si="21"/>
        <v>0</v>
      </c>
      <c r="AK128" s="276">
        <f t="shared" si="21"/>
        <v>0</v>
      </c>
      <c r="AL128" s="276">
        <f t="shared" si="21"/>
        <v>0</v>
      </c>
      <c r="AN128" s="122">
        <f>IF(I128+L128+O128+R128+U128+X128+AA128+AG128+AJ128=F128,0,Y)</f>
        <v>0</v>
      </c>
      <c r="AO128" s="122">
        <f>IF(J128+M128+P128+S128+V128+Y128+AB128+AH128+AK128=G128,0,Y)</f>
        <v>0</v>
      </c>
      <c r="AP128" s="122">
        <f>IF(K128+N128+Q128+T128+W128+Z128+AC128+AI128+AL128=H128,0,Y)</f>
        <v>0</v>
      </c>
      <c r="AQ128" s="122">
        <f>IF(SUM(G128:H128)=F128,0,Y)</f>
        <v>0</v>
      </c>
      <c r="AR128" s="122">
        <f>IF(SUM(J128:K128)=I128,0,Y)</f>
        <v>0</v>
      </c>
      <c r="AS128" s="122">
        <f>IF(SUM(M128:N128)=L128,0,Y)</f>
        <v>0</v>
      </c>
      <c r="AT128" s="122">
        <f>IF(SUM(P128:Q128)=O128,0,Y)</f>
        <v>0</v>
      </c>
      <c r="AU128" s="122">
        <f>IF(SUM(S128:T128)=R128,0,Y)</f>
        <v>0</v>
      </c>
      <c r="AV128" s="122">
        <f>IF(SUM(V128:W128)=U128,0,Y)</f>
        <v>0</v>
      </c>
      <c r="AW128" s="122">
        <f>IF(SUM(Y128:Z128)=X128,0,Y)</f>
        <v>0</v>
      </c>
      <c r="AX128" s="122">
        <f>IF(SUM(AB128:AC128)=AA128,0,Y)</f>
        <v>0</v>
      </c>
      <c r="AY128" s="122">
        <f>IF(SUM(AH128:AI128)=AG128,0,Y)</f>
        <v>0</v>
      </c>
      <c r="AZ128" s="122">
        <f>IF(SUM(AK128:AL128)=AJ128,0,Y)</f>
        <v>0</v>
      </c>
    </row>
    <row r="129" spans="1:52" ht="17.100000000000001" customHeight="1" x14ac:dyDescent="0.15">
      <c r="A129" s="418"/>
      <c r="B129" s="578" t="s">
        <v>138</v>
      </c>
      <c r="C129" s="578"/>
      <c r="D129" s="418"/>
      <c r="E129" s="449" t="s">
        <v>5</v>
      </c>
      <c r="F129" s="276">
        <f t="shared" si="21"/>
        <v>0</v>
      </c>
      <c r="G129" s="276">
        <f t="shared" si="21"/>
        <v>0</v>
      </c>
      <c r="H129" s="299">
        <f t="shared" si="21"/>
        <v>0</v>
      </c>
      <c r="I129" s="300">
        <f t="shared" si="21"/>
        <v>0</v>
      </c>
      <c r="J129" s="276">
        <f t="shared" si="21"/>
        <v>0</v>
      </c>
      <c r="K129" s="299">
        <f t="shared" si="21"/>
        <v>0</v>
      </c>
      <c r="L129" s="300">
        <f t="shared" si="21"/>
        <v>0</v>
      </c>
      <c r="M129" s="276">
        <f t="shared" si="21"/>
        <v>0</v>
      </c>
      <c r="N129" s="299">
        <f t="shared" si="21"/>
        <v>0</v>
      </c>
      <c r="O129" s="300">
        <f t="shared" si="21"/>
        <v>0</v>
      </c>
      <c r="P129" s="276">
        <f t="shared" si="21"/>
        <v>0</v>
      </c>
      <c r="Q129" s="450">
        <f t="shared" si="21"/>
        <v>0</v>
      </c>
      <c r="R129" s="424">
        <f t="shared" si="21"/>
        <v>0</v>
      </c>
      <c r="S129" s="276">
        <f t="shared" si="21"/>
        <v>0</v>
      </c>
      <c r="T129" s="299">
        <f t="shared" si="21"/>
        <v>0</v>
      </c>
      <c r="U129" s="300">
        <f t="shared" si="21"/>
        <v>0</v>
      </c>
      <c r="V129" s="276">
        <f t="shared" si="21"/>
        <v>0</v>
      </c>
      <c r="W129" s="299">
        <f t="shared" si="21"/>
        <v>0</v>
      </c>
      <c r="X129" s="300">
        <f t="shared" si="21"/>
        <v>0</v>
      </c>
      <c r="Y129" s="276">
        <f t="shared" si="21"/>
        <v>0</v>
      </c>
      <c r="Z129" s="299">
        <f t="shared" si="21"/>
        <v>0</v>
      </c>
      <c r="AA129" s="300">
        <f t="shared" si="21"/>
        <v>0</v>
      </c>
      <c r="AB129" s="276">
        <f t="shared" si="21"/>
        <v>0</v>
      </c>
      <c r="AC129" s="299">
        <f t="shared" si="21"/>
        <v>0</v>
      </c>
      <c r="AD129" s="300">
        <f t="shared" si="21"/>
        <v>0</v>
      </c>
      <c r="AE129" s="276">
        <f t="shared" si="21"/>
        <v>0</v>
      </c>
      <c r="AF129" s="299">
        <f t="shared" si="21"/>
        <v>0</v>
      </c>
      <c r="AG129" s="300">
        <f t="shared" si="21"/>
        <v>0</v>
      </c>
      <c r="AH129" s="276">
        <f t="shared" si="21"/>
        <v>0</v>
      </c>
      <c r="AI129" s="299">
        <f t="shared" si="21"/>
        <v>0</v>
      </c>
      <c r="AJ129" s="300">
        <f t="shared" si="21"/>
        <v>0</v>
      </c>
      <c r="AK129" s="276">
        <f t="shared" si="21"/>
        <v>0</v>
      </c>
      <c r="AL129" s="276">
        <f t="shared" si="21"/>
        <v>0</v>
      </c>
      <c r="AN129" s="122">
        <f>IF(I129+L129+O129+R129+U129+X129+AA129+AG129+AJ129=F129,0,Y)</f>
        <v>0</v>
      </c>
      <c r="AO129" s="122">
        <f>IF(J129+M129+P129+S129+V129+Y129+AB129+AH129+AK129=G129,0,Y)</f>
        <v>0</v>
      </c>
      <c r="AP129" s="122">
        <f>IF(K129+N129+Q129+T129+W129+Z129+AC129+AI129+AL129=H129,0,Y)</f>
        <v>0</v>
      </c>
      <c r="AQ129" s="122">
        <f>IF(SUM(G129:H129)=F129,0,Y)</f>
        <v>0</v>
      </c>
      <c r="AR129" s="122">
        <f>IF(SUM(J129:K129)=I129,0,Y)</f>
        <v>0</v>
      </c>
      <c r="AS129" s="122">
        <f>IF(SUM(M129:N129)=L129,0,Y)</f>
        <v>0</v>
      </c>
      <c r="AT129" s="122">
        <f>IF(SUM(P129:Q129)=O129,0,Y)</f>
        <v>0</v>
      </c>
      <c r="AU129" s="122">
        <f>IF(SUM(S129:T129)=R129,0,Y)</f>
        <v>0</v>
      </c>
      <c r="AV129" s="122">
        <f>IF(SUM(V129:W129)=U129,0,Y)</f>
        <v>0</v>
      </c>
      <c r="AW129" s="122">
        <f>IF(SUM(Y129:Z129)=X129,0,Y)</f>
        <v>0</v>
      </c>
      <c r="AX129" s="122">
        <f>IF(SUM(AB129:AC129)=AA129,0,Y)</f>
        <v>0</v>
      </c>
      <c r="AY129" s="122">
        <f>IF(SUM(AH129:AI129)=AG129,0,Y)</f>
        <v>0</v>
      </c>
      <c r="AZ129" s="122">
        <f>IF(SUM(AK129:AL129)=AJ129,0,Y)</f>
        <v>0</v>
      </c>
    </row>
    <row r="130" spans="1:52" ht="17.100000000000001" customHeight="1" x14ac:dyDescent="0.15">
      <c r="A130" s="418"/>
      <c r="B130" s="519"/>
      <c r="C130" s="519"/>
      <c r="D130" s="418"/>
      <c r="E130" s="449"/>
      <c r="F130" s="276"/>
      <c r="G130" s="276"/>
      <c r="H130" s="299"/>
      <c r="I130" s="300"/>
      <c r="J130" s="276"/>
      <c r="K130" s="299"/>
      <c r="L130" s="300"/>
      <c r="M130" s="276"/>
      <c r="N130" s="299"/>
      <c r="O130" s="300"/>
      <c r="P130" s="276"/>
      <c r="Q130" s="450"/>
      <c r="R130" s="424"/>
      <c r="S130" s="276"/>
      <c r="T130" s="299"/>
      <c r="U130" s="300"/>
      <c r="V130" s="276"/>
      <c r="W130" s="299"/>
      <c r="X130" s="300"/>
      <c r="Y130" s="276"/>
      <c r="Z130" s="299"/>
      <c r="AA130" s="300"/>
      <c r="AB130" s="276"/>
      <c r="AC130" s="299"/>
      <c r="AD130" s="300"/>
      <c r="AE130" s="276"/>
      <c r="AF130" s="299"/>
      <c r="AG130" s="300"/>
      <c r="AH130" s="276"/>
      <c r="AI130" s="299"/>
      <c r="AJ130" s="300"/>
      <c r="AK130" s="276"/>
      <c r="AL130" s="276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2"/>
      <c r="AZ130" s="122"/>
    </row>
    <row r="131" spans="1:52" ht="17.100000000000001" customHeight="1" x14ac:dyDescent="0.15">
      <c r="A131" s="418"/>
      <c r="B131" s="418" t="s">
        <v>139</v>
      </c>
      <c r="C131" s="418"/>
      <c r="D131" s="418"/>
      <c r="E131" s="449" t="s">
        <v>4</v>
      </c>
      <c r="F131" s="276">
        <f t="shared" ref="F131:AL131" si="22">SUM(F39-F220)</f>
        <v>0</v>
      </c>
      <c r="G131" s="276">
        <f t="shared" si="22"/>
        <v>0</v>
      </c>
      <c r="H131" s="299">
        <f t="shared" si="22"/>
        <v>0</v>
      </c>
      <c r="I131" s="300">
        <f t="shared" si="22"/>
        <v>0</v>
      </c>
      <c r="J131" s="276">
        <f t="shared" si="22"/>
        <v>0</v>
      </c>
      <c r="K131" s="299">
        <f t="shared" si="22"/>
        <v>0</v>
      </c>
      <c r="L131" s="300">
        <f t="shared" si="22"/>
        <v>0</v>
      </c>
      <c r="M131" s="276">
        <f t="shared" si="22"/>
        <v>0</v>
      </c>
      <c r="N131" s="299">
        <f t="shared" si="22"/>
        <v>0</v>
      </c>
      <c r="O131" s="300">
        <f t="shared" si="22"/>
        <v>0</v>
      </c>
      <c r="P131" s="276">
        <f t="shared" si="22"/>
        <v>0</v>
      </c>
      <c r="Q131" s="450">
        <f t="shared" si="22"/>
        <v>0</v>
      </c>
      <c r="R131" s="424">
        <f t="shared" si="22"/>
        <v>0</v>
      </c>
      <c r="S131" s="276">
        <f t="shared" si="22"/>
        <v>0</v>
      </c>
      <c r="T131" s="299">
        <f t="shared" si="22"/>
        <v>0</v>
      </c>
      <c r="U131" s="300">
        <f t="shared" si="22"/>
        <v>0</v>
      </c>
      <c r="V131" s="276">
        <f t="shared" si="22"/>
        <v>0</v>
      </c>
      <c r="W131" s="299">
        <f t="shared" si="22"/>
        <v>0</v>
      </c>
      <c r="X131" s="300">
        <f t="shared" si="22"/>
        <v>0</v>
      </c>
      <c r="Y131" s="276">
        <f t="shared" si="22"/>
        <v>0</v>
      </c>
      <c r="Z131" s="299">
        <f t="shared" si="22"/>
        <v>0</v>
      </c>
      <c r="AA131" s="300">
        <f t="shared" si="22"/>
        <v>0</v>
      </c>
      <c r="AB131" s="276">
        <f t="shared" si="22"/>
        <v>0</v>
      </c>
      <c r="AC131" s="299">
        <f t="shared" si="22"/>
        <v>0</v>
      </c>
      <c r="AD131" s="300">
        <f t="shared" si="22"/>
        <v>0</v>
      </c>
      <c r="AE131" s="276">
        <f t="shared" si="22"/>
        <v>0</v>
      </c>
      <c r="AF131" s="299">
        <f t="shared" si="22"/>
        <v>0</v>
      </c>
      <c r="AG131" s="300">
        <f t="shared" si="22"/>
        <v>0</v>
      </c>
      <c r="AH131" s="276">
        <f t="shared" si="22"/>
        <v>0</v>
      </c>
      <c r="AI131" s="299">
        <f t="shared" si="22"/>
        <v>0</v>
      </c>
      <c r="AJ131" s="300">
        <f t="shared" si="22"/>
        <v>0</v>
      </c>
      <c r="AK131" s="276">
        <f t="shared" si="22"/>
        <v>0</v>
      </c>
      <c r="AL131" s="276">
        <f t="shared" si="22"/>
        <v>0</v>
      </c>
      <c r="AN131" s="122"/>
      <c r="AO131" s="122"/>
      <c r="AP131" s="122"/>
    </row>
    <row r="132" spans="1:52" ht="17.100000000000001" customHeight="1" x14ac:dyDescent="0.15">
      <c r="A132" s="418"/>
      <c r="B132" s="122"/>
      <c r="C132" s="122"/>
      <c r="D132" s="418"/>
      <c r="E132" s="449" t="s">
        <v>5</v>
      </c>
      <c r="F132" s="276">
        <f t="shared" ref="F132:AL132" si="23">SUM(F41-F221)</f>
        <v>2</v>
      </c>
      <c r="G132" s="276">
        <f t="shared" si="23"/>
        <v>1</v>
      </c>
      <c r="H132" s="299">
        <f t="shared" si="23"/>
        <v>1</v>
      </c>
      <c r="I132" s="300">
        <f t="shared" si="23"/>
        <v>1</v>
      </c>
      <c r="J132" s="276">
        <f t="shared" si="23"/>
        <v>1</v>
      </c>
      <c r="K132" s="299">
        <f t="shared" si="23"/>
        <v>0</v>
      </c>
      <c r="L132" s="300">
        <f t="shared" si="23"/>
        <v>0</v>
      </c>
      <c r="M132" s="276">
        <f t="shared" si="23"/>
        <v>0</v>
      </c>
      <c r="N132" s="299">
        <f t="shared" si="23"/>
        <v>0</v>
      </c>
      <c r="O132" s="300">
        <f t="shared" si="23"/>
        <v>0</v>
      </c>
      <c r="P132" s="276">
        <f t="shared" si="23"/>
        <v>0</v>
      </c>
      <c r="Q132" s="450">
        <f t="shared" si="23"/>
        <v>0</v>
      </c>
      <c r="R132" s="424">
        <f t="shared" si="23"/>
        <v>1</v>
      </c>
      <c r="S132" s="276">
        <f t="shared" si="23"/>
        <v>0</v>
      </c>
      <c r="T132" s="299">
        <f t="shared" si="23"/>
        <v>1</v>
      </c>
      <c r="U132" s="300">
        <f t="shared" si="23"/>
        <v>0</v>
      </c>
      <c r="V132" s="276">
        <f t="shared" si="23"/>
        <v>0</v>
      </c>
      <c r="W132" s="299">
        <f t="shared" si="23"/>
        <v>0</v>
      </c>
      <c r="X132" s="300">
        <f t="shared" si="23"/>
        <v>0</v>
      </c>
      <c r="Y132" s="276">
        <f t="shared" si="23"/>
        <v>0</v>
      </c>
      <c r="Z132" s="299">
        <f t="shared" si="23"/>
        <v>0</v>
      </c>
      <c r="AA132" s="300">
        <f t="shared" si="23"/>
        <v>0</v>
      </c>
      <c r="AB132" s="276">
        <f t="shared" si="23"/>
        <v>0</v>
      </c>
      <c r="AC132" s="299">
        <f t="shared" si="23"/>
        <v>0</v>
      </c>
      <c r="AD132" s="300">
        <f t="shared" si="23"/>
        <v>0</v>
      </c>
      <c r="AE132" s="276">
        <f t="shared" si="23"/>
        <v>0</v>
      </c>
      <c r="AF132" s="299">
        <f t="shared" si="23"/>
        <v>0</v>
      </c>
      <c r="AG132" s="300">
        <f t="shared" si="23"/>
        <v>0</v>
      </c>
      <c r="AH132" s="276">
        <f t="shared" si="23"/>
        <v>0</v>
      </c>
      <c r="AI132" s="299">
        <f t="shared" si="23"/>
        <v>0</v>
      </c>
      <c r="AJ132" s="300">
        <f t="shared" si="23"/>
        <v>0</v>
      </c>
      <c r="AK132" s="276">
        <f t="shared" si="23"/>
        <v>0</v>
      </c>
      <c r="AL132" s="276">
        <f t="shared" si="23"/>
        <v>0</v>
      </c>
      <c r="AN132" s="122">
        <f>IF(I132+L132+O132+R132+U132+X132+AA132+AG132+AJ132=F132,0,Y)</f>
        <v>0</v>
      </c>
      <c r="AO132" s="122">
        <f>IF(J132+M132+P132+S132+V132+Y132+AB132+AH132+AK132=G132,0,Y)</f>
        <v>0</v>
      </c>
      <c r="AP132" s="122">
        <f>IF(K132+N132+Q132+T132+W132+Z132+AC132+AI132+AL132=H132,0,Y)</f>
        <v>0</v>
      </c>
      <c r="AQ132" s="122">
        <f>IF(SUM(G132:H132)=F132,0,Y)</f>
        <v>0</v>
      </c>
      <c r="AR132" s="122">
        <f>IF(SUM(J132:K132)=I132,0,Y)</f>
        <v>0</v>
      </c>
      <c r="AS132" s="122">
        <f>IF(SUM(M132:N132)=L132,0,Y)</f>
        <v>0</v>
      </c>
      <c r="AT132" s="122">
        <f>IF(SUM(P132:Q132)=O132,0,Y)</f>
        <v>0</v>
      </c>
      <c r="AU132" s="122">
        <f>IF(SUM(S132:T132)=R132,0,Y)</f>
        <v>0</v>
      </c>
      <c r="AV132" s="122">
        <f>IF(SUM(V132:W132)=U132,0,Y)</f>
        <v>0</v>
      </c>
      <c r="AW132" s="122">
        <f>IF(SUM(Y132:Z132)=X132,0,Y)</f>
        <v>0</v>
      </c>
      <c r="AX132" s="122">
        <f>IF(SUM(AB132:AC132)=AA132,0,Y)</f>
        <v>0</v>
      </c>
      <c r="AY132" s="122">
        <f>IF(SUM(AH132:AI132)=AG132,0,Y)</f>
        <v>0</v>
      </c>
      <c r="AZ132" s="122">
        <f>IF(SUM(AK132:AL132)=AJ132,0,Y)</f>
        <v>0</v>
      </c>
    </row>
    <row r="133" spans="1:52" ht="17.100000000000001" customHeight="1" x14ac:dyDescent="0.15">
      <c r="A133" s="418"/>
      <c r="B133" s="418"/>
      <c r="C133" s="418"/>
      <c r="D133" s="418"/>
      <c r="E133" s="449"/>
      <c r="F133" s="276"/>
      <c r="G133" s="276"/>
      <c r="H133" s="299"/>
      <c r="I133" s="300"/>
      <c r="J133" s="276"/>
      <c r="K133" s="299"/>
      <c r="L133" s="300"/>
      <c r="M133" s="276"/>
      <c r="N133" s="299"/>
      <c r="O133" s="300"/>
      <c r="P133" s="276"/>
      <c r="Q133" s="450"/>
      <c r="R133" s="424"/>
      <c r="S133" s="276"/>
      <c r="T133" s="299"/>
      <c r="U133" s="300"/>
      <c r="V133" s="276"/>
      <c r="W133" s="299"/>
      <c r="X133" s="300"/>
      <c r="Y133" s="276"/>
      <c r="Z133" s="299"/>
      <c r="AA133" s="300"/>
      <c r="AB133" s="276"/>
      <c r="AC133" s="299"/>
      <c r="AD133" s="300"/>
      <c r="AE133" s="276"/>
      <c r="AF133" s="299"/>
      <c r="AG133" s="300"/>
      <c r="AH133" s="276"/>
      <c r="AI133" s="299"/>
      <c r="AJ133" s="300"/>
      <c r="AK133" s="276"/>
      <c r="AL133" s="276"/>
      <c r="AN133" s="122"/>
      <c r="AO133" s="122"/>
      <c r="AP133" s="122"/>
    </row>
    <row r="134" spans="1:52" ht="17.100000000000001" customHeight="1" x14ac:dyDescent="0.15">
      <c r="A134" s="418"/>
      <c r="B134" s="578" t="s">
        <v>137</v>
      </c>
      <c r="C134" s="578"/>
      <c r="D134" s="418"/>
      <c r="E134" s="449" t="s">
        <v>4</v>
      </c>
      <c r="F134" s="276">
        <f t="shared" ref="F134:AL135" si="24">SUM(F43-F223)</f>
        <v>56</v>
      </c>
      <c r="G134" s="276">
        <f t="shared" si="24"/>
        <v>35</v>
      </c>
      <c r="H134" s="299">
        <f t="shared" si="24"/>
        <v>21</v>
      </c>
      <c r="I134" s="300">
        <f t="shared" si="24"/>
        <v>0</v>
      </c>
      <c r="J134" s="276">
        <f t="shared" si="24"/>
        <v>0</v>
      </c>
      <c r="K134" s="299">
        <f t="shared" si="24"/>
        <v>0</v>
      </c>
      <c r="L134" s="300">
        <f t="shared" si="24"/>
        <v>4</v>
      </c>
      <c r="M134" s="276">
        <f t="shared" si="24"/>
        <v>4</v>
      </c>
      <c r="N134" s="299">
        <f t="shared" si="24"/>
        <v>0</v>
      </c>
      <c r="O134" s="300">
        <f t="shared" si="24"/>
        <v>6</v>
      </c>
      <c r="P134" s="276">
        <f t="shared" si="24"/>
        <v>6</v>
      </c>
      <c r="Q134" s="450">
        <f t="shared" si="24"/>
        <v>0</v>
      </c>
      <c r="R134" s="424">
        <f t="shared" si="24"/>
        <v>2</v>
      </c>
      <c r="S134" s="276">
        <f t="shared" si="24"/>
        <v>2</v>
      </c>
      <c r="T134" s="299">
        <f t="shared" si="24"/>
        <v>0</v>
      </c>
      <c r="U134" s="300">
        <f t="shared" si="24"/>
        <v>24</v>
      </c>
      <c r="V134" s="276">
        <f t="shared" si="24"/>
        <v>22</v>
      </c>
      <c r="W134" s="299">
        <f t="shared" si="24"/>
        <v>2</v>
      </c>
      <c r="X134" s="300">
        <f t="shared" si="24"/>
        <v>0</v>
      </c>
      <c r="Y134" s="276">
        <f t="shared" si="24"/>
        <v>0</v>
      </c>
      <c r="Z134" s="299">
        <f t="shared" si="24"/>
        <v>0</v>
      </c>
      <c r="AA134" s="300">
        <f t="shared" si="24"/>
        <v>19</v>
      </c>
      <c r="AB134" s="276">
        <f t="shared" si="24"/>
        <v>0</v>
      </c>
      <c r="AC134" s="299">
        <f t="shared" si="24"/>
        <v>19</v>
      </c>
      <c r="AD134" s="300">
        <f t="shared" si="24"/>
        <v>0</v>
      </c>
      <c r="AE134" s="276">
        <f t="shared" si="24"/>
        <v>0</v>
      </c>
      <c r="AF134" s="299">
        <f t="shared" si="24"/>
        <v>0</v>
      </c>
      <c r="AG134" s="300">
        <f t="shared" si="24"/>
        <v>1</v>
      </c>
      <c r="AH134" s="276">
        <f t="shared" si="24"/>
        <v>1</v>
      </c>
      <c r="AI134" s="299">
        <f t="shared" si="24"/>
        <v>0</v>
      </c>
      <c r="AJ134" s="300">
        <f t="shared" si="24"/>
        <v>0</v>
      </c>
      <c r="AK134" s="276">
        <f t="shared" si="24"/>
        <v>0</v>
      </c>
      <c r="AL134" s="276">
        <f t="shared" si="24"/>
        <v>0</v>
      </c>
      <c r="AN134" s="122">
        <f>IF(I134+L134+O134+R134+U134+X134+AA134+AG134+AJ134=F134,0,Y)</f>
        <v>0</v>
      </c>
      <c r="AO134" s="122">
        <f>IF(J134+M134+P134+S134+V134+Y134+AB134+AH134+AK134=G134,0,Y)</f>
        <v>0</v>
      </c>
      <c r="AP134" s="122">
        <f>IF(K134+N134+Q134+T134+W134+Z134+AC134+AI134+AL134=H134,0,Y)</f>
        <v>0</v>
      </c>
      <c r="AQ134" s="122">
        <f>IF(SUM(G134:H134)=F134,0,Y)</f>
        <v>0</v>
      </c>
      <c r="AR134" s="122">
        <f>IF(SUM(J134:K134)=I134,0,Y)</f>
        <v>0</v>
      </c>
      <c r="AS134" s="122">
        <f>IF(SUM(M134:N134)=L134,0,Y)</f>
        <v>0</v>
      </c>
      <c r="AT134" s="122">
        <f>IF(SUM(P134:Q134)=O134,0,Y)</f>
        <v>0</v>
      </c>
      <c r="AU134" s="122">
        <f>IF(SUM(S134:T134)=R134,0,Y)</f>
        <v>0</v>
      </c>
      <c r="AV134" s="122">
        <f>IF(SUM(V134:W134)=U134,0,Y)</f>
        <v>0</v>
      </c>
      <c r="AW134" s="122">
        <f>IF(SUM(Y134:Z134)=X134,0,Y)</f>
        <v>0</v>
      </c>
      <c r="AX134" s="122">
        <f>IF(SUM(AB134:AC134)=AA134,0,Y)</f>
        <v>0</v>
      </c>
      <c r="AY134" s="122">
        <f>IF(SUM(AH134:AI134)=AG134,0,Y)</f>
        <v>0</v>
      </c>
      <c r="AZ134" s="122">
        <f>IF(SUM(AK134:AL134)=AJ134,0,Y)</f>
        <v>0</v>
      </c>
    </row>
    <row r="135" spans="1:52" ht="17.100000000000001" customHeight="1" x14ac:dyDescent="0.15">
      <c r="A135" s="418"/>
      <c r="B135" s="418"/>
      <c r="C135" s="418"/>
      <c r="D135" s="418"/>
      <c r="E135" s="449" t="s">
        <v>5</v>
      </c>
      <c r="F135" s="276">
        <f t="shared" si="24"/>
        <v>0</v>
      </c>
      <c r="G135" s="276">
        <f t="shared" si="24"/>
        <v>0</v>
      </c>
      <c r="H135" s="299">
        <f t="shared" si="24"/>
        <v>0</v>
      </c>
      <c r="I135" s="300">
        <f t="shared" si="24"/>
        <v>0</v>
      </c>
      <c r="J135" s="276">
        <f t="shared" si="24"/>
        <v>0</v>
      </c>
      <c r="K135" s="299">
        <f t="shared" si="24"/>
        <v>0</v>
      </c>
      <c r="L135" s="300">
        <f t="shared" si="24"/>
        <v>0</v>
      </c>
      <c r="M135" s="276">
        <f t="shared" si="24"/>
        <v>0</v>
      </c>
      <c r="N135" s="299">
        <f t="shared" si="24"/>
        <v>0</v>
      </c>
      <c r="O135" s="300">
        <f t="shared" si="24"/>
        <v>0</v>
      </c>
      <c r="P135" s="276">
        <f t="shared" si="24"/>
        <v>0</v>
      </c>
      <c r="Q135" s="450">
        <f t="shared" si="24"/>
        <v>0</v>
      </c>
      <c r="R135" s="424">
        <f t="shared" si="24"/>
        <v>0</v>
      </c>
      <c r="S135" s="276">
        <f t="shared" si="24"/>
        <v>0</v>
      </c>
      <c r="T135" s="299">
        <f t="shared" si="24"/>
        <v>0</v>
      </c>
      <c r="U135" s="300">
        <f t="shared" si="24"/>
        <v>0</v>
      </c>
      <c r="V135" s="276">
        <f t="shared" si="24"/>
        <v>0</v>
      </c>
      <c r="W135" s="299">
        <f t="shared" si="24"/>
        <v>0</v>
      </c>
      <c r="X135" s="300">
        <f t="shared" si="24"/>
        <v>0</v>
      </c>
      <c r="Y135" s="276">
        <f t="shared" si="24"/>
        <v>0</v>
      </c>
      <c r="Z135" s="299">
        <f t="shared" si="24"/>
        <v>0</v>
      </c>
      <c r="AA135" s="300">
        <f t="shared" si="24"/>
        <v>0</v>
      </c>
      <c r="AB135" s="276">
        <f t="shared" si="24"/>
        <v>0</v>
      </c>
      <c r="AC135" s="299">
        <f t="shared" si="24"/>
        <v>0</v>
      </c>
      <c r="AD135" s="300">
        <f t="shared" si="24"/>
        <v>0</v>
      </c>
      <c r="AE135" s="276">
        <f t="shared" si="24"/>
        <v>0</v>
      </c>
      <c r="AF135" s="299">
        <f t="shared" si="24"/>
        <v>0</v>
      </c>
      <c r="AG135" s="300">
        <f t="shared" si="24"/>
        <v>0</v>
      </c>
      <c r="AH135" s="276">
        <f t="shared" si="24"/>
        <v>0</v>
      </c>
      <c r="AI135" s="299">
        <f t="shared" si="24"/>
        <v>0</v>
      </c>
      <c r="AJ135" s="300">
        <f t="shared" si="24"/>
        <v>0</v>
      </c>
      <c r="AK135" s="276">
        <f t="shared" si="24"/>
        <v>0</v>
      </c>
      <c r="AL135" s="276">
        <f t="shared" si="24"/>
        <v>0</v>
      </c>
      <c r="AN135" s="122">
        <f>IF(I135+L135+O135+R135+U135+X135+AA135+AG135+AJ135=F135,0,Y)</f>
        <v>0</v>
      </c>
      <c r="AO135" s="122">
        <f>IF(J135+M135+P135+S135+V135+Y135+AB135+AH135+AK135=G135,0,Y)</f>
        <v>0</v>
      </c>
      <c r="AP135" s="122">
        <f>IF(K135+N135+Q135+T135+W135+Z135+AC135+AI135+AL135=H135,0,Y)</f>
        <v>0</v>
      </c>
      <c r="AQ135" s="122">
        <f>IF(SUM(G135:H135)=F135,0,Y)</f>
        <v>0</v>
      </c>
      <c r="AR135" s="122">
        <f>IF(SUM(J135:K135)=I135,0,Y)</f>
        <v>0</v>
      </c>
      <c r="AS135" s="122">
        <f>IF(SUM(M135:N135)=L135,0,Y)</f>
        <v>0</v>
      </c>
      <c r="AT135" s="122">
        <f>IF(SUM(P135:Q135)=O135,0,Y)</f>
        <v>0</v>
      </c>
      <c r="AU135" s="122">
        <f>IF(SUM(S135:T135)=R135,0,Y)</f>
        <v>0</v>
      </c>
      <c r="AV135" s="122">
        <f>IF(SUM(V135:W135)=U135,0,Y)</f>
        <v>0</v>
      </c>
      <c r="AW135" s="122">
        <f>IF(SUM(Y135:Z135)=X135,0,Y)</f>
        <v>0</v>
      </c>
      <c r="AX135" s="122">
        <f>IF(SUM(AB135:AC135)=AA135,0,Y)</f>
        <v>0</v>
      </c>
      <c r="AY135" s="122">
        <f>IF(SUM(AH135:AI135)=AG135,0,Y)</f>
        <v>0</v>
      </c>
      <c r="AZ135" s="122">
        <f>IF(SUM(AK135:AL135)=AJ135,0,Y)</f>
        <v>0</v>
      </c>
    </row>
    <row r="136" spans="1:52" ht="17.100000000000001" customHeight="1" x14ac:dyDescent="0.15">
      <c r="A136" s="418"/>
      <c r="B136" s="418"/>
      <c r="C136" s="418"/>
      <c r="D136" s="418"/>
      <c r="E136" s="449"/>
      <c r="F136" s="276"/>
      <c r="G136" s="276"/>
      <c r="H136" s="299"/>
      <c r="I136" s="300"/>
      <c r="J136" s="276"/>
      <c r="K136" s="299"/>
      <c r="L136" s="300"/>
      <c r="M136" s="276"/>
      <c r="N136" s="299"/>
      <c r="O136" s="300"/>
      <c r="P136" s="276"/>
      <c r="Q136" s="450"/>
      <c r="R136" s="424"/>
      <c r="S136" s="276"/>
      <c r="T136" s="299"/>
      <c r="U136" s="300"/>
      <c r="V136" s="276"/>
      <c r="W136" s="299"/>
      <c r="X136" s="300"/>
      <c r="Y136" s="276"/>
      <c r="Z136" s="299"/>
      <c r="AA136" s="300"/>
      <c r="AB136" s="276"/>
      <c r="AC136" s="299"/>
      <c r="AD136" s="300"/>
      <c r="AE136" s="276"/>
      <c r="AF136" s="299"/>
      <c r="AG136" s="300"/>
      <c r="AH136" s="276"/>
      <c r="AI136" s="299"/>
      <c r="AJ136" s="300"/>
      <c r="AK136" s="276"/>
      <c r="AL136" s="276"/>
      <c r="AN136" s="122"/>
      <c r="AO136" s="122"/>
      <c r="AP136" s="122"/>
    </row>
    <row r="137" spans="1:52" ht="17.100000000000001" customHeight="1" x14ac:dyDescent="0.15">
      <c r="A137" s="418"/>
      <c r="B137" s="418" t="s">
        <v>136</v>
      </c>
      <c r="C137" s="418"/>
      <c r="D137" s="418"/>
      <c r="E137" s="449" t="s">
        <v>4</v>
      </c>
      <c r="F137" s="276">
        <f t="shared" ref="F137:AL138" si="25">SUM(F46-F226)</f>
        <v>0</v>
      </c>
      <c r="G137" s="276">
        <f t="shared" si="25"/>
        <v>0</v>
      </c>
      <c r="H137" s="299">
        <f t="shared" si="25"/>
        <v>0</v>
      </c>
      <c r="I137" s="300">
        <f t="shared" si="25"/>
        <v>0</v>
      </c>
      <c r="J137" s="276">
        <f t="shared" si="25"/>
        <v>0</v>
      </c>
      <c r="K137" s="299">
        <f t="shared" si="25"/>
        <v>0</v>
      </c>
      <c r="L137" s="300">
        <f t="shared" si="25"/>
        <v>0</v>
      </c>
      <c r="M137" s="276">
        <f t="shared" si="25"/>
        <v>0</v>
      </c>
      <c r="N137" s="299">
        <f t="shared" si="25"/>
        <v>0</v>
      </c>
      <c r="O137" s="300">
        <f t="shared" si="25"/>
        <v>0</v>
      </c>
      <c r="P137" s="276">
        <f t="shared" si="25"/>
        <v>0</v>
      </c>
      <c r="Q137" s="450">
        <f t="shared" si="25"/>
        <v>0</v>
      </c>
      <c r="R137" s="424">
        <f t="shared" si="25"/>
        <v>0</v>
      </c>
      <c r="S137" s="276">
        <f t="shared" si="25"/>
        <v>0</v>
      </c>
      <c r="T137" s="299">
        <f t="shared" si="25"/>
        <v>0</v>
      </c>
      <c r="U137" s="300">
        <f t="shared" si="25"/>
        <v>0</v>
      </c>
      <c r="V137" s="276">
        <f t="shared" si="25"/>
        <v>0</v>
      </c>
      <c r="W137" s="299">
        <f t="shared" si="25"/>
        <v>0</v>
      </c>
      <c r="X137" s="300">
        <f t="shared" si="25"/>
        <v>0</v>
      </c>
      <c r="Y137" s="276">
        <f t="shared" si="25"/>
        <v>0</v>
      </c>
      <c r="Z137" s="299">
        <f t="shared" si="25"/>
        <v>0</v>
      </c>
      <c r="AA137" s="300">
        <f t="shared" si="25"/>
        <v>0</v>
      </c>
      <c r="AB137" s="276">
        <f t="shared" si="25"/>
        <v>0</v>
      </c>
      <c r="AC137" s="299">
        <f t="shared" si="25"/>
        <v>0</v>
      </c>
      <c r="AD137" s="300">
        <f t="shared" si="25"/>
        <v>0</v>
      </c>
      <c r="AE137" s="276">
        <f t="shared" si="25"/>
        <v>0</v>
      </c>
      <c r="AF137" s="299">
        <f t="shared" si="25"/>
        <v>0</v>
      </c>
      <c r="AG137" s="300">
        <f t="shared" si="25"/>
        <v>0</v>
      </c>
      <c r="AH137" s="276">
        <f t="shared" si="25"/>
        <v>0</v>
      </c>
      <c r="AI137" s="299">
        <f t="shared" si="25"/>
        <v>0</v>
      </c>
      <c r="AJ137" s="300">
        <f t="shared" si="25"/>
        <v>0</v>
      </c>
      <c r="AK137" s="276">
        <f t="shared" si="25"/>
        <v>0</v>
      </c>
      <c r="AL137" s="276">
        <f t="shared" si="25"/>
        <v>0</v>
      </c>
      <c r="AN137" s="122">
        <f>IF(I137+L137+O137+R137+U137+X137+AA137+AG137+AJ137=F137,0,Y)</f>
        <v>0</v>
      </c>
      <c r="AO137" s="122">
        <f>IF(J137+M137+P137+S137+V137+Y137+AB137+AH137+AK137=G137,0,Y)</f>
        <v>0</v>
      </c>
      <c r="AP137" s="122">
        <f>IF(K137+N137+Q137+T137+W137+Z137+AC137+AI137+AL137=H137,0,Y)</f>
        <v>0</v>
      </c>
      <c r="AQ137" s="122">
        <f>IF(SUM(G137:H137)=F137,0,Y)</f>
        <v>0</v>
      </c>
      <c r="AR137" s="122">
        <f>IF(SUM(J137:K137)=I137,0,Y)</f>
        <v>0</v>
      </c>
      <c r="AS137" s="122">
        <f>IF(SUM(M137:N137)=L137,0,Y)</f>
        <v>0</v>
      </c>
      <c r="AT137" s="122">
        <f>IF(SUM(P137:Q137)=O137,0,Y)</f>
        <v>0</v>
      </c>
      <c r="AU137" s="122">
        <f>IF(SUM(S137:T137)=R137,0,Y)</f>
        <v>0</v>
      </c>
      <c r="AV137" s="122">
        <f>IF(SUM(V137:W137)=U137,0,Y)</f>
        <v>0</v>
      </c>
      <c r="AW137" s="122">
        <f>IF(SUM(Y137:Z137)=X137,0,Y)</f>
        <v>0</v>
      </c>
      <c r="AX137" s="122">
        <f>IF(SUM(AB137:AC137)=AA137,0,Y)</f>
        <v>0</v>
      </c>
      <c r="AY137" s="122">
        <f>IF(SUM(AH137:AI137)=AG137,0,Y)</f>
        <v>0</v>
      </c>
      <c r="AZ137" s="122">
        <f>IF(SUM(AK137:AL137)=AJ137,0,Y)</f>
        <v>0</v>
      </c>
    </row>
    <row r="138" spans="1:52" ht="17.100000000000001" customHeight="1" x14ac:dyDescent="0.15">
      <c r="A138" s="418"/>
      <c r="B138" s="418"/>
      <c r="C138" s="418"/>
      <c r="D138" s="418"/>
      <c r="E138" s="449" t="s">
        <v>5</v>
      </c>
      <c r="F138" s="276">
        <f t="shared" si="25"/>
        <v>0</v>
      </c>
      <c r="G138" s="276">
        <f t="shared" si="25"/>
        <v>0</v>
      </c>
      <c r="H138" s="299">
        <f t="shared" si="25"/>
        <v>0</v>
      </c>
      <c r="I138" s="300">
        <f t="shared" si="25"/>
        <v>0</v>
      </c>
      <c r="J138" s="276">
        <f t="shared" si="25"/>
        <v>0</v>
      </c>
      <c r="K138" s="299">
        <f t="shared" si="25"/>
        <v>0</v>
      </c>
      <c r="L138" s="300">
        <f t="shared" si="25"/>
        <v>0</v>
      </c>
      <c r="M138" s="276">
        <f t="shared" si="25"/>
        <v>0</v>
      </c>
      <c r="N138" s="299">
        <f t="shared" si="25"/>
        <v>0</v>
      </c>
      <c r="O138" s="300">
        <f t="shared" si="25"/>
        <v>0</v>
      </c>
      <c r="P138" s="276">
        <f t="shared" si="25"/>
        <v>0</v>
      </c>
      <c r="Q138" s="450">
        <f t="shared" si="25"/>
        <v>0</v>
      </c>
      <c r="R138" s="424">
        <f t="shared" si="25"/>
        <v>0</v>
      </c>
      <c r="S138" s="276">
        <f t="shared" si="25"/>
        <v>0</v>
      </c>
      <c r="T138" s="299">
        <f t="shared" si="25"/>
        <v>0</v>
      </c>
      <c r="U138" s="300">
        <f t="shared" si="25"/>
        <v>0</v>
      </c>
      <c r="V138" s="276">
        <f t="shared" si="25"/>
        <v>0</v>
      </c>
      <c r="W138" s="299">
        <f t="shared" si="25"/>
        <v>0</v>
      </c>
      <c r="X138" s="300">
        <f t="shared" si="25"/>
        <v>0</v>
      </c>
      <c r="Y138" s="276">
        <f t="shared" si="25"/>
        <v>0</v>
      </c>
      <c r="Z138" s="299">
        <f t="shared" si="25"/>
        <v>0</v>
      </c>
      <c r="AA138" s="300">
        <f t="shared" si="25"/>
        <v>0</v>
      </c>
      <c r="AB138" s="276">
        <f t="shared" si="25"/>
        <v>0</v>
      </c>
      <c r="AC138" s="299">
        <f t="shared" si="25"/>
        <v>0</v>
      </c>
      <c r="AD138" s="300">
        <f t="shared" si="25"/>
        <v>0</v>
      </c>
      <c r="AE138" s="276">
        <f t="shared" si="25"/>
        <v>0</v>
      </c>
      <c r="AF138" s="299">
        <f t="shared" si="25"/>
        <v>0</v>
      </c>
      <c r="AG138" s="300">
        <f t="shared" si="25"/>
        <v>0</v>
      </c>
      <c r="AH138" s="276">
        <f t="shared" si="25"/>
        <v>0</v>
      </c>
      <c r="AI138" s="299">
        <f t="shared" si="25"/>
        <v>0</v>
      </c>
      <c r="AJ138" s="300">
        <f t="shared" si="25"/>
        <v>0</v>
      </c>
      <c r="AK138" s="276">
        <f t="shared" si="25"/>
        <v>0</v>
      </c>
      <c r="AL138" s="276">
        <f t="shared" si="25"/>
        <v>0</v>
      </c>
      <c r="AN138" s="122">
        <f>IF(I138+L138+O138+R138+U138+X138+AA138+AG138+AJ138=F138,0,Y)</f>
        <v>0</v>
      </c>
      <c r="AO138" s="122">
        <f>IF(J138+M138+P138+S138+V138+Y138+AB138+AH138+AK138=G138,0,Y)</f>
        <v>0</v>
      </c>
      <c r="AP138" s="122">
        <f>IF(K138+N138+Q138+T138+W138+Z138+AC138+AI138+AL138=H138,0,Y)</f>
        <v>0</v>
      </c>
      <c r="AQ138" s="122">
        <f>IF(SUM(G138:H138)=F138,0,Y)</f>
        <v>0</v>
      </c>
      <c r="AR138" s="122">
        <f>IF(SUM(J138:K138)=I138,0,Y)</f>
        <v>0</v>
      </c>
      <c r="AS138" s="122">
        <f>IF(SUM(M138:N138)=L138,0,Y)</f>
        <v>0</v>
      </c>
      <c r="AT138" s="122">
        <f>IF(SUM(P138:Q138)=O138,0,Y)</f>
        <v>0</v>
      </c>
      <c r="AU138" s="122">
        <f>IF(SUM(S138:T138)=R138,0,Y)</f>
        <v>0</v>
      </c>
      <c r="AV138" s="122">
        <f>IF(SUM(V138:W138)=U138,0,Y)</f>
        <v>0</v>
      </c>
      <c r="AW138" s="122">
        <f>IF(SUM(Y138:Z138)=X138,0,Y)</f>
        <v>0</v>
      </c>
      <c r="AX138" s="122">
        <f>IF(SUM(AB138:AC138)=AA138,0,Y)</f>
        <v>0</v>
      </c>
      <c r="AY138" s="122">
        <f>IF(SUM(AH138:AI138)=AG138,0,Y)</f>
        <v>0</v>
      </c>
      <c r="AZ138" s="122">
        <f>IF(SUM(AK138:AL138)=AJ138,0,Y)</f>
        <v>0</v>
      </c>
    </row>
    <row r="139" spans="1:52" ht="17.100000000000001" customHeight="1" x14ac:dyDescent="0.15">
      <c r="A139" s="418"/>
      <c r="B139" s="418"/>
      <c r="C139" s="418"/>
      <c r="D139" s="418"/>
      <c r="E139" s="419"/>
      <c r="F139" s="276"/>
      <c r="G139" s="276"/>
      <c r="H139" s="299"/>
      <c r="I139" s="300"/>
      <c r="J139" s="276"/>
      <c r="K139" s="299"/>
      <c r="L139" s="300"/>
      <c r="M139" s="276"/>
      <c r="N139" s="299"/>
      <c r="O139" s="300"/>
      <c r="P139" s="276"/>
      <c r="Q139" s="450"/>
      <c r="R139" s="424"/>
      <c r="S139" s="276"/>
      <c r="T139" s="299"/>
      <c r="U139" s="300"/>
      <c r="V139" s="276"/>
      <c r="W139" s="299"/>
      <c r="X139" s="300"/>
      <c r="Y139" s="276"/>
      <c r="Z139" s="299"/>
      <c r="AA139" s="300"/>
      <c r="AB139" s="276"/>
      <c r="AC139" s="299"/>
      <c r="AD139" s="300"/>
      <c r="AE139" s="276"/>
      <c r="AF139" s="299"/>
      <c r="AG139" s="300"/>
      <c r="AH139" s="276"/>
      <c r="AI139" s="299"/>
      <c r="AJ139" s="300"/>
      <c r="AK139" s="276"/>
      <c r="AL139" s="276"/>
      <c r="AN139" s="122"/>
      <c r="AO139" s="122"/>
      <c r="AP139" s="122"/>
    </row>
    <row r="140" spans="1:52" s="111" customFormat="1" ht="17.100000000000001" customHeight="1" x14ac:dyDescent="0.15">
      <c r="A140" s="573" t="s">
        <v>135</v>
      </c>
      <c r="B140" s="573"/>
      <c r="C140" s="573"/>
      <c r="D140" s="573"/>
      <c r="E140" s="574"/>
      <c r="F140" s="281">
        <f t="shared" ref="F140:AL140" si="26">SUM(F49-F229)</f>
        <v>2136</v>
      </c>
      <c r="G140" s="281">
        <f t="shared" si="26"/>
        <v>819</v>
      </c>
      <c r="H140" s="282">
        <f t="shared" si="26"/>
        <v>1317</v>
      </c>
      <c r="I140" s="283">
        <f t="shared" si="26"/>
        <v>931</v>
      </c>
      <c r="J140" s="281">
        <f t="shared" si="26"/>
        <v>320</v>
      </c>
      <c r="K140" s="282">
        <f t="shared" si="26"/>
        <v>611</v>
      </c>
      <c r="L140" s="283">
        <f t="shared" si="26"/>
        <v>119</v>
      </c>
      <c r="M140" s="281">
        <f t="shared" si="26"/>
        <v>86</v>
      </c>
      <c r="N140" s="282">
        <f t="shared" si="26"/>
        <v>33</v>
      </c>
      <c r="O140" s="283">
        <f t="shared" si="26"/>
        <v>200</v>
      </c>
      <c r="P140" s="281">
        <f t="shared" si="26"/>
        <v>159</v>
      </c>
      <c r="Q140" s="445">
        <f t="shared" si="26"/>
        <v>41</v>
      </c>
      <c r="R140" s="446">
        <f t="shared" si="26"/>
        <v>458</v>
      </c>
      <c r="S140" s="281">
        <f t="shared" si="26"/>
        <v>152</v>
      </c>
      <c r="T140" s="282">
        <f t="shared" si="26"/>
        <v>306</v>
      </c>
      <c r="U140" s="283">
        <f t="shared" si="26"/>
        <v>9</v>
      </c>
      <c r="V140" s="281">
        <f t="shared" si="26"/>
        <v>7</v>
      </c>
      <c r="W140" s="282">
        <f t="shared" si="26"/>
        <v>2</v>
      </c>
      <c r="X140" s="283">
        <f t="shared" si="26"/>
        <v>146</v>
      </c>
      <c r="Y140" s="281">
        <f t="shared" si="26"/>
        <v>4</v>
      </c>
      <c r="Z140" s="282">
        <f t="shared" si="26"/>
        <v>142</v>
      </c>
      <c r="AA140" s="283">
        <f t="shared" si="26"/>
        <v>22</v>
      </c>
      <c r="AB140" s="281">
        <f t="shared" si="26"/>
        <v>4</v>
      </c>
      <c r="AC140" s="282">
        <f t="shared" si="26"/>
        <v>18</v>
      </c>
      <c r="AD140" s="283">
        <f t="shared" si="26"/>
        <v>24</v>
      </c>
      <c r="AE140" s="281">
        <f t="shared" si="26"/>
        <v>5</v>
      </c>
      <c r="AF140" s="282">
        <f t="shared" si="26"/>
        <v>19</v>
      </c>
      <c r="AG140" s="283">
        <f t="shared" si="26"/>
        <v>101</v>
      </c>
      <c r="AH140" s="281">
        <f t="shared" si="26"/>
        <v>42</v>
      </c>
      <c r="AI140" s="282">
        <f t="shared" si="26"/>
        <v>59</v>
      </c>
      <c r="AJ140" s="283">
        <f t="shared" si="26"/>
        <v>126</v>
      </c>
      <c r="AK140" s="281">
        <f t="shared" si="26"/>
        <v>40</v>
      </c>
      <c r="AL140" s="281">
        <f t="shared" si="26"/>
        <v>86</v>
      </c>
      <c r="AN140" s="122">
        <f>IF(I140+L140+O140+R140+U140+X140+AA140+AG140+AJ140+AD140=F140,0,Y)</f>
        <v>0</v>
      </c>
      <c r="AO140" s="122">
        <f>IF(J140+M140+P140+S140+V140+Y140+AB140+AH140+AK140+AE140=G140,0,Y)</f>
        <v>0</v>
      </c>
      <c r="AP140" s="122">
        <f>IF(K140+N140+Q140+T140+W140+Z140+AC140+AI140+AL140+AF140=H140,0,Y)</f>
        <v>0</v>
      </c>
      <c r="AQ140" s="122">
        <f>IF(SUM(G140:H140)=F140,0,Y)</f>
        <v>0</v>
      </c>
      <c r="AR140" s="122">
        <f>IF(SUM(J140:K140)=I140,0,Y)</f>
        <v>0</v>
      </c>
      <c r="AS140" s="122">
        <f>IF(SUM(M140:N140)=L140,0,Y)</f>
        <v>0</v>
      </c>
      <c r="AT140" s="122">
        <f>IF(SUM(P140:Q140)=O140,0,Y)</f>
        <v>0</v>
      </c>
      <c r="AU140" s="122">
        <f>IF(SUM(S140:T140)=R140,0,Y)</f>
        <v>0</v>
      </c>
      <c r="AV140" s="122">
        <f>IF(SUM(V140:W140)=U140,0,Y)</f>
        <v>0</v>
      </c>
      <c r="AW140" s="122">
        <f>IF(SUM(Y140:Z140)=X140,0,Y)</f>
        <v>0</v>
      </c>
      <c r="AX140" s="122">
        <f>IF(SUM(AB140:AC140)=AA140,0,Y)</f>
        <v>0</v>
      </c>
      <c r="AY140" s="122">
        <f>IF(SUM(AH140:AI140)=AG140,0,Y)</f>
        <v>0</v>
      </c>
      <c r="AZ140" s="122">
        <f>IF(SUM(AK140:AL140)=AJ140,0,Y)</f>
        <v>0</v>
      </c>
    </row>
    <row r="141" spans="1:52" ht="17.100000000000001" customHeight="1" x14ac:dyDescent="0.15">
      <c r="A141" s="418"/>
      <c r="B141" s="418"/>
      <c r="C141" s="418"/>
      <c r="D141" s="418"/>
      <c r="E141" s="419"/>
      <c r="F141" s="284"/>
      <c r="G141" s="284"/>
      <c r="H141" s="285"/>
      <c r="I141" s="286"/>
      <c r="J141" s="284"/>
      <c r="K141" s="285"/>
      <c r="L141" s="286"/>
      <c r="M141" s="284"/>
      <c r="N141" s="285"/>
      <c r="O141" s="286"/>
      <c r="P141" s="284"/>
      <c r="Q141" s="447"/>
      <c r="R141" s="448"/>
      <c r="S141" s="284"/>
      <c r="T141" s="285"/>
      <c r="U141" s="286"/>
      <c r="V141" s="284"/>
      <c r="W141" s="285"/>
      <c r="X141" s="286"/>
      <c r="Y141" s="284"/>
      <c r="Z141" s="285"/>
      <c r="AA141" s="286"/>
      <c r="AB141" s="284"/>
      <c r="AC141" s="285"/>
      <c r="AD141" s="286"/>
      <c r="AE141" s="284"/>
      <c r="AF141" s="285"/>
      <c r="AG141" s="286"/>
      <c r="AH141" s="284"/>
      <c r="AI141" s="285"/>
      <c r="AJ141" s="286"/>
      <c r="AK141" s="284"/>
      <c r="AL141" s="284"/>
      <c r="AN141" s="122"/>
      <c r="AO141" s="122"/>
      <c r="AP141" s="122"/>
    </row>
    <row r="142" spans="1:52" s="111" customFormat="1" ht="17.100000000000001" customHeight="1" x14ac:dyDescent="0.15">
      <c r="A142" s="573" t="s">
        <v>68</v>
      </c>
      <c r="B142" s="573"/>
      <c r="C142" s="573"/>
      <c r="D142" s="573"/>
      <c r="E142" s="574"/>
      <c r="F142" s="281">
        <f t="shared" ref="F142:AL144" si="27">SUM(F51-F231)</f>
        <v>570</v>
      </c>
      <c r="G142" s="281">
        <f t="shared" si="27"/>
        <v>405</v>
      </c>
      <c r="H142" s="282">
        <f t="shared" si="27"/>
        <v>165</v>
      </c>
      <c r="I142" s="283">
        <f t="shared" si="27"/>
        <v>517</v>
      </c>
      <c r="J142" s="281">
        <f t="shared" si="27"/>
        <v>369</v>
      </c>
      <c r="K142" s="282">
        <f t="shared" si="27"/>
        <v>148</v>
      </c>
      <c r="L142" s="283">
        <f t="shared" si="27"/>
        <v>9</v>
      </c>
      <c r="M142" s="281">
        <f t="shared" si="27"/>
        <v>7</v>
      </c>
      <c r="N142" s="282">
        <f t="shared" si="27"/>
        <v>2</v>
      </c>
      <c r="O142" s="283">
        <f t="shared" si="27"/>
        <v>3</v>
      </c>
      <c r="P142" s="281">
        <f t="shared" si="27"/>
        <v>3</v>
      </c>
      <c r="Q142" s="445">
        <f t="shared" si="27"/>
        <v>0</v>
      </c>
      <c r="R142" s="446">
        <f t="shared" si="27"/>
        <v>6</v>
      </c>
      <c r="S142" s="281">
        <f t="shared" si="27"/>
        <v>2</v>
      </c>
      <c r="T142" s="282">
        <f t="shared" si="27"/>
        <v>4</v>
      </c>
      <c r="U142" s="283">
        <f t="shared" si="27"/>
        <v>0</v>
      </c>
      <c r="V142" s="281">
        <f t="shared" si="27"/>
        <v>0</v>
      </c>
      <c r="W142" s="282">
        <f t="shared" si="27"/>
        <v>0</v>
      </c>
      <c r="X142" s="283">
        <f t="shared" si="27"/>
        <v>0</v>
      </c>
      <c r="Y142" s="281">
        <f t="shared" si="27"/>
        <v>0</v>
      </c>
      <c r="Z142" s="282">
        <f t="shared" si="27"/>
        <v>0</v>
      </c>
      <c r="AA142" s="283">
        <f t="shared" si="27"/>
        <v>0</v>
      </c>
      <c r="AB142" s="281">
        <f t="shared" si="27"/>
        <v>0</v>
      </c>
      <c r="AC142" s="282">
        <f t="shared" si="27"/>
        <v>0</v>
      </c>
      <c r="AD142" s="283">
        <f t="shared" si="27"/>
        <v>0</v>
      </c>
      <c r="AE142" s="281">
        <f t="shared" si="27"/>
        <v>0</v>
      </c>
      <c r="AF142" s="282">
        <f t="shared" si="27"/>
        <v>0</v>
      </c>
      <c r="AG142" s="283">
        <f t="shared" si="27"/>
        <v>30</v>
      </c>
      <c r="AH142" s="281">
        <f t="shared" si="27"/>
        <v>22</v>
      </c>
      <c r="AI142" s="282">
        <f t="shared" si="27"/>
        <v>8</v>
      </c>
      <c r="AJ142" s="283">
        <f t="shared" si="27"/>
        <v>5</v>
      </c>
      <c r="AK142" s="281">
        <f t="shared" si="27"/>
        <v>2</v>
      </c>
      <c r="AL142" s="281">
        <f t="shared" si="27"/>
        <v>3</v>
      </c>
      <c r="AN142" s="122">
        <f>IF(I142+L142+O142+R142+U142+X142+AA142+AG142+AJ142=F142,0,Y)</f>
        <v>0</v>
      </c>
      <c r="AO142" s="122">
        <f>IF(J142+M142+P142+S142+V142+Y142+AB142+AH142+AK142=G142,0,Y)</f>
        <v>0</v>
      </c>
      <c r="AP142" s="122">
        <f>IF(K142+N142+Q142+T142+W142+Z142+AC142+AI142+AL142=H142,0,Y)</f>
        <v>0</v>
      </c>
      <c r="AQ142" s="122">
        <f>IF(SUM(G142:H142)=F142,0,Y)</f>
        <v>0</v>
      </c>
      <c r="AR142" s="122">
        <f>IF(SUM(J142:K142)=I142,0,Y)</f>
        <v>0</v>
      </c>
      <c r="AS142" s="122">
        <f>IF(SUM(M142:N142)=L142,0,Y)</f>
        <v>0</v>
      </c>
      <c r="AT142" s="122">
        <f>IF(SUM(P142:Q142)=O142,0,Y)</f>
        <v>0</v>
      </c>
      <c r="AU142" s="122">
        <f>IF(SUM(S142:T142)=R142,0,Y)</f>
        <v>0</v>
      </c>
      <c r="AV142" s="122">
        <f>IF(SUM(V142:W142)=U142,0,Y)</f>
        <v>0</v>
      </c>
      <c r="AW142" s="122">
        <f>IF(SUM(Y142:Z142)=X142,0,Y)</f>
        <v>0</v>
      </c>
      <c r="AX142" s="122">
        <f>IF(SUM(AB142:AC142)=AA142,0,Y)</f>
        <v>0</v>
      </c>
      <c r="AY142" s="122">
        <f>IF(SUM(AH142:AI142)=AG142,0,Y)</f>
        <v>0</v>
      </c>
      <c r="AZ142" s="122">
        <f>IF(SUM(AK142:AL142)=AJ142,0,Y)</f>
        <v>0</v>
      </c>
    </row>
    <row r="143" spans="1:52" ht="17.100000000000001" customHeight="1" x14ac:dyDescent="0.15">
      <c r="A143" s="418"/>
      <c r="B143" s="418"/>
      <c r="C143" s="578" t="s">
        <v>134</v>
      </c>
      <c r="D143" s="578"/>
      <c r="E143" s="579"/>
      <c r="F143" s="276">
        <f t="shared" si="27"/>
        <v>522</v>
      </c>
      <c r="G143" s="276">
        <f t="shared" si="27"/>
        <v>376</v>
      </c>
      <c r="H143" s="299">
        <f t="shared" si="27"/>
        <v>146</v>
      </c>
      <c r="I143" s="300">
        <f t="shared" si="27"/>
        <v>494</v>
      </c>
      <c r="J143" s="276">
        <f t="shared" si="27"/>
        <v>355</v>
      </c>
      <c r="K143" s="299">
        <f t="shared" si="27"/>
        <v>139</v>
      </c>
      <c r="L143" s="300">
        <f t="shared" si="27"/>
        <v>0</v>
      </c>
      <c r="M143" s="276">
        <f t="shared" si="27"/>
        <v>0</v>
      </c>
      <c r="N143" s="299">
        <f t="shared" si="27"/>
        <v>0</v>
      </c>
      <c r="O143" s="300">
        <f t="shared" si="27"/>
        <v>2</v>
      </c>
      <c r="P143" s="276">
        <f t="shared" si="27"/>
        <v>2</v>
      </c>
      <c r="Q143" s="450">
        <f t="shared" si="27"/>
        <v>0</v>
      </c>
      <c r="R143" s="424">
        <f t="shared" si="27"/>
        <v>1</v>
      </c>
      <c r="S143" s="276">
        <f t="shared" si="27"/>
        <v>1</v>
      </c>
      <c r="T143" s="299">
        <f t="shared" si="27"/>
        <v>0</v>
      </c>
      <c r="U143" s="300">
        <f t="shared" si="27"/>
        <v>0</v>
      </c>
      <c r="V143" s="276">
        <f t="shared" si="27"/>
        <v>0</v>
      </c>
      <c r="W143" s="299">
        <f t="shared" si="27"/>
        <v>0</v>
      </c>
      <c r="X143" s="300">
        <f t="shared" si="27"/>
        <v>0</v>
      </c>
      <c r="Y143" s="276">
        <f t="shared" si="27"/>
        <v>0</v>
      </c>
      <c r="Z143" s="299">
        <f t="shared" si="27"/>
        <v>0</v>
      </c>
      <c r="AA143" s="300">
        <f t="shared" si="27"/>
        <v>0</v>
      </c>
      <c r="AB143" s="276">
        <f t="shared" si="27"/>
        <v>0</v>
      </c>
      <c r="AC143" s="299">
        <f t="shared" si="27"/>
        <v>0</v>
      </c>
      <c r="AD143" s="300">
        <f t="shared" si="27"/>
        <v>0</v>
      </c>
      <c r="AE143" s="276">
        <f t="shared" si="27"/>
        <v>0</v>
      </c>
      <c r="AF143" s="299">
        <f t="shared" si="27"/>
        <v>0</v>
      </c>
      <c r="AG143" s="300">
        <f t="shared" si="27"/>
        <v>23</v>
      </c>
      <c r="AH143" s="276">
        <f t="shared" si="27"/>
        <v>16</v>
      </c>
      <c r="AI143" s="299">
        <f t="shared" si="27"/>
        <v>7</v>
      </c>
      <c r="AJ143" s="300">
        <f t="shared" si="27"/>
        <v>2</v>
      </c>
      <c r="AK143" s="276">
        <f t="shared" si="27"/>
        <v>2</v>
      </c>
      <c r="AL143" s="276">
        <f t="shared" si="27"/>
        <v>0</v>
      </c>
      <c r="AN143" s="122">
        <f>IF(I143+L143+O143+R143+U143+X143+AA143+AG143+AJ143=F143,0,Y)</f>
        <v>0</v>
      </c>
      <c r="AO143" s="122">
        <f>IF(J143+M143+P143+S143+V143+Y143+AB143+AH143+AK143=G143,0,Y)</f>
        <v>0</v>
      </c>
      <c r="AP143" s="122">
        <f>IF(K143+N143+Q143+T143+W143+Z143+AC143+AI143+AL143=H143,0,Y)</f>
        <v>0</v>
      </c>
      <c r="AQ143" s="122">
        <f>IF(SUM(G143:H143)=F143,0,Y)</f>
        <v>0</v>
      </c>
      <c r="AR143" s="122">
        <f>IF(SUM(J143:K143)=I143,0,Y)</f>
        <v>0</v>
      </c>
      <c r="AS143" s="122">
        <f>IF(SUM(M143:N143)=L143,0,Y)</f>
        <v>0</v>
      </c>
      <c r="AT143" s="122">
        <f>IF(SUM(P143:Q143)=O143,0,Y)</f>
        <v>0</v>
      </c>
      <c r="AU143" s="122">
        <f>IF(SUM(S143:T143)=R143,0,Y)</f>
        <v>0</v>
      </c>
      <c r="AV143" s="122">
        <f>IF(SUM(V143:W143)=U143,0,Y)</f>
        <v>0</v>
      </c>
      <c r="AW143" s="122">
        <f>IF(SUM(Y143:Z143)=X143,0,Y)</f>
        <v>0</v>
      </c>
      <c r="AX143" s="122">
        <f>IF(SUM(AB143:AC143)=AA143,0,Y)</f>
        <v>0</v>
      </c>
      <c r="AY143" s="122">
        <f>IF(SUM(AH143:AI143)=AG143,0,Y)</f>
        <v>0</v>
      </c>
      <c r="AZ143" s="122">
        <f>IF(SUM(AK143:AL143)=AJ143,0,Y)</f>
        <v>0</v>
      </c>
    </row>
    <row r="144" spans="1:52" ht="17.100000000000001" customHeight="1" x14ac:dyDescent="0.15">
      <c r="A144" s="418"/>
      <c r="B144" s="418"/>
      <c r="C144" s="578" t="s">
        <v>69</v>
      </c>
      <c r="D144" s="578"/>
      <c r="E144" s="579"/>
      <c r="F144" s="276">
        <f t="shared" si="27"/>
        <v>48</v>
      </c>
      <c r="G144" s="276">
        <f t="shared" si="27"/>
        <v>29</v>
      </c>
      <c r="H144" s="299">
        <f t="shared" si="27"/>
        <v>19</v>
      </c>
      <c r="I144" s="300">
        <f t="shared" si="27"/>
        <v>23</v>
      </c>
      <c r="J144" s="276">
        <f t="shared" si="27"/>
        <v>14</v>
      </c>
      <c r="K144" s="299">
        <f t="shared" si="27"/>
        <v>9</v>
      </c>
      <c r="L144" s="300">
        <f t="shared" si="27"/>
        <v>9</v>
      </c>
      <c r="M144" s="276">
        <f t="shared" si="27"/>
        <v>7</v>
      </c>
      <c r="N144" s="299">
        <f t="shared" si="27"/>
        <v>2</v>
      </c>
      <c r="O144" s="300">
        <f t="shared" si="27"/>
        <v>1</v>
      </c>
      <c r="P144" s="276">
        <f t="shared" si="27"/>
        <v>1</v>
      </c>
      <c r="Q144" s="450">
        <f t="shared" si="27"/>
        <v>0</v>
      </c>
      <c r="R144" s="424">
        <f t="shared" si="27"/>
        <v>5</v>
      </c>
      <c r="S144" s="276">
        <f t="shared" si="27"/>
        <v>1</v>
      </c>
      <c r="T144" s="299">
        <f t="shared" si="27"/>
        <v>4</v>
      </c>
      <c r="U144" s="300">
        <f t="shared" si="27"/>
        <v>0</v>
      </c>
      <c r="V144" s="276">
        <f t="shared" si="27"/>
        <v>0</v>
      </c>
      <c r="W144" s="299">
        <f t="shared" si="27"/>
        <v>0</v>
      </c>
      <c r="X144" s="300">
        <f t="shared" si="27"/>
        <v>0</v>
      </c>
      <c r="Y144" s="276">
        <f t="shared" si="27"/>
        <v>0</v>
      </c>
      <c r="Z144" s="299">
        <f t="shared" si="27"/>
        <v>0</v>
      </c>
      <c r="AA144" s="300">
        <f t="shared" si="27"/>
        <v>0</v>
      </c>
      <c r="AB144" s="276">
        <f t="shared" si="27"/>
        <v>0</v>
      </c>
      <c r="AC144" s="299">
        <f t="shared" si="27"/>
        <v>0</v>
      </c>
      <c r="AD144" s="300">
        <f t="shared" si="27"/>
        <v>0</v>
      </c>
      <c r="AE144" s="276">
        <f t="shared" si="27"/>
        <v>0</v>
      </c>
      <c r="AF144" s="299">
        <f t="shared" si="27"/>
        <v>0</v>
      </c>
      <c r="AG144" s="300">
        <f t="shared" si="27"/>
        <v>7</v>
      </c>
      <c r="AH144" s="276">
        <f t="shared" si="27"/>
        <v>6</v>
      </c>
      <c r="AI144" s="299">
        <f t="shared" si="27"/>
        <v>1</v>
      </c>
      <c r="AJ144" s="300">
        <f t="shared" si="27"/>
        <v>3</v>
      </c>
      <c r="AK144" s="276">
        <f t="shared" si="27"/>
        <v>0</v>
      </c>
      <c r="AL144" s="276">
        <f t="shared" si="27"/>
        <v>3</v>
      </c>
      <c r="AN144" s="122">
        <f>IF(I144+L144+O144+R144+U144+X144+AA144+AG144+AJ144=F144,0,Y)</f>
        <v>0</v>
      </c>
      <c r="AO144" s="122">
        <f>IF(J144+M144+P144+S144+V144+Y144+AB144+AH144+AK144=G144,0,Y)</f>
        <v>0</v>
      </c>
      <c r="AP144" s="122">
        <f>IF(K144+N144+Q144+T144+W144+Z144+AC144+AI144+AL144=H144,0,Y)</f>
        <v>0</v>
      </c>
      <c r="AQ144" s="122">
        <f>IF(SUM(G144:H144)=F144,0,Y)</f>
        <v>0</v>
      </c>
      <c r="AR144" s="122">
        <f>IF(SUM(J144:K144)=I144,0,Y)</f>
        <v>0</v>
      </c>
      <c r="AS144" s="122">
        <f>IF(SUM(M144:N144)=L144,0,Y)</f>
        <v>0</v>
      </c>
      <c r="AT144" s="122">
        <f>IF(SUM(P144:Q144)=O144,0,Y)</f>
        <v>0</v>
      </c>
      <c r="AU144" s="122">
        <f>IF(SUM(S144:T144)=R144,0,Y)</f>
        <v>0</v>
      </c>
      <c r="AV144" s="122">
        <f>IF(SUM(V144:W144)=U144,0,Y)</f>
        <v>0</v>
      </c>
      <c r="AW144" s="122">
        <f>IF(SUM(Y144:Z144)=X144,0,Y)</f>
        <v>0</v>
      </c>
      <c r="AX144" s="122">
        <f>IF(SUM(AB144:AC144)=AA144,0,Y)</f>
        <v>0</v>
      </c>
      <c r="AY144" s="122">
        <f>IF(SUM(AH144:AI144)=AG144,0,Y)</f>
        <v>0</v>
      </c>
      <c r="AZ144" s="122">
        <f>IF(SUM(AK144:AL144)=AJ144,0,Y)</f>
        <v>0</v>
      </c>
    </row>
    <row r="145" spans="1:52" ht="17.100000000000001" customHeight="1" x14ac:dyDescent="0.15">
      <c r="A145" s="418"/>
      <c r="B145" s="418"/>
      <c r="C145" s="287"/>
      <c r="D145" s="287"/>
      <c r="E145" s="449"/>
      <c r="F145" s="284"/>
      <c r="G145" s="284"/>
      <c r="H145" s="285"/>
      <c r="I145" s="286"/>
      <c r="J145" s="284"/>
      <c r="K145" s="285"/>
      <c r="L145" s="286"/>
      <c r="M145" s="284"/>
      <c r="N145" s="285"/>
      <c r="O145" s="286"/>
      <c r="P145" s="284"/>
      <c r="Q145" s="447"/>
      <c r="R145" s="448"/>
      <c r="S145" s="284"/>
      <c r="T145" s="285"/>
      <c r="U145" s="286"/>
      <c r="V145" s="284"/>
      <c r="W145" s="285"/>
      <c r="X145" s="286"/>
      <c r="Y145" s="284"/>
      <c r="Z145" s="285"/>
      <c r="AA145" s="286"/>
      <c r="AB145" s="284"/>
      <c r="AC145" s="285"/>
      <c r="AD145" s="286"/>
      <c r="AE145" s="284"/>
      <c r="AF145" s="285"/>
      <c r="AG145" s="286"/>
      <c r="AH145" s="284"/>
      <c r="AI145" s="285"/>
      <c r="AJ145" s="286"/>
      <c r="AK145" s="284"/>
      <c r="AL145" s="284"/>
      <c r="AN145" s="122"/>
      <c r="AO145" s="122"/>
      <c r="AP145" s="122"/>
    </row>
    <row r="146" spans="1:52" s="111" customFormat="1" ht="17.100000000000001" customHeight="1" x14ac:dyDescent="0.15">
      <c r="A146" s="573" t="s">
        <v>133</v>
      </c>
      <c r="B146" s="573"/>
      <c r="C146" s="573"/>
      <c r="D146" s="573"/>
      <c r="E146" s="574"/>
      <c r="F146" s="281">
        <f t="shared" ref="F146:AL146" si="28">SUM(F55-F235)</f>
        <v>167</v>
      </c>
      <c r="G146" s="281">
        <f t="shared" si="28"/>
        <v>147</v>
      </c>
      <c r="H146" s="282">
        <f t="shared" si="28"/>
        <v>20</v>
      </c>
      <c r="I146" s="283">
        <f t="shared" si="28"/>
        <v>73</v>
      </c>
      <c r="J146" s="281">
        <f t="shared" si="28"/>
        <v>63</v>
      </c>
      <c r="K146" s="282">
        <f t="shared" si="28"/>
        <v>10</v>
      </c>
      <c r="L146" s="283">
        <f t="shared" si="28"/>
        <v>21</v>
      </c>
      <c r="M146" s="281">
        <f t="shared" si="28"/>
        <v>17</v>
      </c>
      <c r="N146" s="282">
        <f t="shared" si="28"/>
        <v>4</v>
      </c>
      <c r="O146" s="283">
        <f t="shared" si="28"/>
        <v>34</v>
      </c>
      <c r="P146" s="281">
        <f t="shared" si="28"/>
        <v>33</v>
      </c>
      <c r="Q146" s="445">
        <f t="shared" si="28"/>
        <v>1</v>
      </c>
      <c r="R146" s="446">
        <f t="shared" si="28"/>
        <v>23</v>
      </c>
      <c r="S146" s="281">
        <f t="shared" si="28"/>
        <v>19</v>
      </c>
      <c r="T146" s="282">
        <f t="shared" si="28"/>
        <v>4</v>
      </c>
      <c r="U146" s="283">
        <f t="shared" si="28"/>
        <v>3</v>
      </c>
      <c r="V146" s="281">
        <f t="shared" si="28"/>
        <v>3</v>
      </c>
      <c r="W146" s="282">
        <f t="shared" si="28"/>
        <v>0</v>
      </c>
      <c r="X146" s="283">
        <f t="shared" si="28"/>
        <v>1</v>
      </c>
      <c r="Y146" s="281">
        <f t="shared" si="28"/>
        <v>0</v>
      </c>
      <c r="Z146" s="282">
        <f t="shared" si="28"/>
        <v>1</v>
      </c>
      <c r="AA146" s="283">
        <f t="shared" si="28"/>
        <v>0</v>
      </c>
      <c r="AB146" s="281">
        <f t="shared" si="28"/>
        <v>0</v>
      </c>
      <c r="AC146" s="282">
        <f t="shared" si="28"/>
        <v>0</v>
      </c>
      <c r="AD146" s="283">
        <f t="shared" si="28"/>
        <v>0</v>
      </c>
      <c r="AE146" s="281">
        <f t="shared" si="28"/>
        <v>0</v>
      </c>
      <c r="AF146" s="282">
        <f t="shared" si="28"/>
        <v>0</v>
      </c>
      <c r="AG146" s="283">
        <f t="shared" si="28"/>
        <v>6</v>
      </c>
      <c r="AH146" s="281">
        <f t="shared" si="28"/>
        <v>6</v>
      </c>
      <c r="AI146" s="282">
        <f t="shared" si="28"/>
        <v>0</v>
      </c>
      <c r="AJ146" s="283">
        <f t="shared" si="28"/>
        <v>6</v>
      </c>
      <c r="AK146" s="281">
        <f t="shared" si="28"/>
        <v>6</v>
      </c>
      <c r="AL146" s="281">
        <f t="shared" si="28"/>
        <v>0</v>
      </c>
      <c r="AN146" s="122">
        <f>IF(I146+L146+O146+R146+U146+X146+AA146+AG146+AJ146=F146,0,Y)</f>
        <v>0</v>
      </c>
      <c r="AO146" s="122">
        <f>IF(J146+M146+P146+S146+V146+Y146+AB146+AH146+AK146=G146,0,Y)</f>
        <v>0</v>
      </c>
      <c r="AP146" s="122">
        <f>IF(K146+N146+Q146+T146+W146+Z146+AC146+AI146+AL146=H146,0,Y)</f>
        <v>0</v>
      </c>
      <c r="AQ146" s="122">
        <f>IF(SUM(G146:H146)=F146,0,Y)</f>
        <v>0</v>
      </c>
      <c r="AR146" s="122">
        <f>IF(SUM(J146:K146)=I146,0,Y)</f>
        <v>0</v>
      </c>
      <c r="AS146" s="122">
        <f>IF(SUM(M146:N146)=L146,0,Y)</f>
        <v>0</v>
      </c>
      <c r="AT146" s="122">
        <f>IF(SUM(P146:Q146)=O146,0,Y)</f>
        <v>0</v>
      </c>
      <c r="AU146" s="122">
        <f>IF(SUM(S146:T146)=R146,0,Y)</f>
        <v>0</v>
      </c>
      <c r="AV146" s="122">
        <f>IF(SUM(V146:W146)=U146,0,Y)</f>
        <v>0</v>
      </c>
      <c r="AW146" s="122">
        <f>IF(SUM(Y146:Z146)=X146,0,Y)</f>
        <v>0</v>
      </c>
      <c r="AX146" s="122">
        <f>IF(SUM(AB146:AC146)=AA146,0,Y)</f>
        <v>0</v>
      </c>
      <c r="AY146" s="122">
        <f>IF(SUM(AH146:AI146)=AG146,0,Y)</f>
        <v>0</v>
      </c>
      <c r="AZ146" s="122">
        <f>IF(SUM(AK146:AL146)=AJ146,0,Y)</f>
        <v>0</v>
      </c>
    </row>
    <row r="147" spans="1:52" ht="17.100000000000001" customHeight="1" x14ac:dyDescent="0.15">
      <c r="A147" s="418"/>
      <c r="B147" s="418"/>
      <c r="C147" s="418"/>
      <c r="D147" s="418"/>
      <c r="E147" s="419"/>
      <c r="F147" s="284"/>
      <c r="G147" s="284"/>
      <c r="H147" s="285"/>
      <c r="I147" s="286"/>
      <c r="J147" s="284"/>
      <c r="K147" s="285"/>
      <c r="L147" s="286"/>
      <c r="M147" s="284"/>
      <c r="N147" s="285"/>
      <c r="O147" s="286"/>
      <c r="P147" s="284"/>
      <c r="Q147" s="447"/>
      <c r="R147" s="448"/>
      <c r="S147" s="284"/>
      <c r="T147" s="285"/>
      <c r="U147" s="286"/>
      <c r="V147" s="284"/>
      <c r="W147" s="285"/>
      <c r="X147" s="286"/>
      <c r="Y147" s="284"/>
      <c r="Z147" s="285"/>
      <c r="AA147" s="286"/>
      <c r="AB147" s="284"/>
      <c r="AC147" s="285"/>
      <c r="AD147" s="286"/>
      <c r="AE147" s="284"/>
      <c r="AF147" s="285"/>
      <c r="AG147" s="286"/>
      <c r="AH147" s="284"/>
      <c r="AI147" s="285"/>
      <c r="AJ147" s="286"/>
      <c r="AK147" s="284"/>
      <c r="AL147" s="284"/>
      <c r="AN147" s="122"/>
      <c r="AO147" s="122"/>
      <c r="AP147" s="122"/>
    </row>
    <row r="148" spans="1:52" s="111" customFormat="1" ht="17.100000000000001" customHeight="1" x14ac:dyDescent="0.15">
      <c r="A148" s="573" t="s">
        <v>3</v>
      </c>
      <c r="B148" s="573"/>
      <c r="C148" s="573"/>
      <c r="D148" s="573"/>
      <c r="E148" s="574"/>
      <c r="F148" s="281">
        <f t="shared" ref="F148:AL150" si="29">SUM(F57-F237)</f>
        <v>3093</v>
      </c>
      <c r="G148" s="281">
        <f t="shared" si="29"/>
        <v>2021</v>
      </c>
      <c r="H148" s="282">
        <f t="shared" si="29"/>
        <v>1072</v>
      </c>
      <c r="I148" s="283">
        <f t="shared" si="29"/>
        <v>342</v>
      </c>
      <c r="J148" s="281">
        <f t="shared" si="29"/>
        <v>201</v>
      </c>
      <c r="K148" s="282">
        <f t="shared" si="29"/>
        <v>141</v>
      </c>
      <c r="L148" s="283">
        <f t="shared" si="29"/>
        <v>307</v>
      </c>
      <c r="M148" s="281">
        <f t="shared" si="29"/>
        <v>186</v>
      </c>
      <c r="N148" s="282">
        <f t="shared" si="29"/>
        <v>121</v>
      </c>
      <c r="O148" s="283">
        <f t="shared" si="29"/>
        <v>1226</v>
      </c>
      <c r="P148" s="281">
        <f t="shared" si="29"/>
        <v>1133</v>
      </c>
      <c r="Q148" s="445">
        <f t="shared" si="29"/>
        <v>93</v>
      </c>
      <c r="R148" s="446">
        <f t="shared" si="29"/>
        <v>801</v>
      </c>
      <c r="S148" s="281">
        <f t="shared" si="29"/>
        <v>346</v>
      </c>
      <c r="T148" s="282">
        <f t="shared" si="29"/>
        <v>455</v>
      </c>
      <c r="U148" s="283">
        <f t="shared" si="29"/>
        <v>60</v>
      </c>
      <c r="V148" s="281">
        <f t="shared" si="29"/>
        <v>59</v>
      </c>
      <c r="W148" s="282">
        <f t="shared" si="29"/>
        <v>1</v>
      </c>
      <c r="X148" s="283">
        <f t="shared" si="29"/>
        <v>139</v>
      </c>
      <c r="Y148" s="281">
        <f t="shared" si="29"/>
        <v>10</v>
      </c>
      <c r="Z148" s="282">
        <f t="shared" si="29"/>
        <v>129</v>
      </c>
      <c r="AA148" s="283">
        <f t="shared" si="29"/>
        <v>3</v>
      </c>
      <c r="AB148" s="281">
        <f t="shared" si="29"/>
        <v>1</v>
      </c>
      <c r="AC148" s="282">
        <f t="shared" si="29"/>
        <v>2</v>
      </c>
      <c r="AD148" s="283">
        <f t="shared" si="29"/>
        <v>41</v>
      </c>
      <c r="AE148" s="281">
        <f t="shared" si="29"/>
        <v>9</v>
      </c>
      <c r="AF148" s="282">
        <f t="shared" si="29"/>
        <v>32</v>
      </c>
      <c r="AG148" s="283">
        <f t="shared" si="29"/>
        <v>55</v>
      </c>
      <c r="AH148" s="281">
        <f t="shared" si="29"/>
        <v>27</v>
      </c>
      <c r="AI148" s="282">
        <f t="shared" si="29"/>
        <v>28</v>
      </c>
      <c r="AJ148" s="283">
        <f t="shared" si="29"/>
        <v>119</v>
      </c>
      <c r="AK148" s="281">
        <f t="shared" si="29"/>
        <v>49</v>
      </c>
      <c r="AL148" s="281">
        <f t="shared" si="29"/>
        <v>70</v>
      </c>
      <c r="AN148" s="122">
        <f>IF(I148+L148+O148+R148+U148+X148+AA148+AG148+AJ148+AD148=F148,0,Y)</f>
        <v>0</v>
      </c>
      <c r="AO148" s="122">
        <f>IF(J148+M148+P148+S148+V148+Y148+AB148+AH148+AK148+AE148=G148,0,Y)</f>
        <v>0</v>
      </c>
      <c r="AP148" s="122">
        <f>IF(K148+N148+Q148+T148+W148+Z148+AC148+AI148+AL148+AF148=H148,0,Y)</f>
        <v>0</v>
      </c>
      <c r="AQ148" s="122">
        <f>IF(SUM(G148:H148)=F148,0,Y)</f>
        <v>0</v>
      </c>
      <c r="AR148" s="122">
        <f>IF(SUM(J148:K148)=I148,0,Y)</f>
        <v>0</v>
      </c>
      <c r="AS148" s="122">
        <f>IF(SUM(M148:N148)=L148,0,Y)</f>
        <v>0</v>
      </c>
      <c r="AT148" s="122">
        <f>IF(SUM(P148:Q148)=O148,0,Y)</f>
        <v>0</v>
      </c>
      <c r="AU148" s="122">
        <f>IF(SUM(S148:T148)=R148,0,Y)</f>
        <v>0</v>
      </c>
      <c r="AV148" s="122">
        <f>IF(SUM(V148:W148)=U148,0,Y)</f>
        <v>0</v>
      </c>
      <c r="AW148" s="122">
        <f>IF(SUM(Y148:Z148)=X148,0,Y)</f>
        <v>0</v>
      </c>
      <c r="AX148" s="122">
        <f>IF(SUM(AB148:AC148)=AA148,0,Y)</f>
        <v>0</v>
      </c>
      <c r="AY148" s="122">
        <f>IF(SUM(AH148:AI148)=AG148,0,Y)</f>
        <v>0</v>
      </c>
      <c r="AZ148" s="122">
        <f>IF(SUM(AK148:AL148)=AJ148,0,Y)</f>
        <v>0</v>
      </c>
    </row>
    <row r="149" spans="1:52" s="111" customFormat="1" ht="17.100000000000001" customHeight="1" x14ac:dyDescent="0.15">
      <c r="A149" s="520"/>
      <c r="B149" s="520"/>
      <c r="C149" s="576" t="s">
        <v>261</v>
      </c>
      <c r="D149" s="576"/>
      <c r="E149" s="577"/>
      <c r="F149" s="276">
        <f t="shared" si="29"/>
        <v>3070</v>
      </c>
      <c r="G149" s="276">
        <f t="shared" si="29"/>
        <v>2010</v>
      </c>
      <c r="H149" s="299">
        <f t="shared" si="29"/>
        <v>1060</v>
      </c>
      <c r="I149" s="300">
        <f t="shared" si="29"/>
        <v>337</v>
      </c>
      <c r="J149" s="276">
        <f t="shared" si="29"/>
        <v>199</v>
      </c>
      <c r="K149" s="299">
        <f t="shared" si="29"/>
        <v>138</v>
      </c>
      <c r="L149" s="300">
        <f t="shared" si="29"/>
        <v>303</v>
      </c>
      <c r="M149" s="276">
        <f t="shared" si="29"/>
        <v>183</v>
      </c>
      <c r="N149" s="299">
        <f t="shared" si="29"/>
        <v>120</v>
      </c>
      <c r="O149" s="300">
        <f t="shared" si="29"/>
        <v>1222</v>
      </c>
      <c r="P149" s="276">
        <f t="shared" si="29"/>
        <v>1130</v>
      </c>
      <c r="Q149" s="450">
        <f t="shared" si="29"/>
        <v>92</v>
      </c>
      <c r="R149" s="424">
        <f t="shared" si="29"/>
        <v>798</v>
      </c>
      <c r="S149" s="276">
        <f t="shared" si="29"/>
        <v>345</v>
      </c>
      <c r="T149" s="299">
        <f t="shared" si="29"/>
        <v>453</v>
      </c>
      <c r="U149" s="300">
        <f t="shared" si="29"/>
        <v>60</v>
      </c>
      <c r="V149" s="276">
        <f t="shared" si="29"/>
        <v>59</v>
      </c>
      <c r="W149" s="299">
        <f t="shared" si="29"/>
        <v>1</v>
      </c>
      <c r="X149" s="300">
        <f t="shared" si="29"/>
        <v>133</v>
      </c>
      <c r="Y149" s="276">
        <f t="shared" si="29"/>
        <v>8</v>
      </c>
      <c r="Z149" s="299">
        <f t="shared" si="29"/>
        <v>125</v>
      </c>
      <c r="AA149" s="300">
        <f t="shared" si="29"/>
        <v>2</v>
      </c>
      <c r="AB149" s="276">
        <f t="shared" si="29"/>
        <v>1</v>
      </c>
      <c r="AC149" s="299">
        <f t="shared" si="29"/>
        <v>1</v>
      </c>
      <c r="AD149" s="300">
        <f t="shared" si="29"/>
        <v>41</v>
      </c>
      <c r="AE149" s="276">
        <f t="shared" si="29"/>
        <v>9</v>
      </c>
      <c r="AF149" s="299">
        <f t="shared" si="29"/>
        <v>32</v>
      </c>
      <c r="AG149" s="300">
        <f t="shared" si="29"/>
        <v>55</v>
      </c>
      <c r="AH149" s="276">
        <f t="shared" si="29"/>
        <v>27</v>
      </c>
      <c r="AI149" s="299">
        <f t="shared" si="29"/>
        <v>28</v>
      </c>
      <c r="AJ149" s="300">
        <f t="shared" si="29"/>
        <v>119</v>
      </c>
      <c r="AK149" s="276">
        <f t="shared" si="29"/>
        <v>49</v>
      </c>
      <c r="AL149" s="276">
        <f t="shared" si="29"/>
        <v>70</v>
      </c>
      <c r="AN149" s="122">
        <f>IF(I149+L149+O149+R149+U149+X149+AA149+AG149+AJ149+AD149=F149,0,Y)</f>
        <v>0</v>
      </c>
      <c r="AO149" s="122">
        <f>IF(J149+M149+P149+S149+V149+Y149+AB149+AH149+AK149+AE149=G149,0,Y)</f>
        <v>0</v>
      </c>
      <c r="AP149" s="122">
        <f>IF(K149+N149+Q149+T149+W149+Z149+AC149+AI149+AL149+AF149=H149,0,Y)</f>
        <v>0</v>
      </c>
      <c r="AQ149" s="122">
        <f>IF(SUM(G149:H149)=F149,0,Y)</f>
        <v>0</v>
      </c>
      <c r="AR149" s="122">
        <f>IF(SUM(J149:K149)=I149,0,Y)</f>
        <v>0</v>
      </c>
      <c r="AS149" s="122">
        <f>IF(SUM(M149:N149)=L149,0,Y)</f>
        <v>0</v>
      </c>
      <c r="AT149" s="122">
        <f>IF(SUM(P149:Q149)=O149,0,Y)</f>
        <v>0</v>
      </c>
      <c r="AU149" s="122">
        <f>IF(SUM(S149:T149)=R149,0,Y)</f>
        <v>0</v>
      </c>
      <c r="AV149" s="122">
        <f>IF(SUM(V149:W149)=U149,0,Y)</f>
        <v>0</v>
      </c>
      <c r="AW149" s="122">
        <f>IF(SUM(Y149:Z149)=X149,0,Y)</f>
        <v>0</v>
      </c>
      <c r="AX149" s="122">
        <f>IF(SUM(AB149:AC149)=AA149,0,Y)</f>
        <v>0</v>
      </c>
      <c r="AY149" s="122">
        <f>IF(SUM(AH149:AI149)=AG149,0,Y)</f>
        <v>0</v>
      </c>
      <c r="AZ149" s="122">
        <f>IF(SUM(AK149:AL149)=AJ149,0,Y)</f>
        <v>0</v>
      </c>
    </row>
    <row r="150" spans="1:52" ht="17.100000000000001" customHeight="1" x14ac:dyDescent="0.15">
      <c r="A150" s="418"/>
      <c r="B150" s="418"/>
      <c r="C150" s="418" t="s">
        <v>262</v>
      </c>
      <c r="D150" s="418"/>
      <c r="E150" s="419"/>
      <c r="F150" s="276">
        <f t="shared" si="29"/>
        <v>23</v>
      </c>
      <c r="G150" s="276">
        <f t="shared" si="29"/>
        <v>11</v>
      </c>
      <c r="H150" s="299">
        <f t="shared" si="29"/>
        <v>12</v>
      </c>
      <c r="I150" s="300">
        <f t="shared" si="29"/>
        <v>5</v>
      </c>
      <c r="J150" s="276">
        <f t="shared" si="29"/>
        <v>2</v>
      </c>
      <c r="K150" s="299">
        <f t="shared" si="29"/>
        <v>3</v>
      </c>
      <c r="L150" s="300">
        <f t="shared" si="29"/>
        <v>4</v>
      </c>
      <c r="M150" s="276">
        <f t="shared" si="29"/>
        <v>3</v>
      </c>
      <c r="N150" s="299">
        <f t="shared" si="29"/>
        <v>1</v>
      </c>
      <c r="O150" s="300">
        <f t="shared" si="29"/>
        <v>4</v>
      </c>
      <c r="P150" s="276">
        <f t="shared" si="29"/>
        <v>3</v>
      </c>
      <c r="Q150" s="450">
        <f t="shared" si="29"/>
        <v>1</v>
      </c>
      <c r="R150" s="424">
        <f t="shared" si="29"/>
        <v>3</v>
      </c>
      <c r="S150" s="276">
        <f t="shared" si="29"/>
        <v>1</v>
      </c>
      <c r="T150" s="299">
        <f t="shared" si="29"/>
        <v>2</v>
      </c>
      <c r="U150" s="300">
        <f t="shared" si="29"/>
        <v>0</v>
      </c>
      <c r="V150" s="276">
        <f t="shared" si="29"/>
        <v>0</v>
      </c>
      <c r="W150" s="299">
        <f t="shared" si="29"/>
        <v>0</v>
      </c>
      <c r="X150" s="300">
        <f t="shared" si="29"/>
        <v>6</v>
      </c>
      <c r="Y150" s="276">
        <f t="shared" si="29"/>
        <v>2</v>
      </c>
      <c r="Z150" s="299">
        <f t="shared" si="29"/>
        <v>4</v>
      </c>
      <c r="AA150" s="300">
        <f t="shared" si="29"/>
        <v>1</v>
      </c>
      <c r="AB150" s="276">
        <f t="shared" si="29"/>
        <v>0</v>
      </c>
      <c r="AC150" s="299">
        <f t="shared" si="29"/>
        <v>1</v>
      </c>
      <c r="AD150" s="300">
        <f t="shared" si="29"/>
        <v>0</v>
      </c>
      <c r="AE150" s="276">
        <f t="shared" si="29"/>
        <v>0</v>
      </c>
      <c r="AF150" s="299">
        <f t="shared" si="29"/>
        <v>0</v>
      </c>
      <c r="AG150" s="300">
        <f t="shared" si="29"/>
        <v>0</v>
      </c>
      <c r="AH150" s="276">
        <f t="shared" si="29"/>
        <v>0</v>
      </c>
      <c r="AI150" s="299">
        <f t="shared" si="29"/>
        <v>0</v>
      </c>
      <c r="AJ150" s="300">
        <f t="shared" si="29"/>
        <v>0</v>
      </c>
      <c r="AK150" s="276">
        <f t="shared" si="29"/>
        <v>0</v>
      </c>
      <c r="AL150" s="276">
        <f t="shared" si="29"/>
        <v>0</v>
      </c>
      <c r="AN150" s="122">
        <f>IF(I150+L150+O150+R150+U150+X150+AA150+AG150+AJ150+AD150=F150,0,Y)</f>
        <v>0</v>
      </c>
      <c r="AO150" s="122">
        <f>IF(J150+M150+P150+S150+V150+Y150+AB150+AH150+AK150+AE150=G150,0,Y)</f>
        <v>0</v>
      </c>
      <c r="AP150" s="122">
        <f>IF(K150+N150+Q150+T150+W150+Z150+AC150+AI150+AL150+AF150=H150,0,Y)</f>
        <v>0</v>
      </c>
      <c r="AQ150" s="122">
        <f>IF(SUM(G150:H150)=F150,0,Y)</f>
        <v>0</v>
      </c>
      <c r="AR150" s="122">
        <f>IF(SUM(J150:K150)=I150,0,Y)</f>
        <v>0</v>
      </c>
      <c r="AS150" s="122">
        <f>IF(SUM(M150:N150)=L150,0,Y)</f>
        <v>0</v>
      </c>
      <c r="AT150" s="122">
        <f>IF(SUM(P150:Q150)=O150,0,Y)</f>
        <v>0</v>
      </c>
      <c r="AU150" s="122">
        <f>IF(SUM(S150:T150)=R150,0,Y)</f>
        <v>0</v>
      </c>
      <c r="AV150" s="122">
        <f>IF(SUM(V150:W150)=U150,0,Y)</f>
        <v>0</v>
      </c>
      <c r="AW150" s="122">
        <f>IF(SUM(Y150:Z150)=X150,0,Y)</f>
        <v>0</v>
      </c>
      <c r="AX150" s="122">
        <f>IF(SUM(AB150:AC150)=AA150,0,Y)</f>
        <v>0</v>
      </c>
      <c r="AY150" s="122">
        <f>IF(SUM(AH150:AI150)=AG150,0,Y)</f>
        <v>0</v>
      </c>
      <c r="AZ150" s="122">
        <f>IF(SUM(AK150:AL150)=AJ150,0,Y)</f>
        <v>0</v>
      </c>
    </row>
    <row r="151" spans="1:52" ht="17.100000000000001" customHeight="1" x14ac:dyDescent="0.15">
      <c r="A151" s="418"/>
      <c r="B151" s="418"/>
      <c r="C151" s="418"/>
      <c r="D151" s="418"/>
      <c r="E151" s="419"/>
      <c r="F151" s="284"/>
      <c r="G151" s="284"/>
      <c r="H151" s="285"/>
      <c r="I151" s="286"/>
      <c r="J151" s="284"/>
      <c r="K151" s="285"/>
      <c r="L151" s="286"/>
      <c r="M151" s="284"/>
      <c r="N151" s="285"/>
      <c r="O151" s="286"/>
      <c r="P151" s="284"/>
      <c r="Q151" s="447"/>
      <c r="R151" s="448"/>
      <c r="S151" s="284"/>
      <c r="T151" s="285"/>
      <c r="U151" s="286"/>
      <c r="V151" s="284"/>
      <c r="W151" s="285"/>
      <c r="X151" s="286"/>
      <c r="Y151" s="284"/>
      <c r="Z151" s="285"/>
      <c r="AA151" s="286"/>
      <c r="AB151" s="284"/>
      <c r="AC151" s="285"/>
      <c r="AD151" s="286"/>
      <c r="AE151" s="284"/>
      <c r="AF151" s="285"/>
      <c r="AG151" s="286"/>
      <c r="AH151" s="284"/>
      <c r="AI151" s="285"/>
      <c r="AJ151" s="286"/>
      <c r="AK151" s="284"/>
      <c r="AL151" s="284"/>
      <c r="AN151" s="122"/>
      <c r="AO151" s="122"/>
      <c r="AP151" s="122"/>
    </row>
    <row r="152" spans="1:52" ht="17.100000000000001" customHeight="1" x14ac:dyDescent="0.15">
      <c r="A152" s="573" t="s">
        <v>132</v>
      </c>
      <c r="B152" s="573"/>
      <c r="C152" s="573"/>
      <c r="D152" s="573"/>
      <c r="E152" s="574"/>
      <c r="F152" s="281">
        <f t="shared" ref="F152:AL152" si="30">SUM(F61-F241)</f>
        <v>44</v>
      </c>
      <c r="G152" s="281">
        <f t="shared" si="30"/>
        <v>15</v>
      </c>
      <c r="H152" s="282">
        <f t="shared" si="30"/>
        <v>29</v>
      </c>
      <c r="I152" s="283">
        <f t="shared" si="30"/>
        <v>13</v>
      </c>
      <c r="J152" s="281">
        <f t="shared" si="30"/>
        <v>2</v>
      </c>
      <c r="K152" s="282">
        <f t="shared" si="30"/>
        <v>11</v>
      </c>
      <c r="L152" s="283">
        <f t="shared" si="30"/>
        <v>11</v>
      </c>
      <c r="M152" s="281">
        <f t="shared" si="30"/>
        <v>6</v>
      </c>
      <c r="N152" s="282">
        <f t="shared" si="30"/>
        <v>5</v>
      </c>
      <c r="O152" s="283">
        <f t="shared" si="30"/>
        <v>2</v>
      </c>
      <c r="P152" s="281">
        <f t="shared" si="30"/>
        <v>2</v>
      </c>
      <c r="Q152" s="445">
        <f t="shared" si="30"/>
        <v>0</v>
      </c>
      <c r="R152" s="446">
        <f t="shared" si="30"/>
        <v>10</v>
      </c>
      <c r="S152" s="281">
        <f t="shared" si="30"/>
        <v>4</v>
      </c>
      <c r="T152" s="282">
        <f t="shared" si="30"/>
        <v>6</v>
      </c>
      <c r="U152" s="283">
        <f t="shared" si="30"/>
        <v>0</v>
      </c>
      <c r="V152" s="281">
        <f t="shared" si="30"/>
        <v>0</v>
      </c>
      <c r="W152" s="282">
        <f t="shared" si="30"/>
        <v>0</v>
      </c>
      <c r="X152" s="283">
        <f t="shared" si="30"/>
        <v>1</v>
      </c>
      <c r="Y152" s="281">
        <f t="shared" si="30"/>
        <v>0</v>
      </c>
      <c r="Z152" s="282">
        <f t="shared" si="30"/>
        <v>1</v>
      </c>
      <c r="AA152" s="283">
        <f t="shared" si="30"/>
        <v>0</v>
      </c>
      <c r="AB152" s="281">
        <f t="shared" si="30"/>
        <v>0</v>
      </c>
      <c r="AC152" s="282">
        <f t="shared" si="30"/>
        <v>0</v>
      </c>
      <c r="AD152" s="283">
        <f t="shared" si="30"/>
        <v>2</v>
      </c>
      <c r="AE152" s="281">
        <f t="shared" si="30"/>
        <v>0</v>
      </c>
      <c r="AF152" s="282">
        <f t="shared" si="30"/>
        <v>2</v>
      </c>
      <c r="AG152" s="283">
        <f t="shared" si="30"/>
        <v>1</v>
      </c>
      <c r="AH152" s="281">
        <f t="shared" si="30"/>
        <v>0</v>
      </c>
      <c r="AI152" s="282">
        <f t="shared" si="30"/>
        <v>1</v>
      </c>
      <c r="AJ152" s="283">
        <f t="shared" si="30"/>
        <v>4</v>
      </c>
      <c r="AK152" s="281">
        <f t="shared" si="30"/>
        <v>1</v>
      </c>
      <c r="AL152" s="281">
        <f t="shared" si="30"/>
        <v>3</v>
      </c>
      <c r="AN152" s="122">
        <f>IF(I152+L152+O152+R152+U152+X152+AA152+AG152+AJ152+AD152=F152,0,Y)</f>
        <v>0</v>
      </c>
      <c r="AO152" s="122">
        <f>IF(J152+M152+P152+S152+V152+Y152+AB152+AH152+AK152+AE152=G152,0,Y)</f>
        <v>0</v>
      </c>
      <c r="AP152" s="122">
        <f>IF(K152+N152+Q152+T152+W152+Z152+AC152+AI152+AL152+AF152=H152,0,Y)</f>
        <v>0</v>
      </c>
      <c r="AQ152" s="122">
        <f>IF(SUM(G152:H152)=F152,0,Y)</f>
        <v>0</v>
      </c>
      <c r="AR152" s="122">
        <f>IF(SUM(J152:K152)=I152,0,Y)</f>
        <v>0</v>
      </c>
      <c r="AS152" s="122">
        <f>IF(SUM(M152:N152)=L152,0,Y)</f>
        <v>0</v>
      </c>
      <c r="AT152" s="122">
        <f>IF(SUM(P152:Q152)=O152,0,Y)</f>
        <v>0</v>
      </c>
      <c r="AU152" s="122">
        <f>IF(SUM(S152:T152)=R152,0,Y)</f>
        <v>0</v>
      </c>
      <c r="AV152" s="122">
        <f>IF(SUM(V152:W152)=U152,0,Y)</f>
        <v>0</v>
      </c>
      <c r="AW152" s="122">
        <f>IF(SUM(Y152:Z152)=X152,0,Y)</f>
        <v>0</v>
      </c>
      <c r="AX152" s="122">
        <f>IF(SUM(AB152:AC152)=AA152,0,Y)</f>
        <v>0</v>
      </c>
      <c r="AY152" s="122">
        <f>IF(SUM(AH152:AI152)=AG152,0,Y)</f>
        <v>0</v>
      </c>
      <c r="AZ152" s="122">
        <f>IF(SUM(AK152:AL152)=AJ152,0,Y)</f>
        <v>0</v>
      </c>
    </row>
    <row r="153" spans="1:52" ht="17.100000000000001" customHeight="1" x14ac:dyDescent="0.15">
      <c r="A153" s="418"/>
      <c r="B153" s="418"/>
      <c r="C153" s="418"/>
      <c r="D153" s="418"/>
      <c r="E153" s="419"/>
      <c r="F153" s="284"/>
      <c r="G153" s="284"/>
      <c r="H153" s="285"/>
      <c r="I153" s="286"/>
      <c r="J153" s="284"/>
      <c r="K153" s="285"/>
      <c r="L153" s="286"/>
      <c r="M153" s="284"/>
      <c r="N153" s="285"/>
      <c r="O153" s="286"/>
      <c r="P153" s="284"/>
      <c r="Q153" s="447"/>
      <c r="R153" s="448"/>
      <c r="S153" s="284"/>
      <c r="T153" s="285"/>
      <c r="U153" s="286"/>
      <c r="V153" s="284"/>
      <c r="W153" s="285"/>
      <c r="X153" s="286"/>
      <c r="Y153" s="284"/>
      <c r="Z153" s="285"/>
      <c r="AA153" s="286"/>
      <c r="AB153" s="284"/>
      <c r="AC153" s="285"/>
      <c r="AD153" s="286"/>
      <c r="AE153" s="284"/>
      <c r="AF153" s="285"/>
      <c r="AG153" s="286"/>
      <c r="AH153" s="284"/>
      <c r="AI153" s="285"/>
      <c r="AJ153" s="286"/>
      <c r="AK153" s="284"/>
      <c r="AL153" s="284"/>
      <c r="AN153" s="122"/>
      <c r="AO153" s="122"/>
      <c r="AP153" s="122"/>
    </row>
    <row r="154" spans="1:52" s="111" customFormat="1" ht="17.100000000000001" customHeight="1" x14ac:dyDescent="0.15">
      <c r="A154" s="573" t="s">
        <v>131</v>
      </c>
      <c r="B154" s="573"/>
      <c r="C154" s="573"/>
      <c r="D154" s="573"/>
      <c r="E154" s="574"/>
      <c r="F154" s="281">
        <f t="shared" ref="F154:AL154" si="31">SUM(F63-F243)</f>
        <v>203</v>
      </c>
      <c r="G154" s="281">
        <f t="shared" si="31"/>
        <v>109</v>
      </c>
      <c r="H154" s="282">
        <f t="shared" si="31"/>
        <v>94</v>
      </c>
      <c r="I154" s="283">
        <f t="shared" si="31"/>
        <v>134</v>
      </c>
      <c r="J154" s="281">
        <f t="shared" si="31"/>
        <v>74</v>
      </c>
      <c r="K154" s="282">
        <f t="shared" si="31"/>
        <v>60</v>
      </c>
      <c r="L154" s="283">
        <f t="shared" si="31"/>
        <v>6</v>
      </c>
      <c r="M154" s="281">
        <f t="shared" si="31"/>
        <v>6</v>
      </c>
      <c r="N154" s="282">
        <f t="shared" si="31"/>
        <v>0</v>
      </c>
      <c r="O154" s="283">
        <f t="shared" si="31"/>
        <v>13</v>
      </c>
      <c r="P154" s="281">
        <f t="shared" si="31"/>
        <v>10</v>
      </c>
      <c r="Q154" s="445">
        <f t="shared" si="31"/>
        <v>3</v>
      </c>
      <c r="R154" s="446">
        <f t="shared" si="31"/>
        <v>26</v>
      </c>
      <c r="S154" s="281">
        <f t="shared" si="31"/>
        <v>14</v>
      </c>
      <c r="T154" s="282">
        <f t="shared" si="31"/>
        <v>12</v>
      </c>
      <c r="U154" s="283">
        <f t="shared" si="31"/>
        <v>0</v>
      </c>
      <c r="V154" s="281">
        <f t="shared" si="31"/>
        <v>0</v>
      </c>
      <c r="W154" s="282">
        <f t="shared" si="31"/>
        <v>0</v>
      </c>
      <c r="X154" s="283">
        <f t="shared" si="31"/>
        <v>5</v>
      </c>
      <c r="Y154" s="281">
        <f t="shared" si="31"/>
        <v>1</v>
      </c>
      <c r="Z154" s="282">
        <f t="shared" si="31"/>
        <v>4</v>
      </c>
      <c r="AA154" s="283">
        <f t="shared" si="31"/>
        <v>0</v>
      </c>
      <c r="AB154" s="281">
        <f t="shared" si="31"/>
        <v>0</v>
      </c>
      <c r="AC154" s="282">
        <f t="shared" si="31"/>
        <v>0</v>
      </c>
      <c r="AD154" s="283">
        <f t="shared" si="31"/>
        <v>0</v>
      </c>
      <c r="AE154" s="281">
        <f t="shared" si="31"/>
        <v>0</v>
      </c>
      <c r="AF154" s="282">
        <f t="shared" si="31"/>
        <v>0</v>
      </c>
      <c r="AG154" s="283">
        <f t="shared" si="31"/>
        <v>11</v>
      </c>
      <c r="AH154" s="281">
        <f t="shared" si="31"/>
        <v>2</v>
      </c>
      <c r="AI154" s="282">
        <f t="shared" si="31"/>
        <v>9</v>
      </c>
      <c r="AJ154" s="283">
        <f t="shared" si="31"/>
        <v>8</v>
      </c>
      <c r="AK154" s="281">
        <f t="shared" si="31"/>
        <v>2</v>
      </c>
      <c r="AL154" s="281">
        <f t="shared" si="31"/>
        <v>6</v>
      </c>
      <c r="AN154" s="122">
        <f>IF(I154+L154+O154+R154+U154+X154+AA154+AG154+AJ154+AD154=F154,0,Y)</f>
        <v>0</v>
      </c>
      <c r="AO154" s="122">
        <f>IF(J154+M154+P154+S154+V154+Y154+AB154+AH154+AK154+AE154=G154,0,Y)</f>
        <v>0</v>
      </c>
      <c r="AP154" s="122">
        <f>IF(K154+N154+Q154+T154+W154+Z154+AC154+AI154+AL154+AF154=H154,0,Y)</f>
        <v>0</v>
      </c>
      <c r="AQ154" s="122">
        <f>IF(SUM(G154:H154)=F154,0,Y)</f>
        <v>0</v>
      </c>
      <c r="AR154" s="122">
        <f>IF(SUM(J154:K154)=I154,0,Y)</f>
        <v>0</v>
      </c>
      <c r="AS154" s="122">
        <f>IF(SUM(M154:N154)=L154,0,Y)</f>
        <v>0</v>
      </c>
      <c r="AT154" s="122">
        <f>IF(SUM(P154:Q154)=O154,0,Y)</f>
        <v>0</v>
      </c>
      <c r="AU154" s="122">
        <f>IF(SUM(S154:T154)=R154,0,Y)</f>
        <v>0</v>
      </c>
      <c r="AV154" s="122">
        <f>IF(SUM(V154:W154)=U154,0,Y)</f>
        <v>0</v>
      </c>
      <c r="AW154" s="122">
        <f>IF(SUM(Y154:Z154)=X154,0,Y)</f>
        <v>0</v>
      </c>
      <c r="AX154" s="122">
        <f>IF(SUM(AB154:AC154)=AA154,0,Y)</f>
        <v>0</v>
      </c>
      <c r="AY154" s="122">
        <f>IF(SUM(AH154:AI154)=AG154,0,Y)</f>
        <v>0</v>
      </c>
      <c r="AZ154" s="122">
        <f>IF(SUM(AK154:AL154)=AJ154,0,Y)</f>
        <v>0</v>
      </c>
    </row>
    <row r="155" spans="1:52" ht="17.100000000000001" customHeight="1" x14ac:dyDescent="0.15">
      <c r="A155" s="418"/>
      <c r="B155" s="418"/>
      <c r="C155" s="418"/>
      <c r="D155" s="418"/>
      <c r="E155" s="419"/>
      <c r="F155" s="284"/>
      <c r="G155" s="284"/>
      <c r="H155" s="285"/>
      <c r="I155" s="286"/>
      <c r="J155" s="284"/>
      <c r="K155" s="285"/>
      <c r="L155" s="286"/>
      <c r="M155" s="284"/>
      <c r="N155" s="285"/>
      <c r="O155" s="286"/>
      <c r="P155" s="284"/>
      <c r="Q155" s="447"/>
      <c r="R155" s="448"/>
      <c r="S155" s="284"/>
      <c r="T155" s="285"/>
      <c r="U155" s="286"/>
      <c r="V155" s="284"/>
      <c r="W155" s="285"/>
      <c r="X155" s="286"/>
      <c r="Y155" s="284"/>
      <c r="Z155" s="285"/>
      <c r="AA155" s="286"/>
      <c r="AB155" s="284"/>
      <c r="AC155" s="285"/>
      <c r="AD155" s="286"/>
      <c r="AE155" s="284"/>
      <c r="AF155" s="285"/>
      <c r="AG155" s="286"/>
      <c r="AH155" s="284"/>
      <c r="AI155" s="285"/>
      <c r="AJ155" s="286"/>
      <c r="AK155" s="284"/>
      <c r="AL155" s="284"/>
      <c r="AN155" s="122"/>
      <c r="AO155" s="122"/>
      <c r="AP155" s="122"/>
    </row>
    <row r="156" spans="1:52" s="155" customFormat="1" ht="17.100000000000001" customHeight="1" x14ac:dyDescent="0.15">
      <c r="A156" s="573" t="s">
        <v>70</v>
      </c>
      <c r="B156" s="573"/>
      <c r="C156" s="573"/>
      <c r="D156" s="573"/>
      <c r="E156" s="574"/>
      <c r="F156" s="281">
        <f t="shared" ref="F156:AL156" si="32">SUM(F65-F245)</f>
        <v>0</v>
      </c>
      <c r="G156" s="281">
        <f t="shared" si="32"/>
        <v>0</v>
      </c>
      <c r="H156" s="282">
        <f t="shared" si="32"/>
        <v>0</v>
      </c>
      <c r="I156" s="283">
        <f t="shared" si="32"/>
        <v>0</v>
      </c>
      <c r="J156" s="281">
        <f t="shared" si="32"/>
        <v>0</v>
      </c>
      <c r="K156" s="282">
        <f t="shared" si="32"/>
        <v>0</v>
      </c>
      <c r="L156" s="283">
        <f t="shared" si="32"/>
        <v>0</v>
      </c>
      <c r="M156" s="281">
        <f t="shared" si="32"/>
        <v>0</v>
      </c>
      <c r="N156" s="282">
        <f t="shared" si="32"/>
        <v>0</v>
      </c>
      <c r="O156" s="283">
        <f t="shared" si="32"/>
        <v>0</v>
      </c>
      <c r="P156" s="281">
        <f t="shared" si="32"/>
        <v>0</v>
      </c>
      <c r="Q156" s="445">
        <f t="shared" si="32"/>
        <v>0</v>
      </c>
      <c r="R156" s="446">
        <f t="shared" si="32"/>
        <v>0</v>
      </c>
      <c r="S156" s="281">
        <f t="shared" si="32"/>
        <v>0</v>
      </c>
      <c r="T156" s="282">
        <f t="shared" si="32"/>
        <v>0</v>
      </c>
      <c r="U156" s="283">
        <f t="shared" si="32"/>
        <v>0</v>
      </c>
      <c r="V156" s="281">
        <f t="shared" si="32"/>
        <v>0</v>
      </c>
      <c r="W156" s="282">
        <f t="shared" si="32"/>
        <v>0</v>
      </c>
      <c r="X156" s="283">
        <f t="shared" si="32"/>
        <v>0</v>
      </c>
      <c r="Y156" s="281">
        <f t="shared" si="32"/>
        <v>0</v>
      </c>
      <c r="Z156" s="282">
        <f t="shared" si="32"/>
        <v>0</v>
      </c>
      <c r="AA156" s="283">
        <f t="shared" si="32"/>
        <v>0</v>
      </c>
      <c r="AB156" s="281">
        <f t="shared" si="32"/>
        <v>0</v>
      </c>
      <c r="AC156" s="282">
        <f t="shared" si="32"/>
        <v>0</v>
      </c>
      <c r="AD156" s="283">
        <f t="shared" si="32"/>
        <v>0</v>
      </c>
      <c r="AE156" s="281">
        <f t="shared" si="32"/>
        <v>0</v>
      </c>
      <c r="AF156" s="282">
        <f t="shared" si="32"/>
        <v>0</v>
      </c>
      <c r="AG156" s="283">
        <f t="shared" si="32"/>
        <v>0</v>
      </c>
      <c r="AH156" s="281">
        <f t="shared" si="32"/>
        <v>0</v>
      </c>
      <c r="AI156" s="282">
        <f t="shared" si="32"/>
        <v>0</v>
      </c>
      <c r="AJ156" s="283">
        <f t="shared" si="32"/>
        <v>0</v>
      </c>
      <c r="AK156" s="281">
        <f t="shared" si="32"/>
        <v>0</v>
      </c>
      <c r="AL156" s="281">
        <f t="shared" si="32"/>
        <v>0</v>
      </c>
      <c r="AN156" s="156">
        <f>IF(I156+L156+O156+R156+U156+X156+AA156+AG156+AJ156+AD156=F156,0,Y)</f>
        <v>0</v>
      </c>
      <c r="AO156" s="156">
        <f>IF(J156+M156+P156+S156+V156+Y156+AB156+AH156+AK156+AE156=G156,0,Y)</f>
        <v>0</v>
      </c>
      <c r="AP156" s="156">
        <f>IF(K156+N156+Q156+T156+W156+Z156+AC156+AI156+AL156+AF156=H156,0,Y)</f>
        <v>0</v>
      </c>
      <c r="AQ156" s="156">
        <f>IF(SUM(G156:H156)=F156,0,Y)</f>
        <v>0</v>
      </c>
      <c r="AR156" s="156">
        <f>IF(SUM(J156:K156)=I156,0,Y)</f>
        <v>0</v>
      </c>
      <c r="AS156" s="156">
        <f>IF(SUM(M156:N156)=L156,0,Y)</f>
        <v>0</v>
      </c>
      <c r="AT156" s="156">
        <f>IF(SUM(P156:Q156)=O156,0,Y)</f>
        <v>0</v>
      </c>
      <c r="AU156" s="156">
        <f>IF(SUM(S156:T156)=R156,0,Y)</f>
        <v>0</v>
      </c>
      <c r="AV156" s="156">
        <f>IF(SUM(V156:W156)=U156,0,Y)</f>
        <v>0</v>
      </c>
      <c r="AW156" s="156">
        <f>IF(SUM(Y156:Z156)=X156,0,Y)</f>
        <v>0</v>
      </c>
      <c r="AX156" s="156">
        <f>IF(SUM(AB156:AC156)=AA156,0,Y)</f>
        <v>0</v>
      </c>
      <c r="AY156" s="156">
        <f>IF(SUM(AH156:AI156)=AG156,0,Y)</f>
        <v>0</v>
      </c>
      <c r="AZ156" s="156">
        <f>IF(SUM(AK156:AL156)=AJ156,0,Y)</f>
        <v>0</v>
      </c>
    </row>
    <row r="157" spans="1:52" ht="17.100000000000001" customHeight="1" x14ac:dyDescent="0.15">
      <c r="A157" s="288"/>
      <c r="B157" s="288"/>
      <c r="C157" s="288"/>
      <c r="D157" s="288"/>
      <c r="E157" s="451"/>
      <c r="F157" s="289"/>
      <c r="G157" s="289"/>
      <c r="H157" s="290"/>
      <c r="I157" s="291"/>
      <c r="J157" s="289"/>
      <c r="K157" s="290"/>
      <c r="L157" s="291"/>
      <c r="M157" s="289"/>
      <c r="N157" s="290"/>
      <c r="O157" s="291"/>
      <c r="P157" s="289"/>
      <c r="Q157" s="452"/>
      <c r="R157" s="453"/>
      <c r="S157" s="289"/>
      <c r="T157" s="290"/>
      <c r="U157" s="291"/>
      <c r="V157" s="289"/>
      <c r="W157" s="290"/>
      <c r="X157" s="291"/>
      <c r="Y157" s="289"/>
      <c r="Z157" s="290"/>
      <c r="AA157" s="291"/>
      <c r="AB157" s="289"/>
      <c r="AC157" s="290"/>
      <c r="AD157" s="291"/>
      <c r="AE157" s="289"/>
      <c r="AF157" s="290"/>
      <c r="AG157" s="291"/>
      <c r="AH157" s="289"/>
      <c r="AI157" s="290"/>
      <c r="AJ157" s="291"/>
      <c r="AK157" s="289"/>
      <c r="AL157" s="289"/>
      <c r="AN157" s="122"/>
      <c r="AO157" s="122"/>
      <c r="AP157" s="122"/>
    </row>
    <row r="158" spans="1:52" s="111" customFormat="1" ht="17.100000000000001" customHeight="1" x14ac:dyDescent="0.15">
      <c r="A158" s="575" t="s">
        <v>71</v>
      </c>
      <c r="B158" s="575"/>
      <c r="C158" s="575"/>
      <c r="D158" s="454"/>
      <c r="E158" s="455"/>
      <c r="F158" s="276"/>
      <c r="G158" s="276"/>
      <c r="H158" s="299"/>
      <c r="I158" s="300"/>
      <c r="J158" s="276"/>
      <c r="K158" s="299"/>
      <c r="L158" s="300"/>
      <c r="M158" s="276"/>
      <c r="N158" s="299"/>
      <c r="O158" s="300"/>
      <c r="P158" s="276"/>
      <c r="Q158" s="450"/>
      <c r="R158" s="424"/>
      <c r="S158" s="276"/>
      <c r="T158" s="299"/>
      <c r="U158" s="300"/>
      <c r="V158" s="276"/>
      <c r="W158" s="299"/>
      <c r="X158" s="300"/>
      <c r="Y158" s="276"/>
      <c r="Z158" s="299"/>
      <c r="AA158" s="300"/>
      <c r="AB158" s="276"/>
      <c r="AC158" s="299"/>
      <c r="AD158" s="300"/>
      <c r="AE158" s="276"/>
      <c r="AF158" s="299"/>
      <c r="AG158" s="300"/>
      <c r="AH158" s="276"/>
      <c r="AI158" s="299"/>
      <c r="AJ158" s="300"/>
      <c r="AK158" s="276"/>
      <c r="AL158" s="276"/>
      <c r="AN158" s="122">
        <f>IF(I158+L158+O158+R158+U158+X158+AA158+AG158+AJ158=F158,0,Y)</f>
        <v>0</v>
      </c>
      <c r="AO158" s="122">
        <f>IF(J158+M158+P158+S158+V158+Y158+AB158+AH158+AK158=G158,0,Y)</f>
        <v>0</v>
      </c>
      <c r="AP158" s="122">
        <f>IF(K158+N158+Q158+T158+W158+Z158+AC158+AI158+AL158=H158,0,Y)</f>
        <v>0</v>
      </c>
      <c r="AQ158" s="122">
        <f>IF(SUM(G158:H158)=F158,0,Y)</f>
        <v>0</v>
      </c>
      <c r="AR158" s="122">
        <f>IF(SUM(J158:K158)=I158,0,Y)</f>
        <v>0</v>
      </c>
      <c r="AS158" s="122">
        <f>IF(SUM(M158:N158)=L158,0,Y)</f>
        <v>0</v>
      </c>
      <c r="AT158" s="122">
        <f>IF(SUM(P158:Q158)=O158,0,Y)</f>
        <v>0</v>
      </c>
      <c r="AU158" s="122">
        <f>IF(SUM(S158:T158)=R158,0,Y)</f>
        <v>0</v>
      </c>
      <c r="AV158" s="122">
        <f>IF(SUM(V158:W158)=U158,0,Y)</f>
        <v>0</v>
      </c>
      <c r="AW158" s="122">
        <f>IF(SUM(Y158:Z158)=X158,0,Y)</f>
        <v>0</v>
      </c>
      <c r="AX158" s="122">
        <f>IF(SUM(AB158:AC158)=AA158,0,Y)</f>
        <v>0</v>
      </c>
      <c r="AY158" s="122">
        <f>IF(SUM(AH158:AI158)=AG158,0,Y)</f>
        <v>0</v>
      </c>
      <c r="AZ158" s="122">
        <f>IF(SUM(AK158:AL158)=AJ158,0,Y)</f>
        <v>0</v>
      </c>
    </row>
    <row r="159" spans="1:52" ht="17.100000000000001" customHeight="1" x14ac:dyDescent="0.15">
      <c r="A159" s="418"/>
      <c r="B159" s="292" t="s">
        <v>290</v>
      </c>
      <c r="C159" s="287"/>
      <c r="D159" s="287"/>
      <c r="E159" s="449"/>
      <c r="F159" s="276">
        <f t="shared" ref="F159:AL161" si="33">SUM(F68-F248)</f>
        <v>6</v>
      </c>
      <c r="G159" s="276">
        <f t="shared" si="33"/>
        <v>2</v>
      </c>
      <c r="H159" s="299">
        <f t="shared" si="33"/>
        <v>4</v>
      </c>
      <c r="I159" s="300">
        <f t="shared" si="33"/>
        <v>3</v>
      </c>
      <c r="J159" s="276">
        <f t="shared" si="33"/>
        <v>2</v>
      </c>
      <c r="K159" s="299">
        <f t="shared" si="33"/>
        <v>1</v>
      </c>
      <c r="L159" s="300">
        <f t="shared" si="33"/>
        <v>1</v>
      </c>
      <c r="M159" s="276">
        <f t="shared" si="33"/>
        <v>0</v>
      </c>
      <c r="N159" s="299">
        <f t="shared" si="33"/>
        <v>1</v>
      </c>
      <c r="O159" s="300">
        <f t="shared" si="33"/>
        <v>0</v>
      </c>
      <c r="P159" s="276">
        <f t="shared" si="33"/>
        <v>0</v>
      </c>
      <c r="Q159" s="450">
        <f t="shared" si="33"/>
        <v>0</v>
      </c>
      <c r="R159" s="424">
        <f t="shared" si="33"/>
        <v>0</v>
      </c>
      <c r="S159" s="276">
        <f t="shared" si="33"/>
        <v>0</v>
      </c>
      <c r="T159" s="299">
        <f t="shared" si="33"/>
        <v>0</v>
      </c>
      <c r="U159" s="300">
        <f t="shared" si="33"/>
        <v>0</v>
      </c>
      <c r="V159" s="276">
        <f t="shared" si="33"/>
        <v>0</v>
      </c>
      <c r="W159" s="299">
        <f t="shared" si="33"/>
        <v>0</v>
      </c>
      <c r="X159" s="300">
        <f t="shared" si="33"/>
        <v>2</v>
      </c>
      <c r="Y159" s="276">
        <f t="shared" si="33"/>
        <v>0</v>
      </c>
      <c r="Z159" s="299">
        <f t="shared" si="33"/>
        <v>2</v>
      </c>
      <c r="AA159" s="300">
        <f t="shared" si="33"/>
        <v>0</v>
      </c>
      <c r="AB159" s="276">
        <f t="shared" si="33"/>
        <v>0</v>
      </c>
      <c r="AC159" s="299">
        <f t="shared" si="33"/>
        <v>0</v>
      </c>
      <c r="AD159" s="300">
        <f t="shared" si="33"/>
        <v>0</v>
      </c>
      <c r="AE159" s="276">
        <f t="shared" si="33"/>
        <v>0</v>
      </c>
      <c r="AF159" s="299">
        <f t="shared" si="33"/>
        <v>0</v>
      </c>
      <c r="AG159" s="300">
        <f t="shared" si="33"/>
        <v>0</v>
      </c>
      <c r="AH159" s="276">
        <f t="shared" si="33"/>
        <v>0</v>
      </c>
      <c r="AI159" s="299">
        <f t="shared" si="33"/>
        <v>0</v>
      </c>
      <c r="AJ159" s="300">
        <f t="shared" si="33"/>
        <v>0</v>
      </c>
      <c r="AK159" s="276">
        <f t="shared" si="33"/>
        <v>0</v>
      </c>
      <c r="AL159" s="276">
        <f t="shared" si="33"/>
        <v>0</v>
      </c>
      <c r="AN159" s="122">
        <f>IF(I159+L159+O159+R159+U159+X159+AA159+AG159+AJ159+AD159=F159,0,Y)</f>
        <v>0</v>
      </c>
      <c r="AO159" s="122">
        <f>IF(J159+M159+P159+S159+V159+Y159+AB159+AH159+AK159+AE159=G159,0,Y)</f>
        <v>0</v>
      </c>
      <c r="AP159" s="122">
        <f>IF(K159+N159+Q159+T159+W159+Z159+AC159+AI159+AL159+AF159=H159,0,Y)</f>
        <v>0</v>
      </c>
      <c r="AQ159" s="122">
        <f>IF(SUM(G159:H159)=F159,0,Y)</f>
        <v>0</v>
      </c>
      <c r="AR159" s="122">
        <f>IF(SUM(J159:K159)=I159,0,Y)</f>
        <v>0</v>
      </c>
      <c r="AS159" s="122">
        <f>IF(SUM(M159:N159)=L159,0,Y)</f>
        <v>0</v>
      </c>
      <c r="AT159" s="122">
        <f>IF(SUM(P159:Q159)=O159,0,Y)</f>
        <v>0</v>
      </c>
      <c r="AU159" s="122">
        <f>IF(SUM(S159:T159)=R159,0,Y)</f>
        <v>0</v>
      </c>
      <c r="AV159" s="122">
        <f>IF(SUM(V159:W159)=U159,0,Y)</f>
        <v>0</v>
      </c>
      <c r="AW159" s="122">
        <f>IF(SUM(Y159:Z159)=X159,0,Y)</f>
        <v>0</v>
      </c>
      <c r="AX159" s="122">
        <f>IF(SUM(AB159:AC159)=AA159,0,Y)</f>
        <v>0</v>
      </c>
      <c r="AY159" s="122">
        <f>IF(SUM(AH159:AI159)=AG159,0,Y)</f>
        <v>0</v>
      </c>
      <c r="AZ159" s="122">
        <f>IF(SUM(AK159:AL159)=AJ159,0,Y)</f>
        <v>0</v>
      </c>
    </row>
    <row r="160" spans="1:52" ht="17.100000000000001" customHeight="1" x14ac:dyDescent="0.15">
      <c r="A160" s="418"/>
      <c r="B160" s="418"/>
      <c r="C160" s="576" t="s">
        <v>261</v>
      </c>
      <c r="D160" s="576"/>
      <c r="E160" s="577"/>
      <c r="F160" s="276">
        <f t="shared" si="33"/>
        <v>5</v>
      </c>
      <c r="G160" s="276">
        <f t="shared" si="33"/>
        <v>2</v>
      </c>
      <c r="H160" s="299">
        <f t="shared" si="33"/>
        <v>3</v>
      </c>
      <c r="I160" s="300">
        <f t="shared" si="33"/>
        <v>3</v>
      </c>
      <c r="J160" s="276">
        <f t="shared" si="33"/>
        <v>2</v>
      </c>
      <c r="K160" s="299">
        <f t="shared" si="33"/>
        <v>1</v>
      </c>
      <c r="L160" s="300">
        <f t="shared" si="33"/>
        <v>0</v>
      </c>
      <c r="M160" s="276">
        <f t="shared" si="33"/>
        <v>0</v>
      </c>
      <c r="N160" s="299">
        <f t="shared" si="33"/>
        <v>0</v>
      </c>
      <c r="O160" s="300">
        <f t="shared" si="33"/>
        <v>0</v>
      </c>
      <c r="P160" s="276">
        <f t="shared" si="33"/>
        <v>0</v>
      </c>
      <c r="Q160" s="450">
        <f t="shared" si="33"/>
        <v>0</v>
      </c>
      <c r="R160" s="424">
        <f t="shared" si="33"/>
        <v>0</v>
      </c>
      <c r="S160" s="276">
        <f t="shared" si="33"/>
        <v>0</v>
      </c>
      <c r="T160" s="299">
        <f t="shared" si="33"/>
        <v>0</v>
      </c>
      <c r="U160" s="300">
        <f t="shared" si="33"/>
        <v>0</v>
      </c>
      <c r="V160" s="276">
        <f t="shared" si="33"/>
        <v>0</v>
      </c>
      <c r="W160" s="299">
        <f t="shared" si="33"/>
        <v>0</v>
      </c>
      <c r="X160" s="300">
        <f t="shared" si="33"/>
        <v>2</v>
      </c>
      <c r="Y160" s="276">
        <f t="shared" si="33"/>
        <v>0</v>
      </c>
      <c r="Z160" s="299">
        <f t="shared" si="33"/>
        <v>2</v>
      </c>
      <c r="AA160" s="300">
        <f t="shared" si="33"/>
        <v>0</v>
      </c>
      <c r="AB160" s="276">
        <f t="shared" si="33"/>
        <v>0</v>
      </c>
      <c r="AC160" s="299">
        <f t="shared" si="33"/>
        <v>0</v>
      </c>
      <c r="AD160" s="300">
        <f t="shared" si="33"/>
        <v>0</v>
      </c>
      <c r="AE160" s="276">
        <f t="shared" si="33"/>
        <v>0</v>
      </c>
      <c r="AF160" s="299">
        <f t="shared" si="33"/>
        <v>0</v>
      </c>
      <c r="AG160" s="300">
        <f t="shared" si="33"/>
        <v>0</v>
      </c>
      <c r="AH160" s="276">
        <f t="shared" si="33"/>
        <v>0</v>
      </c>
      <c r="AI160" s="299">
        <f t="shared" si="33"/>
        <v>0</v>
      </c>
      <c r="AJ160" s="300">
        <f t="shared" si="33"/>
        <v>0</v>
      </c>
      <c r="AK160" s="276">
        <f t="shared" si="33"/>
        <v>0</v>
      </c>
      <c r="AL160" s="276">
        <f t="shared" si="33"/>
        <v>0</v>
      </c>
      <c r="AN160" s="122">
        <f>IF(I160+L160+O160+R160+U160+X160+AA160+AG160+AJ160=F160,0,Y)</f>
        <v>0</v>
      </c>
      <c r="AO160" s="122">
        <f>IF(J160+M160+P160+S160+V160+Y160+AB160+AH160+AK160=G160,0,Y)</f>
        <v>0</v>
      </c>
      <c r="AP160" s="122">
        <f>IF(K160+N160+Q160+T160+W160+Z160+AC160+AI160+AL160=H160,0,Y)</f>
        <v>0</v>
      </c>
      <c r="AQ160" s="122">
        <f>IF(SUM(G160:H160)=F160,0,Y)</f>
        <v>0</v>
      </c>
      <c r="AR160" s="122">
        <f>IF(SUM(J160:K160)=I160,0,Y)</f>
        <v>0</v>
      </c>
      <c r="AS160" s="122">
        <f>IF(SUM(M160:N160)=L160,0,Y)</f>
        <v>0</v>
      </c>
      <c r="AT160" s="122">
        <f>IF(SUM(P160:Q160)=O160,0,Y)</f>
        <v>0</v>
      </c>
      <c r="AU160" s="122">
        <f>IF(SUM(S160:T160)=R160,0,Y)</f>
        <v>0</v>
      </c>
      <c r="AV160" s="122">
        <f>IF(SUM(V160:W160)=U160,0,Y)</f>
        <v>0</v>
      </c>
      <c r="AW160" s="122">
        <f>IF(SUM(Y160:Z160)=X160,0,Y)</f>
        <v>0</v>
      </c>
      <c r="AX160" s="122">
        <f>IF(SUM(AB160:AC160)=AA160,0,Y)</f>
        <v>0</v>
      </c>
      <c r="AY160" s="122">
        <f>IF(SUM(AH160:AI160)=AG160,0,Y)</f>
        <v>0</v>
      </c>
      <c r="AZ160" s="122">
        <f>IF(SUM(AK160:AL160)=AJ160,0,Y)</f>
        <v>0</v>
      </c>
    </row>
    <row r="161" spans="1:52" ht="17.100000000000001" customHeight="1" x14ac:dyDescent="0.15">
      <c r="A161" s="418"/>
      <c r="B161" s="418"/>
      <c r="C161" s="418" t="s">
        <v>262</v>
      </c>
      <c r="D161" s="418"/>
      <c r="E161" s="419"/>
      <c r="F161" s="276">
        <f t="shared" si="33"/>
        <v>1</v>
      </c>
      <c r="G161" s="276">
        <f t="shared" si="33"/>
        <v>0</v>
      </c>
      <c r="H161" s="299">
        <f t="shared" si="33"/>
        <v>1</v>
      </c>
      <c r="I161" s="300">
        <f t="shared" si="33"/>
        <v>0</v>
      </c>
      <c r="J161" s="276">
        <f t="shared" si="33"/>
        <v>0</v>
      </c>
      <c r="K161" s="299">
        <f t="shared" si="33"/>
        <v>0</v>
      </c>
      <c r="L161" s="300">
        <f t="shared" si="33"/>
        <v>1</v>
      </c>
      <c r="M161" s="276">
        <f t="shared" si="33"/>
        <v>0</v>
      </c>
      <c r="N161" s="299">
        <f t="shared" si="33"/>
        <v>1</v>
      </c>
      <c r="O161" s="300">
        <f t="shared" si="33"/>
        <v>0</v>
      </c>
      <c r="P161" s="276">
        <f t="shared" si="33"/>
        <v>0</v>
      </c>
      <c r="Q161" s="450">
        <f t="shared" si="33"/>
        <v>0</v>
      </c>
      <c r="R161" s="424">
        <f t="shared" si="33"/>
        <v>0</v>
      </c>
      <c r="S161" s="276">
        <f t="shared" si="33"/>
        <v>0</v>
      </c>
      <c r="T161" s="299">
        <f t="shared" si="33"/>
        <v>0</v>
      </c>
      <c r="U161" s="300">
        <f t="shared" si="33"/>
        <v>0</v>
      </c>
      <c r="V161" s="276">
        <f t="shared" si="33"/>
        <v>0</v>
      </c>
      <c r="W161" s="299">
        <f t="shared" si="33"/>
        <v>0</v>
      </c>
      <c r="X161" s="300">
        <f t="shared" si="33"/>
        <v>0</v>
      </c>
      <c r="Y161" s="276">
        <f t="shared" si="33"/>
        <v>0</v>
      </c>
      <c r="Z161" s="299">
        <f t="shared" si="33"/>
        <v>0</v>
      </c>
      <c r="AA161" s="300">
        <f t="shared" si="33"/>
        <v>0</v>
      </c>
      <c r="AB161" s="276">
        <f t="shared" si="33"/>
        <v>0</v>
      </c>
      <c r="AC161" s="299">
        <f t="shared" si="33"/>
        <v>0</v>
      </c>
      <c r="AD161" s="300">
        <f t="shared" si="33"/>
        <v>0</v>
      </c>
      <c r="AE161" s="276">
        <f t="shared" si="33"/>
        <v>0</v>
      </c>
      <c r="AF161" s="299">
        <f t="shared" si="33"/>
        <v>0</v>
      </c>
      <c r="AG161" s="300">
        <f t="shared" si="33"/>
        <v>0</v>
      </c>
      <c r="AH161" s="276">
        <f t="shared" si="33"/>
        <v>0</v>
      </c>
      <c r="AI161" s="299">
        <f t="shared" si="33"/>
        <v>0</v>
      </c>
      <c r="AJ161" s="300">
        <f t="shared" si="33"/>
        <v>0</v>
      </c>
      <c r="AK161" s="276">
        <f t="shared" si="33"/>
        <v>0</v>
      </c>
      <c r="AL161" s="276">
        <f t="shared" si="33"/>
        <v>0</v>
      </c>
      <c r="AN161" s="122">
        <f>IF(I161+L161+O161+R161+U161+X161+AA161+AG161+AJ161+AD161=F161,0,Y)</f>
        <v>0</v>
      </c>
      <c r="AO161" s="122">
        <f>IF(J161+M161+P161+S161+V161+Y161+AB161+AH161+AK161+AE161=G161,0,Y)</f>
        <v>0</v>
      </c>
      <c r="AP161" s="122">
        <f>IF(K161+N161+Q161+T161+W161+Z161+AC161+AI161+AL161+AF161=H161,0,Y)</f>
        <v>0</v>
      </c>
      <c r="AQ161" s="122">
        <f>IF(SUM(G161:H161)=F161,0,Y)</f>
        <v>0</v>
      </c>
      <c r="AR161" s="122">
        <f>IF(SUM(J161:K161)=I161,0,Y)</f>
        <v>0</v>
      </c>
      <c r="AS161" s="122">
        <f>IF(SUM(M161:N161)=L161,0,Y)</f>
        <v>0</v>
      </c>
      <c r="AT161" s="122">
        <f>IF(SUM(P161:Q161)=O161,0,Y)</f>
        <v>0</v>
      </c>
      <c r="AU161" s="122">
        <f>IF(SUM(S161:T161)=R161,0,Y)</f>
        <v>0</v>
      </c>
      <c r="AV161" s="122">
        <f>IF(SUM(V161:W161)=U161,0,Y)</f>
        <v>0</v>
      </c>
      <c r="AW161" s="122">
        <f>IF(SUM(Y161:Z161)=X161,0,Y)</f>
        <v>0</v>
      </c>
      <c r="AX161" s="122">
        <f>IF(SUM(AB161:AC161)=AA161,0,Y)</f>
        <v>0</v>
      </c>
      <c r="AY161" s="122">
        <f>IF(SUM(AH161:AI161)=AG161,0,Y)</f>
        <v>0</v>
      </c>
      <c r="AZ161" s="122">
        <f>IF(SUM(AK161:AL161)=AJ161,0,Y)</f>
        <v>0</v>
      </c>
    </row>
    <row r="162" spans="1:52" ht="17.100000000000001" customHeight="1" x14ac:dyDescent="0.15">
      <c r="A162" s="418"/>
      <c r="B162" s="418"/>
      <c r="C162" s="418"/>
      <c r="D162" s="418"/>
      <c r="E162" s="419"/>
      <c r="F162" s="284"/>
      <c r="G162" s="284"/>
      <c r="H162" s="285"/>
      <c r="I162" s="286"/>
      <c r="J162" s="284"/>
      <c r="K162" s="285"/>
      <c r="L162" s="286"/>
      <c r="M162" s="284"/>
      <c r="N162" s="285"/>
      <c r="O162" s="286"/>
      <c r="P162" s="284"/>
      <c r="Q162" s="447"/>
      <c r="R162" s="448"/>
      <c r="S162" s="284"/>
      <c r="T162" s="285"/>
      <c r="U162" s="286"/>
      <c r="V162" s="284"/>
      <c r="W162" s="285"/>
      <c r="X162" s="286"/>
      <c r="Y162" s="284"/>
      <c r="Z162" s="285"/>
      <c r="AA162" s="286"/>
      <c r="AB162" s="284"/>
      <c r="AC162" s="285"/>
      <c r="AD162" s="286"/>
      <c r="AE162" s="284"/>
      <c r="AF162" s="285"/>
      <c r="AG162" s="286"/>
      <c r="AH162" s="284"/>
      <c r="AI162" s="285"/>
      <c r="AJ162" s="286"/>
      <c r="AK162" s="284"/>
      <c r="AL162" s="284"/>
      <c r="AN162" s="122"/>
      <c r="AO162" s="122"/>
      <c r="AP162" s="122"/>
      <c r="AQ162" s="122"/>
      <c r="AR162" s="122"/>
      <c r="AS162" s="122"/>
      <c r="AT162" s="122"/>
      <c r="AU162" s="122"/>
      <c r="AV162" s="122"/>
      <c r="AW162" s="122"/>
      <c r="AX162" s="122"/>
      <c r="AY162" s="122"/>
      <c r="AZ162" s="122"/>
    </row>
    <row r="163" spans="1:52" s="111" customFormat="1" ht="17.100000000000001" customHeight="1" x14ac:dyDescent="0.15">
      <c r="A163" s="454"/>
      <c r="B163" s="573" t="s">
        <v>72</v>
      </c>
      <c r="C163" s="573"/>
      <c r="D163" s="573"/>
      <c r="E163" s="574"/>
      <c r="F163" s="281">
        <f t="shared" ref="F163:AL165" si="34">SUM(F72-F252)</f>
        <v>3099</v>
      </c>
      <c r="G163" s="281">
        <f t="shared" si="34"/>
        <v>2023</v>
      </c>
      <c r="H163" s="282">
        <f t="shared" si="34"/>
        <v>1076</v>
      </c>
      <c r="I163" s="283">
        <f t="shared" si="34"/>
        <v>345</v>
      </c>
      <c r="J163" s="281">
        <f t="shared" si="34"/>
        <v>203</v>
      </c>
      <c r="K163" s="282">
        <f t="shared" si="34"/>
        <v>142</v>
      </c>
      <c r="L163" s="283">
        <f t="shared" si="34"/>
        <v>308</v>
      </c>
      <c r="M163" s="281">
        <f t="shared" si="34"/>
        <v>186</v>
      </c>
      <c r="N163" s="282">
        <f t="shared" si="34"/>
        <v>122</v>
      </c>
      <c r="O163" s="283">
        <f t="shared" si="34"/>
        <v>1226</v>
      </c>
      <c r="P163" s="281">
        <f t="shared" si="34"/>
        <v>1133</v>
      </c>
      <c r="Q163" s="445">
        <f t="shared" si="34"/>
        <v>93</v>
      </c>
      <c r="R163" s="446">
        <f t="shared" si="34"/>
        <v>801</v>
      </c>
      <c r="S163" s="281">
        <f t="shared" si="34"/>
        <v>346</v>
      </c>
      <c r="T163" s="282">
        <f t="shared" si="34"/>
        <v>455</v>
      </c>
      <c r="U163" s="283">
        <f t="shared" si="34"/>
        <v>60</v>
      </c>
      <c r="V163" s="281">
        <f t="shared" si="34"/>
        <v>59</v>
      </c>
      <c r="W163" s="282">
        <f t="shared" si="34"/>
        <v>1</v>
      </c>
      <c r="X163" s="283">
        <f t="shared" si="34"/>
        <v>141</v>
      </c>
      <c r="Y163" s="281">
        <f t="shared" si="34"/>
        <v>10</v>
      </c>
      <c r="Z163" s="282">
        <f t="shared" si="34"/>
        <v>131</v>
      </c>
      <c r="AA163" s="283">
        <f t="shared" si="34"/>
        <v>3</v>
      </c>
      <c r="AB163" s="281">
        <f t="shared" si="34"/>
        <v>1</v>
      </c>
      <c r="AC163" s="282">
        <f t="shared" si="34"/>
        <v>2</v>
      </c>
      <c r="AD163" s="283">
        <f t="shared" si="34"/>
        <v>41</v>
      </c>
      <c r="AE163" s="281">
        <f t="shared" si="34"/>
        <v>9</v>
      </c>
      <c r="AF163" s="282">
        <f t="shared" si="34"/>
        <v>32</v>
      </c>
      <c r="AG163" s="283">
        <f t="shared" si="34"/>
        <v>55</v>
      </c>
      <c r="AH163" s="281">
        <f t="shared" si="34"/>
        <v>27</v>
      </c>
      <c r="AI163" s="282">
        <f t="shared" si="34"/>
        <v>28</v>
      </c>
      <c r="AJ163" s="283">
        <f t="shared" si="34"/>
        <v>119</v>
      </c>
      <c r="AK163" s="281">
        <f t="shared" si="34"/>
        <v>49</v>
      </c>
      <c r="AL163" s="281">
        <f t="shared" si="34"/>
        <v>70</v>
      </c>
      <c r="AN163" s="122">
        <f>IF(I163+L163+O163+R163+U163+X163+AA163+AG163+AJ163+AD163=F163,0,Y)</f>
        <v>0</v>
      </c>
      <c r="AO163" s="122">
        <f>IF(J163+M163+P163+S163+V163+Y163+AB163+AH163+AK163+AE163=G163,0,Y)</f>
        <v>0</v>
      </c>
      <c r="AP163" s="122">
        <f>IF(K163+N163+Q163+T163+W163+Z163+AC163+AI163+AL163+AF163=H163,0,Y)</f>
        <v>0</v>
      </c>
      <c r="AQ163" s="122">
        <f>IF(SUM(G163:H163)=F163,0,Y)</f>
        <v>0</v>
      </c>
      <c r="AR163" s="122">
        <f>IF(SUM(J163:K163)=I163,0,Y)</f>
        <v>0</v>
      </c>
      <c r="AS163" s="122">
        <f>IF(SUM(M163:N163)=L163,0,Y)</f>
        <v>0</v>
      </c>
      <c r="AT163" s="122">
        <f>IF(SUM(P163:Q163)=O163,0,Y)</f>
        <v>0</v>
      </c>
      <c r="AU163" s="122">
        <f>IF(SUM(S163:T163)=R163,0,Y)</f>
        <v>0</v>
      </c>
      <c r="AV163" s="122">
        <f>IF(SUM(V163:W163)=U163,0,Y)</f>
        <v>0</v>
      </c>
      <c r="AW163" s="122">
        <f>IF(SUM(Y163:Z163)=X163,0,Y)</f>
        <v>0</v>
      </c>
      <c r="AX163" s="122">
        <f>IF(SUM(AB163:AC163)=AA163,0,Y)</f>
        <v>0</v>
      </c>
      <c r="AY163" s="122">
        <f>IF(SUM(AH163:AI163)=AG163,0,Y)</f>
        <v>0</v>
      </c>
      <c r="AZ163" s="122">
        <f>IF(SUM(AK163:AL163)=AJ163,0,Y)</f>
        <v>0</v>
      </c>
    </row>
    <row r="164" spans="1:52" ht="17.100000000000001" customHeight="1" x14ac:dyDescent="0.15">
      <c r="A164" s="418"/>
      <c r="B164" s="292" t="s">
        <v>263</v>
      </c>
      <c r="C164" s="292"/>
      <c r="D164" s="292"/>
      <c r="E164" s="456"/>
      <c r="F164" s="276">
        <f t="shared" si="34"/>
        <v>512</v>
      </c>
      <c r="G164" s="276">
        <f t="shared" si="34"/>
        <v>365</v>
      </c>
      <c r="H164" s="299">
        <f t="shared" si="34"/>
        <v>147</v>
      </c>
      <c r="I164" s="300">
        <f t="shared" si="34"/>
        <v>485</v>
      </c>
      <c r="J164" s="276">
        <f t="shared" si="34"/>
        <v>345</v>
      </c>
      <c r="K164" s="299">
        <f t="shared" si="34"/>
        <v>140</v>
      </c>
      <c r="L164" s="300">
        <f t="shared" si="34"/>
        <v>0</v>
      </c>
      <c r="M164" s="276">
        <f t="shared" si="34"/>
        <v>0</v>
      </c>
      <c r="N164" s="299">
        <f t="shared" si="34"/>
        <v>0</v>
      </c>
      <c r="O164" s="300">
        <f t="shared" si="34"/>
        <v>2</v>
      </c>
      <c r="P164" s="276">
        <f t="shared" si="34"/>
        <v>2</v>
      </c>
      <c r="Q164" s="450">
        <f t="shared" si="34"/>
        <v>0</v>
      </c>
      <c r="R164" s="424">
        <f t="shared" si="34"/>
        <v>0</v>
      </c>
      <c r="S164" s="276">
        <f t="shared" si="34"/>
        <v>0</v>
      </c>
      <c r="T164" s="299">
        <f t="shared" si="34"/>
        <v>0</v>
      </c>
      <c r="U164" s="300">
        <f t="shared" si="34"/>
        <v>0</v>
      </c>
      <c r="V164" s="276">
        <f t="shared" si="34"/>
        <v>0</v>
      </c>
      <c r="W164" s="299">
        <f t="shared" si="34"/>
        <v>0</v>
      </c>
      <c r="X164" s="300">
        <f t="shared" si="34"/>
        <v>0</v>
      </c>
      <c r="Y164" s="276">
        <f t="shared" si="34"/>
        <v>0</v>
      </c>
      <c r="Z164" s="299">
        <f t="shared" si="34"/>
        <v>0</v>
      </c>
      <c r="AA164" s="300">
        <f t="shared" si="34"/>
        <v>0</v>
      </c>
      <c r="AB164" s="276">
        <f t="shared" si="34"/>
        <v>0</v>
      </c>
      <c r="AC164" s="299">
        <f t="shared" si="34"/>
        <v>0</v>
      </c>
      <c r="AD164" s="300">
        <f t="shared" si="34"/>
        <v>0</v>
      </c>
      <c r="AE164" s="276">
        <f t="shared" si="34"/>
        <v>0</v>
      </c>
      <c r="AF164" s="299">
        <f t="shared" si="34"/>
        <v>0</v>
      </c>
      <c r="AG164" s="300">
        <f t="shared" si="34"/>
        <v>23</v>
      </c>
      <c r="AH164" s="276">
        <f t="shared" si="34"/>
        <v>16</v>
      </c>
      <c r="AI164" s="299">
        <f t="shared" si="34"/>
        <v>7</v>
      </c>
      <c r="AJ164" s="300">
        <f t="shared" si="34"/>
        <v>2</v>
      </c>
      <c r="AK164" s="276">
        <f t="shared" si="34"/>
        <v>2</v>
      </c>
      <c r="AL164" s="276">
        <f t="shared" si="34"/>
        <v>0</v>
      </c>
      <c r="AN164" s="122">
        <f>IF(I164+L164+O164+R164+U164+X164+AA164+AG164+AJ164+AD164=F164,0,Y)</f>
        <v>0</v>
      </c>
      <c r="AO164" s="122">
        <f>IF(J164+M164+P164+S164+V164+Y164+AB164+AH164+AK164+AE164=G164,0,Y)</f>
        <v>0</v>
      </c>
      <c r="AP164" s="122">
        <f>IF(K164+N164+Q164+T164+W164+Z164+AC164+AI164+AL164+AF164=H164,0,Y)</f>
        <v>0</v>
      </c>
      <c r="AQ164" s="122">
        <f>IF(SUM(G164:H164)=F164,0,Y)</f>
        <v>0</v>
      </c>
      <c r="AR164" s="122">
        <f>IF(SUM(J164:K164)=I164,0,Y)</f>
        <v>0</v>
      </c>
      <c r="AS164" s="122">
        <f>IF(SUM(M164:N164)=L164,0,Y)</f>
        <v>0</v>
      </c>
      <c r="AT164" s="122">
        <f>IF(SUM(P164:Q164)=O164,0,Y)</f>
        <v>0</v>
      </c>
      <c r="AU164" s="122">
        <f>IF(SUM(S164:T164)=R164,0,Y)</f>
        <v>0</v>
      </c>
      <c r="AV164" s="122">
        <f>IF(SUM(V164:W164)=U164,0,Y)</f>
        <v>0</v>
      </c>
      <c r="AW164" s="122">
        <f>IF(SUM(Y164:Z164)=X164,0,Y)</f>
        <v>0</v>
      </c>
      <c r="AX164" s="122">
        <f>IF(SUM(AB164:AC164)=AA164,0,Y)</f>
        <v>0</v>
      </c>
      <c r="AY164" s="122">
        <f>IF(SUM(AH164:AI164)=AG164,0,Y)</f>
        <v>0</v>
      </c>
      <c r="AZ164" s="122">
        <f>IF(SUM(AK164:AL164)=AJ164,0,Y)</f>
        <v>0</v>
      </c>
    </row>
    <row r="165" spans="1:52" ht="17.100000000000001" customHeight="1" x14ac:dyDescent="0.15">
      <c r="A165" s="418"/>
      <c r="B165" s="578" t="s">
        <v>130</v>
      </c>
      <c r="C165" s="578"/>
      <c r="D165" s="578"/>
      <c r="E165" s="579"/>
      <c r="F165" s="276">
        <f t="shared" si="34"/>
        <v>13</v>
      </c>
      <c r="G165" s="276">
        <f t="shared" si="34"/>
        <v>9</v>
      </c>
      <c r="H165" s="299">
        <f t="shared" si="34"/>
        <v>4</v>
      </c>
      <c r="I165" s="300">
        <f t="shared" si="34"/>
        <v>4</v>
      </c>
      <c r="J165" s="276">
        <f t="shared" si="34"/>
        <v>2</v>
      </c>
      <c r="K165" s="299">
        <f t="shared" si="34"/>
        <v>2</v>
      </c>
      <c r="L165" s="300">
        <f t="shared" si="34"/>
        <v>3</v>
      </c>
      <c r="M165" s="276">
        <f t="shared" si="34"/>
        <v>2</v>
      </c>
      <c r="N165" s="299">
        <f t="shared" si="34"/>
        <v>1</v>
      </c>
      <c r="O165" s="300">
        <f t="shared" si="34"/>
        <v>2</v>
      </c>
      <c r="P165" s="276">
        <f t="shared" si="34"/>
        <v>2</v>
      </c>
      <c r="Q165" s="450">
        <f t="shared" si="34"/>
        <v>0</v>
      </c>
      <c r="R165" s="424">
        <f t="shared" si="34"/>
        <v>2</v>
      </c>
      <c r="S165" s="276">
        <f t="shared" si="34"/>
        <v>2</v>
      </c>
      <c r="T165" s="299">
        <f t="shared" si="34"/>
        <v>0</v>
      </c>
      <c r="U165" s="300">
        <f t="shared" si="34"/>
        <v>1</v>
      </c>
      <c r="V165" s="276">
        <f t="shared" si="34"/>
        <v>1</v>
      </c>
      <c r="W165" s="299">
        <f t="shared" si="34"/>
        <v>0</v>
      </c>
      <c r="X165" s="300">
        <f t="shared" si="34"/>
        <v>0</v>
      </c>
      <c r="Y165" s="276">
        <f t="shared" si="34"/>
        <v>0</v>
      </c>
      <c r="Z165" s="299">
        <f t="shared" si="34"/>
        <v>0</v>
      </c>
      <c r="AA165" s="300">
        <f t="shared" si="34"/>
        <v>1</v>
      </c>
      <c r="AB165" s="276">
        <f t="shared" si="34"/>
        <v>0</v>
      </c>
      <c r="AC165" s="299">
        <f t="shared" si="34"/>
        <v>1</v>
      </c>
      <c r="AD165" s="300">
        <f t="shared" si="34"/>
        <v>0</v>
      </c>
      <c r="AE165" s="276">
        <f t="shared" si="34"/>
        <v>0</v>
      </c>
      <c r="AF165" s="299">
        <f t="shared" si="34"/>
        <v>0</v>
      </c>
      <c r="AG165" s="300">
        <f t="shared" si="34"/>
        <v>0</v>
      </c>
      <c r="AH165" s="276">
        <f t="shared" si="34"/>
        <v>0</v>
      </c>
      <c r="AI165" s="299">
        <f t="shared" si="34"/>
        <v>0</v>
      </c>
      <c r="AJ165" s="300">
        <f t="shared" si="34"/>
        <v>0</v>
      </c>
      <c r="AK165" s="276">
        <f t="shared" si="34"/>
        <v>0</v>
      </c>
      <c r="AL165" s="276">
        <f t="shared" si="34"/>
        <v>0</v>
      </c>
      <c r="AN165" s="122">
        <f>IF(I165+L165+O165+R165+U165+X165+AA165+AG165+AJ165+AD165=F165,0,Y)</f>
        <v>0</v>
      </c>
      <c r="AO165" s="122">
        <f>IF(J165+M165+P165+S165+V165+Y165+AB165+AH165+AK165+AE165=G165,0,Y)</f>
        <v>0</v>
      </c>
      <c r="AP165" s="122">
        <f>IF(K165+N165+Q165+T165+W165+Z165+AC165+AI165+AL165=H165,0,Y)</f>
        <v>0</v>
      </c>
      <c r="AQ165" s="122">
        <f>IF(SUM(G165:H165)=F165,0,Y)</f>
        <v>0</v>
      </c>
      <c r="AR165" s="122">
        <f>IF(SUM(J165:K165)=I165,0,Y)</f>
        <v>0</v>
      </c>
      <c r="AS165" s="122">
        <f>IF(SUM(M165:N165)=L165,0,Y)</f>
        <v>0</v>
      </c>
      <c r="AT165" s="122">
        <f>IF(SUM(P165:Q165)=O165,0,Y)</f>
        <v>0</v>
      </c>
      <c r="AU165" s="122">
        <f>IF(SUM(S165:T165)=R165,0,Y)</f>
        <v>0</v>
      </c>
      <c r="AV165" s="122">
        <f>IF(SUM(V165:W165)=U165,0,Y)</f>
        <v>0</v>
      </c>
      <c r="AW165" s="122">
        <f>IF(SUM(Y165:Z165)=X165,0,Y)</f>
        <v>0</v>
      </c>
      <c r="AX165" s="122">
        <f>IF(SUM(AB165:AC165)=AA165,0,Y)</f>
        <v>0</v>
      </c>
      <c r="AY165" s="122">
        <f>IF(SUM(AH165:AI165)=AG165,0,Y)</f>
        <v>0</v>
      </c>
      <c r="AZ165" s="122">
        <f>IF(SUM(AK165:AL165)=AJ165,0,Y)</f>
        <v>0</v>
      </c>
    </row>
    <row r="166" spans="1:52" ht="17.100000000000001" customHeight="1" x14ac:dyDescent="0.15">
      <c r="A166" s="418"/>
      <c r="B166" s="418"/>
      <c r="C166" s="418"/>
      <c r="D166" s="418"/>
      <c r="E166" s="419"/>
      <c r="F166" s="284"/>
      <c r="G166" s="284"/>
      <c r="H166" s="285"/>
      <c r="I166" s="286"/>
      <c r="J166" s="284"/>
      <c r="K166" s="285"/>
      <c r="L166" s="286"/>
      <c r="M166" s="284"/>
      <c r="N166" s="285"/>
      <c r="O166" s="286"/>
      <c r="P166" s="284"/>
      <c r="Q166" s="447"/>
      <c r="R166" s="448"/>
      <c r="S166" s="284"/>
      <c r="T166" s="285"/>
      <c r="U166" s="286"/>
      <c r="V166" s="284"/>
      <c r="W166" s="285"/>
      <c r="X166" s="286"/>
      <c r="Y166" s="284"/>
      <c r="Z166" s="285"/>
      <c r="AA166" s="286"/>
      <c r="AB166" s="284"/>
      <c r="AC166" s="285"/>
      <c r="AD166" s="286"/>
      <c r="AE166" s="284"/>
      <c r="AF166" s="285"/>
      <c r="AG166" s="286"/>
      <c r="AH166" s="284"/>
      <c r="AI166" s="285"/>
      <c r="AJ166" s="286"/>
      <c r="AK166" s="284"/>
      <c r="AL166" s="284"/>
      <c r="AN166" s="122"/>
      <c r="AO166" s="122"/>
      <c r="AP166" s="122"/>
    </row>
    <row r="167" spans="1:52" ht="17.100000000000001" customHeight="1" x14ac:dyDescent="0.15">
      <c r="A167" s="573" t="s">
        <v>129</v>
      </c>
      <c r="B167" s="573"/>
      <c r="C167" s="573"/>
      <c r="D167" s="573"/>
      <c r="E167" s="574"/>
      <c r="F167" s="281">
        <f t="shared" ref="F167:AL169" si="35">SUM(F76-F256)</f>
        <v>4803</v>
      </c>
      <c r="G167" s="281">
        <f t="shared" si="35"/>
        <v>2254</v>
      </c>
      <c r="H167" s="282">
        <f t="shared" si="35"/>
        <v>2549</v>
      </c>
      <c r="I167" s="283">
        <f t="shared" si="35"/>
        <v>3781</v>
      </c>
      <c r="J167" s="281">
        <f t="shared" si="35"/>
        <v>1852</v>
      </c>
      <c r="K167" s="282">
        <f t="shared" si="35"/>
        <v>1929</v>
      </c>
      <c r="L167" s="283">
        <f t="shared" si="35"/>
        <v>42</v>
      </c>
      <c r="M167" s="281">
        <f t="shared" si="35"/>
        <v>19</v>
      </c>
      <c r="N167" s="282">
        <f t="shared" si="35"/>
        <v>23</v>
      </c>
      <c r="O167" s="283">
        <f t="shared" si="35"/>
        <v>94</v>
      </c>
      <c r="P167" s="281">
        <f t="shared" si="35"/>
        <v>78</v>
      </c>
      <c r="Q167" s="445">
        <f t="shared" si="35"/>
        <v>16</v>
      </c>
      <c r="R167" s="446">
        <f t="shared" si="35"/>
        <v>342</v>
      </c>
      <c r="S167" s="281">
        <f t="shared" si="35"/>
        <v>128</v>
      </c>
      <c r="T167" s="282">
        <f t="shared" si="35"/>
        <v>214</v>
      </c>
      <c r="U167" s="283">
        <f t="shared" si="35"/>
        <v>8</v>
      </c>
      <c r="V167" s="281">
        <f t="shared" si="35"/>
        <v>7</v>
      </c>
      <c r="W167" s="282">
        <f t="shared" si="35"/>
        <v>1</v>
      </c>
      <c r="X167" s="283">
        <f t="shared" si="35"/>
        <v>137</v>
      </c>
      <c r="Y167" s="281">
        <f t="shared" si="35"/>
        <v>0</v>
      </c>
      <c r="Z167" s="282">
        <f t="shared" si="35"/>
        <v>137</v>
      </c>
      <c r="AA167" s="283">
        <f t="shared" si="35"/>
        <v>3</v>
      </c>
      <c r="AB167" s="281">
        <f t="shared" si="35"/>
        <v>1</v>
      </c>
      <c r="AC167" s="282">
        <f t="shared" si="35"/>
        <v>2</v>
      </c>
      <c r="AD167" s="283">
        <f t="shared" si="35"/>
        <v>9</v>
      </c>
      <c r="AE167" s="281">
        <f t="shared" si="35"/>
        <v>1</v>
      </c>
      <c r="AF167" s="282">
        <f t="shared" si="35"/>
        <v>8</v>
      </c>
      <c r="AG167" s="283">
        <f t="shared" si="35"/>
        <v>302</v>
      </c>
      <c r="AH167" s="281">
        <f t="shared" si="35"/>
        <v>130</v>
      </c>
      <c r="AI167" s="282">
        <f t="shared" si="35"/>
        <v>172</v>
      </c>
      <c r="AJ167" s="283">
        <f t="shared" si="35"/>
        <v>85</v>
      </c>
      <c r="AK167" s="281">
        <f t="shared" si="35"/>
        <v>38</v>
      </c>
      <c r="AL167" s="281">
        <f t="shared" si="35"/>
        <v>47</v>
      </c>
      <c r="AN167" s="122">
        <f>IF(I167+L167+O167+R167+U167+X167+AA167+AG167+AJ167+AD167=F167,0,Y)</f>
        <v>0</v>
      </c>
      <c r="AO167" s="122">
        <f>IF(J167+M167+P167+S167+V167+Y167+AB167+AH167+AK167+AE167=G167,0,Y)</f>
        <v>0</v>
      </c>
      <c r="AP167" s="122">
        <f>IF(K167+N167+Q167+T167+W167+Z167+AC167+AI167+AL167+AF167=H167,0,Y)</f>
        <v>0</v>
      </c>
      <c r="AQ167" s="122">
        <f>IF(SUM(G167:H167)=F167,0,Y)</f>
        <v>0</v>
      </c>
      <c r="AR167" s="122">
        <f>IF(SUM(J167:K167)=I167,0,Y)</f>
        <v>0</v>
      </c>
      <c r="AS167" s="122">
        <f>IF(SUM(M167:N167)=L167,0,Y)</f>
        <v>0</v>
      </c>
      <c r="AT167" s="122">
        <f>IF(SUM(P167:Q167)=O167,0,Y)</f>
        <v>0</v>
      </c>
      <c r="AU167" s="122">
        <f>IF(SUM(S167:T167)=R167,0,Y)</f>
        <v>0</v>
      </c>
      <c r="AV167" s="122">
        <f>IF(SUM(V167:W167)=U167,0,Y)</f>
        <v>0</v>
      </c>
      <c r="AW167" s="122">
        <f>IF(SUM(Y167:Z167)=X167,0,Y)</f>
        <v>0</v>
      </c>
      <c r="AX167" s="122">
        <f>IF(SUM(AB167:AC167)=AA167,0,Y)</f>
        <v>0</v>
      </c>
      <c r="AY167" s="122">
        <f>IF(SUM(AH167:AI167)=AG167,0,Y)</f>
        <v>0</v>
      </c>
      <c r="AZ167" s="122">
        <f>IF(SUM(AK167:AL167)=AJ167,0,Y)</f>
        <v>0</v>
      </c>
    </row>
    <row r="168" spans="1:52" ht="17.100000000000001" customHeight="1" x14ac:dyDescent="0.15">
      <c r="A168" s="418"/>
      <c r="B168" s="418"/>
      <c r="C168" s="578" t="s">
        <v>128</v>
      </c>
      <c r="D168" s="578"/>
      <c r="E168" s="579"/>
      <c r="F168" s="276">
        <f t="shared" si="35"/>
        <v>3831</v>
      </c>
      <c r="G168" s="276">
        <f t="shared" si="35"/>
        <v>2203</v>
      </c>
      <c r="H168" s="299">
        <f t="shared" si="35"/>
        <v>1628</v>
      </c>
      <c r="I168" s="300">
        <f t="shared" si="35"/>
        <v>3249</v>
      </c>
      <c r="J168" s="276">
        <f t="shared" si="35"/>
        <v>1823</v>
      </c>
      <c r="K168" s="299">
        <f t="shared" si="35"/>
        <v>1426</v>
      </c>
      <c r="L168" s="300">
        <f t="shared" si="35"/>
        <v>27</v>
      </c>
      <c r="M168" s="276">
        <f t="shared" si="35"/>
        <v>17</v>
      </c>
      <c r="N168" s="299">
        <f t="shared" si="35"/>
        <v>10</v>
      </c>
      <c r="O168" s="300">
        <f t="shared" si="35"/>
        <v>73</v>
      </c>
      <c r="P168" s="276">
        <f t="shared" si="35"/>
        <v>70</v>
      </c>
      <c r="Q168" s="450">
        <f t="shared" si="35"/>
        <v>3</v>
      </c>
      <c r="R168" s="424">
        <f t="shared" si="35"/>
        <v>171</v>
      </c>
      <c r="S168" s="276">
        <f t="shared" si="35"/>
        <v>121</v>
      </c>
      <c r="T168" s="299">
        <f t="shared" si="35"/>
        <v>50</v>
      </c>
      <c r="U168" s="300">
        <f t="shared" si="35"/>
        <v>6</v>
      </c>
      <c r="V168" s="276">
        <f t="shared" si="35"/>
        <v>5</v>
      </c>
      <c r="W168" s="299">
        <f t="shared" si="35"/>
        <v>1</v>
      </c>
      <c r="X168" s="300">
        <f t="shared" si="35"/>
        <v>27</v>
      </c>
      <c r="Y168" s="276">
        <f t="shared" si="35"/>
        <v>0</v>
      </c>
      <c r="Z168" s="299">
        <f t="shared" si="35"/>
        <v>27</v>
      </c>
      <c r="AA168" s="300">
        <f t="shared" si="35"/>
        <v>0</v>
      </c>
      <c r="AB168" s="276">
        <f t="shared" si="35"/>
        <v>0</v>
      </c>
      <c r="AC168" s="299">
        <f t="shared" si="35"/>
        <v>0</v>
      </c>
      <c r="AD168" s="300">
        <f t="shared" si="35"/>
        <v>3</v>
      </c>
      <c r="AE168" s="276">
        <f t="shared" si="35"/>
        <v>1</v>
      </c>
      <c r="AF168" s="299">
        <f t="shared" si="35"/>
        <v>2</v>
      </c>
      <c r="AG168" s="300">
        <f t="shared" si="35"/>
        <v>224</v>
      </c>
      <c r="AH168" s="276">
        <f t="shared" si="35"/>
        <v>128</v>
      </c>
      <c r="AI168" s="299">
        <f t="shared" si="35"/>
        <v>96</v>
      </c>
      <c r="AJ168" s="300">
        <f t="shared" si="35"/>
        <v>51</v>
      </c>
      <c r="AK168" s="276">
        <f t="shared" si="35"/>
        <v>38</v>
      </c>
      <c r="AL168" s="276">
        <f t="shared" si="35"/>
        <v>13</v>
      </c>
      <c r="AN168" s="122">
        <f>IF(I168+L168+O168+R168+U168+X168+AA168+AG168+AJ168+AD168=F168,0,Y)</f>
        <v>0</v>
      </c>
      <c r="AO168" s="122">
        <f>IF(J168+M168+P168+S168+V168+Y168+AB168+AH168+AK168+AE168=G168,0,Y)</f>
        <v>0</v>
      </c>
      <c r="AP168" s="122">
        <f>IF(K168+N168+Q168+T168+W168+Z168+AC168+AI168+AL168+AF168=H168,0,Y)</f>
        <v>0</v>
      </c>
      <c r="AQ168" s="122">
        <f>IF(SUM(G168:H168)=F168,0,Y)</f>
        <v>0</v>
      </c>
      <c r="AR168" s="122">
        <f>IF(SUM(J168:K168)=I168,0,Y)</f>
        <v>0</v>
      </c>
      <c r="AS168" s="122">
        <f>IF(SUM(M168:N168)=L168,0,Y)</f>
        <v>0</v>
      </c>
      <c r="AT168" s="122">
        <f>IF(SUM(P168:Q168)=O168,0,Y)</f>
        <v>0</v>
      </c>
      <c r="AU168" s="122">
        <f>IF(SUM(S168:T168)=R168,0,Y)</f>
        <v>0</v>
      </c>
      <c r="AV168" s="122">
        <f>IF(SUM(V168:W168)=U168,0,Y)</f>
        <v>0</v>
      </c>
      <c r="AW168" s="122">
        <f>IF(SUM(Y168:Z168)=X168,0,Y)</f>
        <v>0</v>
      </c>
      <c r="AX168" s="122">
        <f>IF(SUM(AB168:AC168)=AA168,0,Y)</f>
        <v>0</v>
      </c>
      <c r="AY168" s="122">
        <f>IF(SUM(AH168:AI168)=AG168,0,Y)</f>
        <v>0</v>
      </c>
      <c r="AZ168" s="122">
        <f>IF(SUM(AK168:AL168)=AJ168,0,Y)</f>
        <v>0</v>
      </c>
    </row>
    <row r="169" spans="1:52" ht="17.100000000000001" customHeight="1" x14ac:dyDescent="0.15">
      <c r="A169" s="418"/>
      <c r="B169" s="418"/>
      <c r="C169" s="578" t="s">
        <v>127</v>
      </c>
      <c r="D169" s="578"/>
      <c r="E169" s="579"/>
      <c r="F169" s="276">
        <f t="shared" si="35"/>
        <v>972</v>
      </c>
      <c r="G169" s="276">
        <f t="shared" si="35"/>
        <v>51</v>
      </c>
      <c r="H169" s="299">
        <f t="shared" si="35"/>
        <v>921</v>
      </c>
      <c r="I169" s="300">
        <f t="shared" si="35"/>
        <v>532</v>
      </c>
      <c r="J169" s="276">
        <f t="shared" si="35"/>
        <v>29</v>
      </c>
      <c r="K169" s="299">
        <f t="shared" si="35"/>
        <v>503</v>
      </c>
      <c r="L169" s="300">
        <f t="shared" si="35"/>
        <v>15</v>
      </c>
      <c r="M169" s="276">
        <f t="shared" si="35"/>
        <v>2</v>
      </c>
      <c r="N169" s="299">
        <f t="shared" si="35"/>
        <v>13</v>
      </c>
      <c r="O169" s="300">
        <f t="shared" si="35"/>
        <v>21</v>
      </c>
      <c r="P169" s="276">
        <f t="shared" si="35"/>
        <v>8</v>
      </c>
      <c r="Q169" s="450">
        <f t="shared" si="35"/>
        <v>13</v>
      </c>
      <c r="R169" s="424">
        <f t="shared" si="35"/>
        <v>171</v>
      </c>
      <c r="S169" s="276">
        <f t="shared" si="35"/>
        <v>7</v>
      </c>
      <c r="T169" s="299">
        <f t="shared" si="35"/>
        <v>164</v>
      </c>
      <c r="U169" s="300">
        <f t="shared" si="35"/>
        <v>2</v>
      </c>
      <c r="V169" s="276">
        <f t="shared" si="35"/>
        <v>2</v>
      </c>
      <c r="W169" s="299">
        <f t="shared" si="35"/>
        <v>0</v>
      </c>
      <c r="X169" s="300">
        <f t="shared" si="35"/>
        <v>110</v>
      </c>
      <c r="Y169" s="276">
        <f t="shared" si="35"/>
        <v>0</v>
      </c>
      <c r="Z169" s="299">
        <f t="shared" si="35"/>
        <v>110</v>
      </c>
      <c r="AA169" s="300">
        <f t="shared" si="35"/>
        <v>3</v>
      </c>
      <c r="AB169" s="276">
        <f t="shared" si="35"/>
        <v>1</v>
      </c>
      <c r="AC169" s="299">
        <f t="shared" si="35"/>
        <v>2</v>
      </c>
      <c r="AD169" s="300">
        <f t="shared" si="35"/>
        <v>6</v>
      </c>
      <c r="AE169" s="276">
        <f t="shared" si="35"/>
        <v>0</v>
      </c>
      <c r="AF169" s="299">
        <f t="shared" si="35"/>
        <v>6</v>
      </c>
      <c r="AG169" s="300">
        <f t="shared" si="35"/>
        <v>78</v>
      </c>
      <c r="AH169" s="276">
        <f t="shared" si="35"/>
        <v>2</v>
      </c>
      <c r="AI169" s="299">
        <f t="shared" si="35"/>
        <v>76</v>
      </c>
      <c r="AJ169" s="300">
        <f t="shared" si="35"/>
        <v>34</v>
      </c>
      <c r="AK169" s="276">
        <f t="shared" si="35"/>
        <v>0</v>
      </c>
      <c r="AL169" s="276">
        <f t="shared" si="35"/>
        <v>34</v>
      </c>
      <c r="AN169" s="122">
        <f>IF(I169+L169+O169+R169+U169+X169+AA169+AG169+AJ169+AD169=F169,0,Y)</f>
        <v>0</v>
      </c>
      <c r="AO169" s="122">
        <f>IF(J169+M169+P169+S169+V169+Y169+AB169+AH169+AK169+AE169=G169,0,Y)</f>
        <v>0</v>
      </c>
      <c r="AP169" s="122">
        <f>IF(K169+N169+Q169+T169+W169+Z169+AC169+AI169+AL169+AF169=H169,0,Y)</f>
        <v>0</v>
      </c>
      <c r="AQ169" s="122">
        <f>IF(SUM(G169:H169)=F169,0,Y)</f>
        <v>0</v>
      </c>
      <c r="AR169" s="122">
        <f>IF(SUM(J169:K169)=I169,0,Y)</f>
        <v>0</v>
      </c>
      <c r="AS169" s="122">
        <f>IF(SUM(M169:N169)=L169,0,Y)</f>
        <v>0</v>
      </c>
      <c r="AT169" s="122">
        <f>IF(SUM(P169:Q169)=O169,0,Y)</f>
        <v>0</v>
      </c>
      <c r="AU169" s="122">
        <f>IF(SUM(S169:T169)=R169,0,Y)</f>
        <v>0</v>
      </c>
      <c r="AV169" s="122">
        <f>IF(SUM(V169:W169)=U169,0,Y)</f>
        <v>0</v>
      </c>
      <c r="AW169" s="122">
        <f>IF(SUM(Y169:Z169)=X169,0,Y)</f>
        <v>0</v>
      </c>
      <c r="AX169" s="122">
        <f>IF(SUM(AB169:AC169)=AA169,0,Y)</f>
        <v>0</v>
      </c>
      <c r="AY169" s="122">
        <f>IF(SUM(AH169:AI169)=AG169,0,Y)</f>
        <v>0</v>
      </c>
      <c r="AZ169" s="122">
        <f>IF(SUM(AK169:AL169)=AJ169,0,Y)</f>
        <v>0</v>
      </c>
    </row>
    <row r="170" spans="1:52" ht="17.100000000000001" customHeight="1" x14ac:dyDescent="0.15">
      <c r="A170" s="418"/>
      <c r="B170" s="418"/>
      <c r="C170" s="418"/>
      <c r="D170" s="418"/>
      <c r="E170" s="419"/>
      <c r="F170" s="284"/>
      <c r="G170" s="284"/>
      <c r="H170" s="285"/>
      <c r="I170" s="286"/>
      <c r="J170" s="284"/>
      <c r="K170" s="285"/>
      <c r="L170" s="286"/>
      <c r="M170" s="284"/>
      <c r="N170" s="285"/>
      <c r="O170" s="286"/>
      <c r="P170" s="284"/>
      <c r="Q170" s="447"/>
      <c r="R170" s="448"/>
      <c r="S170" s="284"/>
      <c r="T170" s="285"/>
      <c r="U170" s="286"/>
      <c r="V170" s="284"/>
      <c r="W170" s="285"/>
      <c r="X170" s="286"/>
      <c r="Y170" s="284"/>
      <c r="Z170" s="285"/>
      <c r="AA170" s="286"/>
      <c r="AB170" s="284"/>
      <c r="AC170" s="285"/>
      <c r="AD170" s="286"/>
      <c r="AE170" s="284"/>
      <c r="AF170" s="285"/>
      <c r="AG170" s="286"/>
      <c r="AH170" s="284"/>
      <c r="AI170" s="285"/>
      <c r="AJ170" s="286"/>
      <c r="AK170" s="284"/>
      <c r="AL170" s="284"/>
    </row>
    <row r="171" spans="1:52" s="111" customFormat="1" ht="17.100000000000001" customHeight="1" x14ac:dyDescent="0.15">
      <c r="A171" s="573" t="s">
        <v>126</v>
      </c>
      <c r="B171" s="573"/>
      <c r="C171" s="573"/>
      <c r="D171" s="573"/>
      <c r="E171" s="521" t="s">
        <v>73</v>
      </c>
      <c r="F171" s="293">
        <f t="shared" ref="F171:AL171" si="36">F104/F102*100</f>
        <v>40.625</v>
      </c>
      <c r="G171" s="293">
        <f t="shared" si="36"/>
        <v>34.780189204229274</v>
      </c>
      <c r="H171" s="294">
        <f t="shared" si="36"/>
        <v>46.836191602602014</v>
      </c>
      <c r="I171" s="293">
        <f t="shared" si="36"/>
        <v>61.494252873563212</v>
      </c>
      <c r="J171" s="293">
        <f t="shared" si="36"/>
        <v>58.707865168539328</v>
      </c>
      <c r="K171" s="294">
        <f t="shared" si="36"/>
        <v>64.039589442815242</v>
      </c>
      <c r="L171" s="293">
        <f t="shared" si="36"/>
        <v>8.8631984585741819</v>
      </c>
      <c r="M171" s="293">
        <f t="shared" si="36"/>
        <v>6.9486404833836861</v>
      </c>
      <c r="N171" s="294">
        <f t="shared" si="36"/>
        <v>12.23404255319149</v>
      </c>
      <c r="O171" s="293">
        <f t="shared" si="36"/>
        <v>6.3371356147021549</v>
      </c>
      <c r="P171" s="293">
        <f t="shared" si="36"/>
        <v>5.8988764044943816</v>
      </c>
      <c r="Q171" s="457">
        <f t="shared" si="36"/>
        <v>10.38961038961039</v>
      </c>
      <c r="R171" s="458">
        <f t="shared" si="36"/>
        <v>20.623501199040767</v>
      </c>
      <c r="S171" s="293">
        <f t="shared" si="36"/>
        <v>19.36936936936937</v>
      </c>
      <c r="T171" s="294">
        <f t="shared" si="36"/>
        <v>21.457085828343313</v>
      </c>
      <c r="U171" s="293">
        <f t="shared" si="36"/>
        <v>29.411764705882355</v>
      </c>
      <c r="V171" s="293">
        <f t="shared" si="36"/>
        <v>28.125</v>
      </c>
      <c r="W171" s="294">
        <f t="shared" si="36"/>
        <v>50</v>
      </c>
      <c r="X171" s="293">
        <f t="shared" si="36"/>
        <v>31.934731934731936</v>
      </c>
      <c r="Y171" s="293">
        <f t="shared" si="36"/>
        <v>0</v>
      </c>
      <c r="Z171" s="294">
        <f t="shared" si="36"/>
        <v>33.091787439613526</v>
      </c>
      <c r="AA171" s="293">
        <f t="shared" si="36"/>
        <v>46.808510638297875</v>
      </c>
      <c r="AB171" s="293">
        <f t="shared" si="36"/>
        <v>16.666666666666664</v>
      </c>
      <c r="AC171" s="294">
        <f t="shared" si="36"/>
        <v>51.219512195121951</v>
      </c>
      <c r="AD171" s="293">
        <f t="shared" si="36"/>
        <v>11.842105263157894</v>
      </c>
      <c r="AE171" s="293">
        <f t="shared" si="36"/>
        <v>6.666666666666667</v>
      </c>
      <c r="AF171" s="294">
        <f t="shared" si="36"/>
        <v>13.114754098360656</v>
      </c>
      <c r="AG171" s="293">
        <f t="shared" si="36"/>
        <v>56.962025316455701</v>
      </c>
      <c r="AH171" s="293">
        <f t="shared" si="36"/>
        <v>52.857142857142861</v>
      </c>
      <c r="AI171" s="294">
        <f t="shared" si="36"/>
        <v>60.227272727272727</v>
      </c>
      <c r="AJ171" s="293">
        <f t="shared" si="36"/>
        <v>23.646723646723647</v>
      </c>
      <c r="AK171" s="293">
        <f t="shared" si="36"/>
        <v>26.47058823529412</v>
      </c>
      <c r="AL171" s="293">
        <f t="shared" si="36"/>
        <v>21.86046511627907</v>
      </c>
    </row>
    <row r="172" spans="1:52" s="111" customFormat="1" ht="17.100000000000001" customHeight="1" x14ac:dyDescent="0.15">
      <c r="A172" s="573" t="s">
        <v>74</v>
      </c>
      <c r="B172" s="573"/>
      <c r="C172" s="573"/>
      <c r="D172" s="573"/>
      <c r="E172" s="521" t="s">
        <v>73</v>
      </c>
      <c r="F172" s="295">
        <f t="shared" ref="F172:AL172" si="37">F163/F102*100</f>
        <v>29.615825688073393</v>
      </c>
      <c r="G172" s="295">
        <f t="shared" si="37"/>
        <v>37.525505472083104</v>
      </c>
      <c r="H172" s="296">
        <f t="shared" si="37"/>
        <v>21.210329193770942</v>
      </c>
      <c r="I172" s="295">
        <f t="shared" si="37"/>
        <v>6.6091954022988508</v>
      </c>
      <c r="J172" s="295">
        <f t="shared" si="37"/>
        <v>8.1460674157303377</v>
      </c>
      <c r="K172" s="296">
        <f t="shared" si="37"/>
        <v>5.2052785923753664</v>
      </c>
      <c r="L172" s="295">
        <f t="shared" si="37"/>
        <v>59.344894026974949</v>
      </c>
      <c r="M172" s="295">
        <f t="shared" si="37"/>
        <v>56.19335347432024</v>
      </c>
      <c r="N172" s="296">
        <f t="shared" si="37"/>
        <v>64.893617021276597</v>
      </c>
      <c r="O172" s="295">
        <f t="shared" si="37"/>
        <v>77.693282636248412</v>
      </c>
      <c r="P172" s="295">
        <f t="shared" si="37"/>
        <v>79.56460674157303</v>
      </c>
      <c r="Q172" s="459">
        <f t="shared" si="37"/>
        <v>60.389610389610397</v>
      </c>
      <c r="R172" s="460">
        <f t="shared" si="37"/>
        <v>48.021582733812949</v>
      </c>
      <c r="S172" s="295">
        <f t="shared" si="37"/>
        <v>51.951951951951948</v>
      </c>
      <c r="T172" s="296">
        <f t="shared" si="37"/>
        <v>45.409181636726551</v>
      </c>
      <c r="U172" s="295">
        <f t="shared" si="37"/>
        <v>58.82352941176471</v>
      </c>
      <c r="V172" s="295">
        <f t="shared" si="37"/>
        <v>61.458333333333336</v>
      </c>
      <c r="W172" s="296">
        <f t="shared" si="37"/>
        <v>16.666666666666664</v>
      </c>
      <c r="X172" s="295">
        <f t="shared" si="37"/>
        <v>32.867132867132867</v>
      </c>
      <c r="Y172" s="295">
        <f t="shared" si="37"/>
        <v>66.666666666666657</v>
      </c>
      <c r="Z172" s="296">
        <f t="shared" si="37"/>
        <v>31.642512077294686</v>
      </c>
      <c r="AA172" s="295">
        <f t="shared" si="37"/>
        <v>6.3829787234042552</v>
      </c>
      <c r="AB172" s="295">
        <f t="shared" si="37"/>
        <v>16.666666666666664</v>
      </c>
      <c r="AC172" s="296">
        <f t="shared" si="37"/>
        <v>4.8780487804878048</v>
      </c>
      <c r="AD172" s="295">
        <f t="shared" si="37"/>
        <v>53.94736842105263</v>
      </c>
      <c r="AE172" s="295">
        <f t="shared" si="37"/>
        <v>60</v>
      </c>
      <c r="AF172" s="296">
        <f t="shared" si="37"/>
        <v>52.459016393442624</v>
      </c>
      <c r="AG172" s="295">
        <f t="shared" si="37"/>
        <v>11.603375527426159</v>
      </c>
      <c r="AH172" s="295">
        <f t="shared" si="37"/>
        <v>12.857142857142856</v>
      </c>
      <c r="AI172" s="296">
        <f t="shared" si="37"/>
        <v>10.606060606060606</v>
      </c>
      <c r="AJ172" s="295">
        <f t="shared" si="37"/>
        <v>33.903133903133906</v>
      </c>
      <c r="AK172" s="295">
        <f t="shared" si="37"/>
        <v>36.029411764705884</v>
      </c>
      <c r="AL172" s="295">
        <f t="shared" si="37"/>
        <v>32.558139534883722</v>
      </c>
    </row>
    <row r="173" spans="1:52" ht="17.100000000000001" customHeight="1" x14ac:dyDescent="0.15">
      <c r="A173" s="461"/>
      <c r="B173" s="461"/>
      <c r="C173" s="461"/>
      <c r="D173" s="461"/>
      <c r="E173" s="462"/>
      <c r="F173" s="463"/>
      <c r="G173" s="463"/>
      <c r="H173" s="464"/>
      <c r="I173" s="465"/>
      <c r="J173" s="463"/>
      <c r="K173" s="464"/>
      <c r="L173" s="465"/>
      <c r="M173" s="463"/>
      <c r="N173" s="464"/>
      <c r="O173" s="465"/>
      <c r="P173" s="463"/>
      <c r="Q173" s="466"/>
      <c r="R173" s="467"/>
      <c r="S173" s="463"/>
      <c r="T173" s="464"/>
      <c r="U173" s="465"/>
      <c r="V173" s="463"/>
      <c r="W173" s="464"/>
      <c r="X173" s="465"/>
      <c r="Y173" s="463"/>
      <c r="Z173" s="464"/>
      <c r="AA173" s="465"/>
      <c r="AB173" s="463"/>
      <c r="AC173" s="464"/>
      <c r="AD173" s="465"/>
      <c r="AE173" s="463"/>
      <c r="AF173" s="464"/>
      <c r="AG173" s="465"/>
      <c r="AH173" s="463"/>
      <c r="AI173" s="464"/>
      <c r="AJ173" s="465"/>
      <c r="AK173" s="463"/>
      <c r="AL173" s="463"/>
    </row>
    <row r="177" spans="1:52" x14ac:dyDescent="0.15">
      <c r="F177" s="33">
        <f>IF(SUM(F105:F126)/2+SUM(F128:F138)=F104,0,Y)</f>
        <v>0</v>
      </c>
      <c r="G177" s="33">
        <f>IF(SUM(G105:G126)/2+SUM(G128:G138)=G104,0,Y)</f>
        <v>0</v>
      </c>
      <c r="H177" s="33">
        <f>IF(SUM(H105:H126)/2+SUM(H128:H138)=H104,0,Y)</f>
        <v>0</v>
      </c>
      <c r="I177" s="33">
        <f>IF(SUM(I105:I126)/2+SUM(I128:I138)=I104,0,Y)</f>
        <v>0</v>
      </c>
      <c r="J177" s="33">
        <f>IF(SUM(J105:J126)/2+SUM(J128:J138)=J104,0,Y)</f>
        <v>0</v>
      </c>
      <c r="K177" s="33">
        <f>IF(SUM(K105:K126)/2+SUM(K128:K138)=K104,0,Y)</f>
        <v>0</v>
      </c>
      <c r="L177" s="33">
        <f>IF(SUM(L105:L126)/2+SUM(L128:L138)=L104,0,Y)</f>
        <v>0</v>
      </c>
      <c r="M177" s="33">
        <f>IF(SUM(M105:M126)/2+SUM(M128:M138)=M104,0,Y)</f>
        <v>0</v>
      </c>
      <c r="N177" s="33">
        <f>IF(SUM(N105:N126)/2+SUM(N128:N138)=N104,0,Y)</f>
        <v>0</v>
      </c>
      <c r="O177" s="33">
        <f>IF(SUM(O105:O126)/2+SUM(O128:O138)=O104,0,Y)</f>
        <v>0</v>
      </c>
      <c r="P177" s="33">
        <f>IF(SUM(P105:P126)/2+SUM(P128:P138)=P104,0,Y)</f>
        <v>0</v>
      </c>
      <c r="Q177" s="33">
        <f>IF(SUM(Q105:Q126)/2+SUM(Q128:Q138)=Q104,0,Y)</f>
        <v>0</v>
      </c>
      <c r="R177" s="33">
        <f>IF(SUM(R105:R126)/2+SUM(R128:R138)=R104,0,Y)</f>
        <v>0</v>
      </c>
      <c r="S177" s="33">
        <f>IF(SUM(S105:S126)/2+SUM(S128:S138)=S104,0,Y)</f>
        <v>0</v>
      </c>
      <c r="T177" s="33">
        <f>IF(SUM(T105:T126)/2+SUM(T128:T138)=T104,0,Y)</f>
        <v>0</v>
      </c>
      <c r="U177" s="33">
        <f>IF(SUM(U105:U126)/2+SUM(U128:U138)=U104,0,Y)</f>
        <v>0</v>
      </c>
      <c r="V177" s="33">
        <f>IF(SUM(V105:V126)/2+SUM(V128:V138)=V104,0,Y)</f>
        <v>0</v>
      </c>
      <c r="W177" s="33">
        <f>IF(SUM(W105:W126)/2+SUM(W128:W138)=W104,0,Y)</f>
        <v>0</v>
      </c>
      <c r="X177" s="33">
        <f>IF(SUM(X105:X126)/2+SUM(X128:X138)=X104,0,Y)</f>
        <v>0</v>
      </c>
      <c r="Y177" s="33">
        <f>IF(SUM(Y105:Y126)/2+SUM(Y128:Y138)=Y104,0,Y)</f>
        <v>0</v>
      </c>
      <c r="Z177" s="33">
        <f>IF(SUM(Z105:Z126)/2+SUM(Z128:Z138)=Z104,0,Y)</f>
        <v>0</v>
      </c>
      <c r="AA177" s="33">
        <f>IF(SUM(AA105:AA126)/2+SUM(AA128:AA138)=AA104,0,Y)</f>
        <v>0</v>
      </c>
      <c r="AB177" s="33">
        <f>IF(SUM(AB105:AB126)/2+SUM(AB128:AB138)=AB104,0,Y)</f>
        <v>0</v>
      </c>
      <c r="AC177" s="33">
        <f>IF(SUM(AC105:AC126)/2+SUM(AC128:AC138)=AC104,0,Y)</f>
        <v>0</v>
      </c>
      <c r="AG177" s="33">
        <f>IF(SUM(AG105:AG126)/2+SUM(AG128:AG138)=AG104,0,Y)</f>
        <v>0</v>
      </c>
      <c r="AH177" s="33">
        <f>IF(SUM(AH105:AH126)/2+SUM(AH128:AH138)=AH104,0,Y)</f>
        <v>0</v>
      </c>
      <c r="AI177" s="33">
        <f>IF(SUM(AI105:AI126)/2+SUM(AI128:AI138)=AI104,0,Y)</f>
        <v>0</v>
      </c>
      <c r="AJ177" s="33">
        <f>IF(SUM(AJ105:AJ126)/2+SUM(AJ128:AJ138)=AJ104,0,Y)</f>
        <v>0</v>
      </c>
      <c r="AK177" s="33">
        <f>IF(SUM(AK105:AK126)/2+SUM(AK128:AK138)=AK104,0,Y)</f>
        <v>0</v>
      </c>
      <c r="AL177" s="33">
        <f>IF(SUM(AL105:AL126)/2+SUM(AL128:AL138)=AL104,0,Y)</f>
        <v>0</v>
      </c>
    </row>
    <row r="178" spans="1:52" x14ac:dyDescent="0.15">
      <c r="F178" s="33">
        <f>IF(F104+F140+F142+F146+F148+F152+F154+F156=F102,0,Y)</f>
        <v>0</v>
      </c>
      <c r="G178" s="33">
        <f>IF(G104+G140+G142+G146+G148+G152+G154+G156=G102,0,Y)</f>
        <v>0</v>
      </c>
      <c r="H178" s="33">
        <f>IF(H104+H140+H142+H146+H148+H152+H154+H156=H102,0,Y)</f>
        <v>0</v>
      </c>
      <c r="I178" s="33">
        <f>IF(I104+I140+I142+I146+I148+I152+I154+I156=I102,0,Y)</f>
        <v>0</v>
      </c>
      <c r="J178" s="33">
        <f>IF(J104+J140+J142+J146+J148+J152+J154+J156=J102,0,Y)</f>
        <v>0</v>
      </c>
      <c r="K178" s="33">
        <f>IF(K104+K140+K142+K146+K148+K152+K154+K156=K102,0,Y)</f>
        <v>0</v>
      </c>
      <c r="L178" s="33">
        <f>IF(L104+L140+L142+L146+L148+L152+L154+L156=L102,0,Y)</f>
        <v>0</v>
      </c>
      <c r="M178" s="33">
        <f>IF(M104+M140+M142+M146+M148+M152+M154+M156=M102,0,Y)</f>
        <v>0</v>
      </c>
      <c r="N178" s="33">
        <f>IF(N104+N140+N142+N146+N148+N152+N154+N156=N102,0,Y)</f>
        <v>0</v>
      </c>
      <c r="O178" s="33">
        <f>IF(O104+O140+O142+O146+O148+O152+O154+O156=O102,0,Y)</f>
        <v>0</v>
      </c>
      <c r="P178" s="33">
        <f>IF(P104+P140+P142+P146+P148+P152+P154+P156=P102,0,Y)</f>
        <v>0</v>
      </c>
      <c r="Q178" s="33">
        <f>IF(Q104+Q140+Q142+Q146+Q148+Q152+Q154+Q156=Q102,0,Y)</f>
        <v>0</v>
      </c>
      <c r="R178" s="33">
        <f>IF(R104+R140+R142+R146+R148+R152+R154+R156=R102,0,Y)</f>
        <v>0</v>
      </c>
      <c r="S178" s="33">
        <f>IF(S104+S140+S142+S146+S148+S152+S154+S156=S102,0,Y)</f>
        <v>0</v>
      </c>
      <c r="T178" s="33">
        <f>IF(T104+T140+T142+T146+T148+T152+T154+T156=T102,0,Y)</f>
        <v>0</v>
      </c>
      <c r="U178" s="33">
        <f>IF(U104+U140+U142+U146+U148+U152+U154+U156=U102,0,Y)</f>
        <v>0</v>
      </c>
      <c r="V178" s="33">
        <f>IF(V104+V140+V142+V146+V148+V152+V154+V156=V102,0,Y)</f>
        <v>0</v>
      </c>
      <c r="W178" s="33">
        <f>IF(W104+W140+W142+W146+W148+W152+W154+W156=W102,0,Y)</f>
        <v>0</v>
      </c>
      <c r="X178" s="33">
        <f>IF(X104+X140+X142+X146+X148+X152+X154+X156=X102,0,Y)</f>
        <v>0</v>
      </c>
      <c r="Y178" s="33">
        <f>IF(Y104+Y140+Y142+Y146+Y148+Y152+Y154+Y156=Y102,0,Y)</f>
        <v>0</v>
      </c>
      <c r="Z178" s="33">
        <f>IF(Z104+Z140+Z142+Z146+Z148+Z152+Z154+Z156=Z102,0,Y)</f>
        <v>0</v>
      </c>
      <c r="AA178" s="33">
        <f>IF(AA104+AA140+AA142+AA146+AA148+AA152+AA154+AA156=AA102,0,Y)</f>
        <v>0</v>
      </c>
      <c r="AB178" s="33">
        <f>IF(AB104+AB140+AB142+AB146+AB148+AB152+AB154+AB156=AB102,0,Y)</f>
        <v>0</v>
      </c>
      <c r="AC178" s="33">
        <f>IF(AC104+AC140+AC142+AC146+AC148+AC152+AC154+AC156=AC102,0,Y)</f>
        <v>0</v>
      </c>
      <c r="AG178" s="33">
        <f>IF(AG104+AG140+AG142+AG146+AG148+AG152+AG154+AG156=AG102,0,Y)</f>
        <v>0</v>
      </c>
      <c r="AH178" s="33">
        <f>IF(AH104+AH140+AH142+AH146+AH148+AH152+AH154+AH156=AH102,0,Y)</f>
        <v>0</v>
      </c>
      <c r="AI178" s="33">
        <f>IF(AI104+AI140+AI142+AI146+AI148+AI152+AI154+AI156=AI102,0,Y)</f>
        <v>0</v>
      </c>
      <c r="AJ178" s="33">
        <f>IF(AJ104+AJ140+AJ142+AJ146+AJ148+AJ152+AJ154+AJ156=AJ102,0,Y)</f>
        <v>0</v>
      </c>
      <c r="AK178" s="33">
        <f>IF(AK104+AK140+AK142+AK146+AK148+AK152+AK154+AK156=AK102,0,Y)</f>
        <v>0</v>
      </c>
      <c r="AL178" s="33">
        <f>IF(AL104+AL140+AL142+AL146+AL148+AL152+AL154+AL156=AL102,0,Y)</f>
        <v>0</v>
      </c>
    </row>
    <row r="185" spans="1:52" ht="14.25" customHeight="1" x14ac:dyDescent="0.15">
      <c r="A185" s="152"/>
      <c r="B185" s="152"/>
      <c r="C185" s="152"/>
      <c r="D185" s="152"/>
      <c r="E185" s="152"/>
      <c r="F185" s="152"/>
      <c r="G185" s="152"/>
      <c r="H185" s="580"/>
      <c r="I185" s="557"/>
      <c r="J185" s="557"/>
      <c r="K185" s="557"/>
      <c r="L185" s="557"/>
      <c r="M185" s="557"/>
      <c r="N185" s="557"/>
      <c r="O185" s="557"/>
      <c r="P185" s="557"/>
      <c r="Q185" s="557"/>
      <c r="R185" s="557"/>
      <c r="S185" s="557"/>
      <c r="T185" s="557"/>
      <c r="U185" s="557"/>
      <c r="V185" s="557"/>
      <c r="W185" s="557"/>
      <c r="X185" s="557"/>
      <c r="Y185" s="152"/>
      <c r="Z185" s="152"/>
      <c r="AA185" s="152"/>
      <c r="AC185" s="152"/>
      <c r="AD185" s="153"/>
      <c r="AE185" s="153"/>
      <c r="AF185" s="153"/>
      <c r="AG185" s="152"/>
      <c r="AH185" s="152"/>
      <c r="AI185" s="152"/>
      <c r="AJ185" s="152"/>
    </row>
    <row r="186" spans="1:52" s="148" customFormat="1" ht="19.5" customHeight="1" x14ac:dyDescent="0.15">
      <c r="A186" s="149"/>
      <c r="B186" s="149"/>
      <c r="C186" s="149"/>
      <c r="D186" s="149"/>
      <c r="E186" s="151" t="s">
        <v>291</v>
      </c>
      <c r="G186" s="149"/>
      <c r="H186" s="584" t="s">
        <v>163</v>
      </c>
      <c r="I186" s="584"/>
      <c r="J186" s="584"/>
      <c r="K186" s="584"/>
      <c r="L186" s="584"/>
      <c r="M186" s="584"/>
      <c r="N186" s="584"/>
      <c r="O186" s="584"/>
      <c r="P186" s="584"/>
      <c r="Q186" s="584"/>
      <c r="R186" s="584"/>
      <c r="S186" s="584"/>
      <c r="T186" s="584"/>
      <c r="U186" s="584"/>
      <c r="V186" s="584"/>
      <c r="W186" s="584"/>
      <c r="X186" s="584"/>
      <c r="Y186" s="149" t="s">
        <v>123</v>
      </c>
      <c r="Z186" s="149"/>
      <c r="AA186" s="149"/>
      <c r="AC186" s="149"/>
      <c r="AD186" s="150"/>
      <c r="AE186" s="150"/>
      <c r="AF186" s="150"/>
      <c r="AG186" s="149"/>
      <c r="AH186" s="149"/>
      <c r="AI186" s="149"/>
      <c r="AJ186" s="149"/>
    </row>
    <row r="187" spans="1:52" x14ac:dyDescent="0.15">
      <c r="A187" s="122"/>
      <c r="B187" s="122" t="s">
        <v>162</v>
      </c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379"/>
      <c r="AE187" s="379"/>
      <c r="AF187" s="379"/>
      <c r="AG187" s="122"/>
      <c r="AH187" s="122"/>
      <c r="AI187" s="122"/>
      <c r="AJ187" s="122"/>
      <c r="AK187" s="122"/>
      <c r="AL187" s="122"/>
    </row>
    <row r="188" spans="1:52" ht="17.100000000000001" customHeight="1" x14ac:dyDescent="0.15">
      <c r="A188" s="380"/>
      <c r="B188" s="380" t="s">
        <v>161</v>
      </c>
      <c r="C188" s="381"/>
      <c r="D188" s="381"/>
      <c r="E188" s="382"/>
      <c r="F188" s="438" t="s">
        <v>160</v>
      </c>
      <c r="G188" s="435"/>
      <c r="H188" s="436"/>
      <c r="I188" s="435" t="s">
        <v>159</v>
      </c>
      <c r="J188" s="435"/>
      <c r="K188" s="436"/>
      <c r="L188" s="435" t="s">
        <v>158</v>
      </c>
      <c r="M188" s="435"/>
      <c r="N188" s="436"/>
      <c r="O188" s="435" t="s">
        <v>157</v>
      </c>
      <c r="P188" s="435"/>
      <c r="Q188" s="437"/>
      <c r="R188" s="438" t="s">
        <v>156</v>
      </c>
      <c r="S188" s="435"/>
      <c r="T188" s="436"/>
      <c r="U188" s="435" t="s">
        <v>155</v>
      </c>
      <c r="V188" s="435"/>
      <c r="W188" s="436"/>
      <c r="X188" s="435" t="s">
        <v>154</v>
      </c>
      <c r="Y188" s="435"/>
      <c r="Z188" s="436"/>
      <c r="AA188" s="581" t="s">
        <v>153</v>
      </c>
      <c r="AB188" s="582"/>
      <c r="AC188" s="583"/>
      <c r="AD188" s="587" t="s">
        <v>152</v>
      </c>
      <c r="AE188" s="588"/>
      <c r="AF188" s="589"/>
      <c r="AG188" s="439" t="s">
        <v>151</v>
      </c>
      <c r="AH188" s="435"/>
      <c r="AI188" s="435"/>
      <c r="AJ188" s="439" t="s">
        <v>150</v>
      </c>
      <c r="AK188" s="435"/>
      <c r="AL188" s="435"/>
    </row>
    <row r="189" spans="1:52" ht="17.100000000000001" customHeight="1" x14ac:dyDescent="0.15">
      <c r="A189" s="109"/>
      <c r="B189" s="109"/>
      <c r="C189" s="109"/>
      <c r="D189" s="109"/>
      <c r="E189" s="383"/>
      <c r="F189" s="385" t="s">
        <v>64</v>
      </c>
      <c r="G189" s="510" t="s">
        <v>65</v>
      </c>
      <c r="H189" s="510" t="s">
        <v>66</v>
      </c>
      <c r="I189" s="510" t="s">
        <v>64</v>
      </c>
      <c r="J189" s="510" t="s">
        <v>65</v>
      </c>
      <c r="K189" s="510" t="s">
        <v>66</v>
      </c>
      <c r="L189" s="510" t="s">
        <v>64</v>
      </c>
      <c r="M189" s="510" t="s">
        <v>65</v>
      </c>
      <c r="N189" s="510" t="s">
        <v>66</v>
      </c>
      <c r="O189" s="510" t="s">
        <v>64</v>
      </c>
      <c r="P189" s="510" t="s">
        <v>65</v>
      </c>
      <c r="Q189" s="384" t="s">
        <v>66</v>
      </c>
      <c r="R189" s="385" t="s">
        <v>64</v>
      </c>
      <c r="S189" s="510" t="s">
        <v>65</v>
      </c>
      <c r="T189" s="510" t="s">
        <v>66</v>
      </c>
      <c r="U189" s="510" t="s">
        <v>64</v>
      </c>
      <c r="V189" s="510" t="s">
        <v>65</v>
      </c>
      <c r="W189" s="510" t="s">
        <v>66</v>
      </c>
      <c r="X189" s="510" t="s">
        <v>64</v>
      </c>
      <c r="Y189" s="510" t="s">
        <v>65</v>
      </c>
      <c r="Z189" s="510" t="s">
        <v>66</v>
      </c>
      <c r="AA189" s="510" t="s">
        <v>64</v>
      </c>
      <c r="AB189" s="510" t="s">
        <v>65</v>
      </c>
      <c r="AC189" s="510" t="s">
        <v>66</v>
      </c>
      <c r="AD189" s="147" t="s">
        <v>149</v>
      </c>
      <c r="AE189" s="147" t="s">
        <v>148</v>
      </c>
      <c r="AF189" s="147" t="s">
        <v>147</v>
      </c>
      <c r="AG189" s="510" t="s">
        <v>64</v>
      </c>
      <c r="AH189" s="510" t="s">
        <v>65</v>
      </c>
      <c r="AI189" s="509" t="s">
        <v>66</v>
      </c>
      <c r="AJ189" s="146" t="s">
        <v>64</v>
      </c>
      <c r="AK189" s="510" t="s">
        <v>65</v>
      </c>
      <c r="AL189" s="509" t="s">
        <v>66</v>
      </c>
    </row>
    <row r="190" spans="1:52" ht="17.100000000000001" customHeight="1" x14ac:dyDescent="0.15">
      <c r="A190" s="122"/>
      <c r="B190" s="122"/>
      <c r="C190" s="122"/>
      <c r="D190" s="122"/>
      <c r="E190" s="389"/>
      <c r="F190" s="468"/>
      <c r="G190" s="144"/>
      <c r="H190" s="143"/>
      <c r="I190" s="297"/>
      <c r="J190" s="144"/>
      <c r="K190" s="143"/>
      <c r="L190" s="297"/>
      <c r="M190" s="144"/>
      <c r="N190" s="143"/>
      <c r="O190" s="297"/>
      <c r="P190" s="144"/>
      <c r="Q190" s="392"/>
      <c r="R190" s="468"/>
      <c r="S190" s="144"/>
      <c r="T190" s="143"/>
      <c r="U190" s="297"/>
      <c r="V190" s="144"/>
      <c r="W190" s="143"/>
      <c r="X190" s="297"/>
      <c r="Y190" s="144"/>
      <c r="Z190" s="143"/>
      <c r="AA190" s="297"/>
      <c r="AB190" s="144"/>
      <c r="AC190" s="143"/>
      <c r="AD190" s="297"/>
      <c r="AE190" s="144"/>
      <c r="AF190" s="143"/>
      <c r="AG190" s="297"/>
      <c r="AH190" s="144"/>
      <c r="AI190" s="143"/>
      <c r="AJ190" s="297"/>
      <c r="AK190" s="144"/>
      <c r="AL190" s="144"/>
    </row>
    <row r="191" spans="1:52" s="111" customFormat="1" ht="17.100000000000001" customHeight="1" x14ac:dyDescent="0.15">
      <c r="A191" s="562" t="s">
        <v>67</v>
      </c>
      <c r="B191" s="562"/>
      <c r="C191" s="562"/>
      <c r="D191" s="562"/>
      <c r="E191" s="469"/>
      <c r="F191" s="397">
        <f>F193+F229+F231+F235+F237+F241+F243</f>
        <v>4464</v>
      </c>
      <c r="G191" s="128">
        <f t="shared" ref="G191:AL191" si="38">G193+G229+G231+G235+G237+G241+G243</f>
        <v>2035</v>
      </c>
      <c r="H191" s="128">
        <f t="shared" si="38"/>
        <v>2429</v>
      </c>
      <c r="I191" s="298">
        <f t="shared" si="38"/>
        <v>1858</v>
      </c>
      <c r="J191" s="128">
        <f t="shared" si="38"/>
        <v>979</v>
      </c>
      <c r="K191" s="128">
        <f t="shared" si="38"/>
        <v>879</v>
      </c>
      <c r="L191" s="298">
        <f t="shared" si="38"/>
        <v>0</v>
      </c>
      <c r="M191" s="128">
        <f t="shared" si="38"/>
        <v>0</v>
      </c>
      <c r="N191" s="128">
        <f t="shared" si="38"/>
        <v>0</v>
      </c>
      <c r="O191" s="298">
        <f t="shared" si="38"/>
        <v>390</v>
      </c>
      <c r="P191" s="128">
        <f t="shared" si="38"/>
        <v>333</v>
      </c>
      <c r="Q191" s="396">
        <f t="shared" si="38"/>
        <v>57</v>
      </c>
      <c r="R191" s="397">
        <f t="shared" si="38"/>
        <v>405</v>
      </c>
      <c r="S191" s="128">
        <f t="shared" si="38"/>
        <v>135</v>
      </c>
      <c r="T191" s="128">
        <f t="shared" si="38"/>
        <v>270</v>
      </c>
      <c r="U191" s="298">
        <f t="shared" si="38"/>
        <v>0</v>
      </c>
      <c r="V191" s="128">
        <f t="shared" si="38"/>
        <v>0</v>
      </c>
      <c r="W191" s="128">
        <f t="shared" si="38"/>
        <v>0</v>
      </c>
      <c r="X191" s="298">
        <f t="shared" si="38"/>
        <v>176</v>
      </c>
      <c r="Y191" s="128">
        <f t="shared" si="38"/>
        <v>45</v>
      </c>
      <c r="Z191" s="128">
        <f t="shared" si="38"/>
        <v>131</v>
      </c>
      <c r="AA191" s="298">
        <f t="shared" si="38"/>
        <v>558</v>
      </c>
      <c r="AB191" s="128">
        <f t="shared" si="38"/>
        <v>65</v>
      </c>
      <c r="AC191" s="128">
        <f t="shared" si="38"/>
        <v>493</v>
      </c>
      <c r="AD191" s="298">
        <f t="shared" si="38"/>
        <v>153</v>
      </c>
      <c r="AE191" s="128">
        <f t="shared" si="38"/>
        <v>52</v>
      </c>
      <c r="AF191" s="128">
        <f t="shared" si="38"/>
        <v>101</v>
      </c>
      <c r="AG191" s="298">
        <f t="shared" si="38"/>
        <v>682</v>
      </c>
      <c r="AH191" s="128">
        <f t="shared" si="38"/>
        <v>273</v>
      </c>
      <c r="AI191" s="128">
        <f t="shared" si="38"/>
        <v>409</v>
      </c>
      <c r="AJ191" s="298">
        <f t="shared" si="38"/>
        <v>242</v>
      </c>
      <c r="AK191" s="128">
        <f t="shared" si="38"/>
        <v>153</v>
      </c>
      <c r="AL191" s="128">
        <f t="shared" si="38"/>
        <v>89</v>
      </c>
      <c r="AN191" s="122">
        <f>IF(I191+L191+O191+R191+U191+X191+AA191+AG191+AJ191+AD191=F191,0,Y)</f>
        <v>0</v>
      </c>
      <c r="AO191" s="122">
        <f>IF(J191+M191+P191+S191+V191+Y191+AB191+AH191+AK191+AE191=G191,0,Y)</f>
        <v>0</v>
      </c>
      <c r="AP191" s="122">
        <f>IF(K191+N191+Q191+T191+W191+Z191+AC191+AI191+AL191+AF191=H191,0,Y)</f>
        <v>0</v>
      </c>
      <c r="AQ191" s="122">
        <f>IF(SUM(G191:H191)=F191,0,Y)</f>
        <v>0</v>
      </c>
      <c r="AR191" s="122">
        <f>IF(SUM(J191:K191)=I191,0,Y)</f>
        <v>0</v>
      </c>
      <c r="AS191" s="122">
        <f>IF(SUM(M191:N191)=L191,0,Y)</f>
        <v>0</v>
      </c>
      <c r="AT191" s="122">
        <f>IF(SUM(P191:Q191)=O191,0,Y)</f>
        <v>0</v>
      </c>
      <c r="AU191" s="122">
        <f>IF(SUM(S191:T191)=R191,0,Y)</f>
        <v>0</v>
      </c>
      <c r="AV191" s="122">
        <f>IF(SUM(V191:W191)=U191,0,Y)</f>
        <v>0</v>
      </c>
      <c r="AW191" s="122">
        <f>IF(SUM(Y191:Z191)=X191,0,Y)</f>
        <v>0</v>
      </c>
      <c r="AX191" s="122">
        <f>IF(SUM(AB191:AC191)=AA191,0,Y)</f>
        <v>0</v>
      </c>
      <c r="AY191" s="122">
        <f>IF(SUM(AH191:AI191)=AG191,0,Y)</f>
        <v>0</v>
      </c>
      <c r="AZ191" s="122">
        <f>IF(SUM(AK191:AL191)=AJ191,0,Y)</f>
        <v>0</v>
      </c>
    </row>
    <row r="192" spans="1:52" ht="17.100000000000001" customHeight="1" x14ac:dyDescent="0.15">
      <c r="A192" s="122"/>
      <c r="B192" s="122"/>
      <c r="C192" s="122"/>
      <c r="D192" s="122"/>
      <c r="E192" s="389"/>
      <c r="F192" s="402"/>
      <c r="G192" s="123"/>
      <c r="H192" s="124"/>
      <c r="I192" s="130"/>
      <c r="J192" s="123"/>
      <c r="K192" s="124"/>
      <c r="L192" s="130"/>
      <c r="M192" s="123"/>
      <c r="N192" s="124"/>
      <c r="O192" s="130"/>
      <c r="P192" s="123"/>
      <c r="Q192" s="398"/>
      <c r="R192" s="402"/>
      <c r="S192" s="123"/>
      <c r="T192" s="124"/>
      <c r="U192" s="130"/>
      <c r="V192" s="123"/>
      <c r="W192" s="124"/>
      <c r="X192" s="130"/>
      <c r="Y192" s="123"/>
      <c r="Z192" s="124"/>
      <c r="AA192" s="130"/>
      <c r="AB192" s="123"/>
      <c r="AC192" s="124"/>
      <c r="AD192" s="130"/>
      <c r="AE192" s="123"/>
      <c r="AF192" s="124"/>
      <c r="AG192" s="130"/>
      <c r="AH192" s="123"/>
      <c r="AI192" s="124"/>
      <c r="AJ192" s="130"/>
      <c r="AK192" s="123"/>
      <c r="AL192" s="123"/>
    </row>
    <row r="193" spans="1:52" s="111" customFormat="1" ht="17.100000000000001" customHeight="1" x14ac:dyDescent="0.15">
      <c r="A193" s="562" t="s">
        <v>146</v>
      </c>
      <c r="B193" s="562"/>
      <c r="C193" s="562"/>
      <c r="D193" s="562" t="s">
        <v>145</v>
      </c>
      <c r="E193" s="568"/>
      <c r="F193" s="397">
        <f t="shared" ref="F193:AL193" si="39">F194+F195+F205+F206+F217+F218+F221+F223+F224+F226+F227</f>
        <v>2119</v>
      </c>
      <c r="G193" s="128">
        <f t="shared" si="39"/>
        <v>807</v>
      </c>
      <c r="H193" s="127">
        <f t="shared" si="39"/>
        <v>1312</v>
      </c>
      <c r="I193" s="129">
        <f t="shared" si="39"/>
        <v>1040</v>
      </c>
      <c r="J193" s="128">
        <f t="shared" si="39"/>
        <v>498</v>
      </c>
      <c r="K193" s="127">
        <f t="shared" si="39"/>
        <v>542</v>
      </c>
      <c r="L193" s="129">
        <f t="shared" si="39"/>
        <v>0</v>
      </c>
      <c r="M193" s="128">
        <f t="shared" si="39"/>
        <v>0</v>
      </c>
      <c r="N193" s="127">
        <f t="shared" si="39"/>
        <v>0</v>
      </c>
      <c r="O193" s="129">
        <f t="shared" si="39"/>
        <v>48</v>
      </c>
      <c r="P193" s="128">
        <f t="shared" si="39"/>
        <v>35</v>
      </c>
      <c r="Q193" s="396">
        <f t="shared" si="39"/>
        <v>13</v>
      </c>
      <c r="R193" s="397">
        <f t="shared" si="39"/>
        <v>69</v>
      </c>
      <c r="S193" s="128">
        <f t="shared" si="39"/>
        <v>30</v>
      </c>
      <c r="T193" s="127">
        <f t="shared" si="39"/>
        <v>39</v>
      </c>
      <c r="U193" s="129">
        <f t="shared" si="39"/>
        <v>0</v>
      </c>
      <c r="V193" s="128">
        <f t="shared" si="39"/>
        <v>0</v>
      </c>
      <c r="W193" s="127">
        <f t="shared" si="39"/>
        <v>0</v>
      </c>
      <c r="X193" s="129">
        <f t="shared" si="39"/>
        <v>32</v>
      </c>
      <c r="Y193" s="128">
        <f t="shared" si="39"/>
        <v>1</v>
      </c>
      <c r="Z193" s="127">
        <f t="shared" si="39"/>
        <v>31</v>
      </c>
      <c r="AA193" s="129">
        <f t="shared" si="39"/>
        <v>506</v>
      </c>
      <c r="AB193" s="128">
        <f t="shared" si="39"/>
        <v>57</v>
      </c>
      <c r="AC193" s="127">
        <f t="shared" si="39"/>
        <v>449</v>
      </c>
      <c r="AD193" s="129">
        <f t="shared" si="39"/>
        <v>13</v>
      </c>
      <c r="AE193" s="128">
        <f t="shared" si="39"/>
        <v>3</v>
      </c>
      <c r="AF193" s="127">
        <f t="shared" si="39"/>
        <v>10</v>
      </c>
      <c r="AG193" s="129">
        <f t="shared" si="39"/>
        <v>336</v>
      </c>
      <c r="AH193" s="128">
        <f t="shared" si="39"/>
        <v>127</v>
      </c>
      <c r="AI193" s="127">
        <f t="shared" si="39"/>
        <v>209</v>
      </c>
      <c r="AJ193" s="129">
        <f t="shared" si="39"/>
        <v>75</v>
      </c>
      <c r="AK193" s="128">
        <f t="shared" si="39"/>
        <v>56</v>
      </c>
      <c r="AL193" s="128">
        <f t="shared" si="39"/>
        <v>19</v>
      </c>
      <c r="AN193" s="122">
        <f>IF(I193+L193+O193+R193+U193+X193+AA193+AG193+AJ193+AD193=F193,0,Y)</f>
        <v>0</v>
      </c>
      <c r="AO193" s="122">
        <f>IF(J193+M193+P193+S193+V193+Y193+AB193+AH193+AK193+AE193=G193,0,Y)</f>
        <v>0</v>
      </c>
      <c r="AP193" s="122">
        <f>IF(K193+N193+Q193+T193+W193+Z193+AC193+AI193+AL193+AF193=H193,0,Y)</f>
        <v>0</v>
      </c>
      <c r="AQ193" s="122">
        <f>IF(SUM(G193:H193)=F193,0,Y)</f>
        <v>0</v>
      </c>
      <c r="AR193" s="122">
        <f>IF(SUM(J193:K193)=I193,0,Y)</f>
        <v>0</v>
      </c>
      <c r="AS193" s="122">
        <f>IF(SUM(M193:N193)=L193,0,Y)</f>
        <v>0</v>
      </c>
      <c r="AT193" s="122">
        <f>IF(SUM(P193:Q193)=O193,0,Y)</f>
        <v>0</v>
      </c>
      <c r="AU193" s="122">
        <f>IF(SUM(S193:T193)=R193,0,Y)</f>
        <v>0</v>
      </c>
      <c r="AV193" s="122">
        <f>IF(SUM(V193:W193)=U193,0,Y)</f>
        <v>0</v>
      </c>
      <c r="AW193" s="122">
        <f>IF(SUM(Y193:Z193)=X193,0,Y)</f>
        <v>0</v>
      </c>
      <c r="AX193" s="122">
        <f>IF(SUM(AB193:AC193)=AA193,0,Y)</f>
        <v>0</v>
      </c>
      <c r="AY193" s="122">
        <f>IF(SUM(AH193:AI193)=AG193,0,Y)</f>
        <v>0</v>
      </c>
      <c r="AZ193" s="122">
        <f>IF(SUM(AK193:AL193)=AJ193,0,Y)</f>
        <v>0</v>
      </c>
    </row>
    <row r="194" spans="1:52" ht="17.100000000000001" customHeight="1" x14ac:dyDescent="0.15">
      <c r="A194" s="122"/>
      <c r="B194" s="571" t="s">
        <v>144</v>
      </c>
      <c r="C194" s="571"/>
      <c r="D194" s="122"/>
      <c r="E194" s="400" t="s">
        <v>4</v>
      </c>
      <c r="F194" s="402">
        <f t="shared" ref="F194:AL194" si="40">F197+F202</f>
        <v>396</v>
      </c>
      <c r="G194" s="126">
        <f t="shared" si="40"/>
        <v>215</v>
      </c>
      <c r="H194" s="142">
        <f t="shared" si="40"/>
        <v>181</v>
      </c>
      <c r="I194" s="130">
        <f t="shared" si="40"/>
        <v>235</v>
      </c>
      <c r="J194" s="126">
        <f t="shared" si="40"/>
        <v>125</v>
      </c>
      <c r="K194" s="142">
        <f t="shared" si="40"/>
        <v>110</v>
      </c>
      <c r="L194" s="130">
        <f t="shared" si="40"/>
        <v>0</v>
      </c>
      <c r="M194" s="126">
        <f t="shared" si="40"/>
        <v>0</v>
      </c>
      <c r="N194" s="142">
        <f t="shared" si="40"/>
        <v>0</v>
      </c>
      <c r="O194" s="130">
        <f t="shared" si="40"/>
        <v>20</v>
      </c>
      <c r="P194" s="126">
        <f t="shared" si="40"/>
        <v>17</v>
      </c>
      <c r="Q194" s="401">
        <f t="shared" si="40"/>
        <v>3</v>
      </c>
      <c r="R194" s="402">
        <f t="shared" si="40"/>
        <v>22</v>
      </c>
      <c r="S194" s="126">
        <f t="shared" si="40"/>
        <v>17</v>
      </c>
      <c r="T194" s="142">
        <f t="shared" si="40"/>
        <v>5</v>
      </c>
      <c r="U194" s="130">
        <f t="shared" si="40"/>
        <v>0</v>
      </c>
      <c r="V194" s="126">
        <f t="shared" si="40"/>
        <v>0</v>
      </c>
      <c r="W194" s="142">
        <f t="shared" si="40"/>
        <v>0</v>
      </c>
      <c r="X194" s="130">
        <f t="shared" si="40"/>
        <v>5</v>
      </c>
      <c r="Y194" s="126">
        <f t="shared" si="40"/>
        <v>1</v>
      </c>
      <c r="Z194" s="142">
        <f t="shared" si="40"/>
        <v>4</v>
      </c>
      <c r="AA194" s="130">
        <f t="shared" si="40"/>
        <v>0</v>
      </c>
      <c r="AB194" s="126">
        <f t="shared" si="40"/>
        <v>0</v>
      </c>
      <c r="AC194" s="142">
        <f t="shared" si="40"/>
        <v>0</v>
      </c>
      <c r="AD194" s="130">
        <f t="shared" si="40"/>
        <v>6</v>
      </c>
      <c r="AE194" s="126">
        <f t="shared" si="40"/>
        <v>3</v>
      </c>
      <c r="AF194" s="142">
        <f t="shared" si="40"/>
        <v>3</v>
      </c>
      <c r="AG194" s="130">
        <f t="shared" si="40"/>
        <v>91</v>
      </c>
      <c r="AH194" s="126">
        <f t="shared" si="40"/>
        <v>41</v>
      </c>
      <c r="AI194" s="142">
        <f t="shared" si="40"/>
        <v>50</v>
      </c>
      <c r="AJ194" s="130">
        <f t="shared" si="40"/>
        <v>17</v>
      </c>
      <c r="AK194" s="126">
        <f t="shared" si="40"/>
        <v>11</v>
      </c>
      <c r="AL194" s="126">
        <f t="shared" si="40"/>
        <v>6</v>
      </c>
      <c r="AN194" s="122">
        <f>IF(I194+L194+O194+R194+U194+X194+AA194+AG194+AJ194+AD194=F194,0,Y)</f>
        <v>0</v>
      </c>
      <c r="AO194" s="122">
        <f>IF(J194+M194+P194+S194+V194+Y194+AB194+AH194+AK194+AE194=G194,0,Y)</f>
        <v>0</v>
      </c>
      <c r="AP194" s="122">
        <f>IF(K194+N194+Q194+T194+W194+Z194+AC194+AI194+AL194+AF194=H194,0,Y)</f>
        <v>0</v>
      </c>
      <c r="AQ194" s="122">
        <f>IF(SUM(G194:H194)=F194,0,Y)</f>
        <v>0</v>
      </c>
      <c r="AR194" s="122">
        <f>IF(SUM(J194:K194)=I194,0,Y)</f>
        <v>0</v>
      </c>
      <c r="AS194" s="122">
        <f>IF(SUM(M194:N194)=L194,0,Y)</f>
        <v>0</v>
      </c>
      <c r="AT194" s="122">
        <f>IF(SUM(P194:Q194)=O194,0,Y)</f>
        <v>0</v>
      </c>
      <c r="AU194" s="122">
        <f>IF(SUM(S194:T194)=R194,0,Y)</f>
        <v>0</v>
      </c>
      <c r="AV194" s="122">
        <f>IF(SUM(V194:W194)=U194,0,Y)</f>
        <v>0</v>
      </c>
      <c r="AW194" s="122">
        <f>IF(SUM(Y194:Z194)=X194,0,Y)</f>
        <v>0</v>
      </c>
      <c r="AX194" s="122">
        <f>IF(SUM(AB194:AC194)=AA194,0,Y)</f>
        <v>0</v>
      </c>
      <c r="AY194" s="122">
        <f>IF(SUM(AH194:AI194)=AG194,0,Y)</f>
        <v>0</v>
      </c>
      <c r="AZ194" s="122">
        <f>IF(SUM(AK194:AL194)=AJ194,0,Y)</f>
        <v>0</v>
      </c>
    </row>
    <row r="195" spans="1:52" ht="17.100000000000001" customHeight="1" x14ac:dyDescent="0.15">
      <c r="A195" s="122"/>
      <c r="B195" s="122"/>
      <c r="C195" s="122"/>
      <c r="D195" s="122"/>
      <c r="E195" s="400" t="s">
        <v>5</v>
      </c>
      <c r="F195" s="402">
        <f t="shared" ref="F195:AL195" si="41">F198+F200+F203</f>
        <v>940</v>
      </c>
      <c r="G195" s="126">
        <f t="shared" si="41"/>
        <v>513</v>
      </c>
      <c r="H195" s="142">
        <f t="shared" si="41"/>
        <v>427</v>
      </c>
      <c r="I195" s="130">
        <f t="shared" si="41"/>
        <v>660</v>
      </c>
      <c r="J195" s="126">
        <f t="shared" si="41"/>
        <v>359</v>
      </c>
      <c r="K195" s="142">
        <f t="shared" si="41"/>
        <v>301</v>
      </c>
      <c r="L195" s="130">
        <f t="shared" si="41"/>
        <v>0</v>
      </c>
      <c r="M195" s="126">
        <f t="shared" si="41"/>
        <v>0</v>
      </c>
      <c r="N195" s="142">
        <f t="shared" si="41"/>
        <v>0</v>
      </c>
      <c r="O195" s="130">
        <f t="shared" si="41"/>
        <v>19</v>
      </c>
      <c r="P195" s="126">
        <f t="shared" si="41"/>
        <v>15</v>
      </c>
      <c r="Q195" s="401">
        <f t="shared" si="41"/>
        <v>4</v>
      </c>
      <c r="R195" s="402">
        <f t="shared" si="41"/>
        <v>21</v>
      </c>
      <c r="S195" s="126">
        <f t="shared" si="41"/>
        <v>13</v>
      </c>
      <c r="T195" s="142">
        <f t="shared" si="41"/>
        <v>8</v>
      </c>
      <c r="U195" s="130">
        <f t="shared" si="41"/>
        <v>0</v>
      </c>
      <c r="V195" s="126">
        <f t="shared" si="41"/>
        <v>0</v>
      </c>
      <c r="W195" s="142">
        <f t="shared" si="41"/>
        <v>0</v>
      </c>
      <c r="X195" s="130">
        <f t="shared" si="41"/>
        <v>3</v>
      </c>
      <c r="Y195" s="126">
        <f t="shared" si="41"/>
        <v>0</v>
      </c>
      <c r="Z195" s="142">
        <f t="shared" si="41"/>
        <v>3</v>
      </c>
      <c r="AA195" s="130">
        <f t="shared" si="41"/>
        <v>0</v>
      </c>
      <c r="AB195" s="126">
        <f t="shared" si="41"/>
        <v>0</v>
      </c>
      <c r="AC195" s="142">
        <f t="shared" si="41"/>
        <v>0</v>
      </c>
      <c r="AD195" s="130">
        <f t="shared" si="41"/>
        <v>2</v>
      </c>
      <c r="AE195" s="126">
        <f t="shared" si="41"/>
        <v>0</v>
      </c>
      <c r="AF195" s="142">
        <f t="shared" si="41"/>
        <v>2</v>
      </c>
      <c r="AG195" s="130">
        <f t="shared" si="41"/>
        <v>185</v>
      </c>
      <c r="AH195" s="126">
        <f t="shared" si="41"/>
        <v>82</v>
      </c>
      <c r="AI195" s="142">
        <f t="shared" si="41"/>
        <v>103</v>
      </c>
      <c r="AJ195" s="130">
        <f t="shared" si="41"/>
        <v>50</v>
      </c>
      <c r="AK195" s="126">
        <f t="shared" si="41"/>
        <v>44</v>
      </c>
      <c r="AL195" s="126">
        <f t="shared" si="41"/>
        <v>6</v>
      </c>
      <c r="AN195" s="122">
        <f>IF(I195+L195+O195+R195+U195+X195+AA195+AG195+AJ195+AD195=F195,0,Y)</f>
        <v>0</v>
      </c>
      <c r="AO195" s="122">
        <f>IF(J195+M195+P195+S195+V195+Y195+AB195+AH195+AK195+AE195=G195,0,Y)</f>
        <v>0</v>
      </c>
      <c r="AP195" s="122">
        <f>IF(K195+N195+Q195+T195+W195+Z195+AC195+AI195+AL195+AF195=H195,0,Y)</f>
        <v>0</v>
      </c>
      <c r="AQ195" s="122">
        <f>IF(SUM(G195:H195)=F195,0,Y)</f>
        <v>0</v>
      </c>
      <c r="AR195" s="122">
        <f>IF(SUM(J195:K195)=I195,0,Y)</f>
        <v>0</v>
      </c>
      <c r="AS195" s="122">
        <f>IF(SUM(M195:N195)=L195,0,Y)</f>
        <v>0</v>
      </c>
      <c r="AT195" s="122">
        <f>IF(SUM(P195:Q195)=O195,0,Y)</f>
        <v>0</v>
      </c>
      <c r="AU195" s="122">
        <f>IF(SUM(S195:T195)=R195,0,Y)</f>
        <v>0</v>
      </c>
      <c r="AV195" s="122">
        <f>IF(SUM(V195:W195)=U195,0,Y)</f>
        <v>0</v>
      </c>
      <c r="AW195" s="122">
        <f>IF(SUM(Y195:Z195)=X195,0,Y)</f>
        <v>0</v>
      </c>
      <c r="AX195" s="122">
        <f>IF(SUM(AB195:AC195)=AA195,0,Y)</f>
        <v>0</v>
      </c>
      <c r="AY195" s="122">
        <f>IF(SUM(AH195:AI195)=AG195,0,Y)</f>
        <v>0</v>
      </c>
      <c r="AZ195" s="122">
        <f>IF(SUM(AK195:AL195)=AJ195,0,Y)</f>
        <v>0</v>
      </c>
    </row>
    <row r="196" spans="1:52" ht="17.100000000000001" customHeight="1" x14ac:dyDescent="0.15">
      <c r="A196" s="122"/>
      <c r="B196" s="122"/>
      <c r="C196" s="122"/>
      <c r="D196" s="122"/>
      <c r="E196" s="400"/>
      <c r="F196" s="402"/>
      <c r="G196" s="126"/>
      <c r="H196" s="142"/>
      <c r="I196" s="130"/>
      <c r="J196" s="126"/>
      <c r="K196" s="142"/>
      <c r="L196" s="130"/>
      <c r="M196" s="126"/>
      <c r="N196" s="142"/>
      <c r="O196" s="130"/>
      <c r="P196" s="126"/>
      <c r="Q196" s="401"/>
      <c r="R196" s="402"/>
      <c r="S196" s="126"/>
      <c r="T196" s="142"/>
      <c r="U196" s="130"/>
      <c r="V196" s="126"/>
      <c r="W196" s="142"/>
      <c r="X196" s="130"/>
      <c r="Y196" s="126"/>
      <c r="Z196" s="142"/>
      <c r="AA196" s="130"/>
      <c r="AB196" s="126"/>
      <c r="AC196" s="142"/>
      <c r="AD196" s="130"/>
      <c r="AE196" s="126"/>
      <c r="AF196" s="142"/>
      <c r="AG196" s="130"/>
      <c r="AH196" s="126"/>
      <c r="AI196" s="142"/>
      <c r="AJ196" s="130"/>
      <c r="AK196" s="126"/>
      <c r="AL196" s="126"/>
      <c r="AN196" s="122"/>
      <c r="AO196" s="122"/>
      <c r="AP196" s="122"/>
    </row>
    <row r="197" spans="1:52" ht="17.100000000000001" customHeight="1" x14ac:dyDescent="0.15">
      <c r="A197" s="122"/>
      <c r="B197" s="122"/>
      <c r="C197" s="122" t="s">
        <v>142</v>
      </c>
      <c r="D197" s="122"/>
      <c r="E197" s="400" t="s">
        <v>4</v>
      </c>
      <c r="F197" s="399">
        <f>SUM(G197:H197)</f>
        <v>140</v>
      </c>
      <c r="G197" s="123">
        <f>+[1]付帯報告書!G86</f>
        <v>77</v>
      </c>
      <c r="H197" s="124">
        <f>+[1]付帯報告書!H86</f>
        <v>63</v>
      </c>
      <c r="I197" s="125">
        <f>SUM(J197:K197)</f>
        <v>80</v>
      </c>
      <c r="J197" s="123">
        <f>+[1]付帯報告書!J86</f>
        <v>44</v>
      </c>
      <c r="K197" s="124">
        <f>+[1]付帯報告書!K86</f>
        <v>36</v>
      </c>
      <c r="L197" s="125">
        <f>SUM(M197:N197)</f>
        <v>0</v>
      </c>
      <c r="M197" s="123">
        <f>+[1]付帯報告書!M86</f>
        <v>0</v>
      </c>
      <c r="N197" s="124">
        <f>+[1]付帯報告書!N86</f>
        <v>0</v>
      </c>
      <c r="O197" s="125">
        <f>SUM(P197:Q197)</f>
        <v>3</v>
      </c>
      <c r="P197" s="123">
        <f>+[1]付帯報告書!P86</f>
        <v>2</v>
      </c>
      <c r="Q197" s="398">
        <f>+[1]付帯報告書!Q86</f>
        <v>1</v>
      </c>
      <c r="R197" s="399">
        <f>SUM(S197:T197)</f>
        <v>0</v>
      </c>
      <c r="S197" s="123">
        <f>+[1]付帯報告書!S86</f>
        <v>0</v>
      </c>
      <c r="T197" s="124">
        <f>+[1]付帯報告書!T86</f>
        <v>0</v>
      </c>
      <c r="U197" s="125">
        <f>SUM(V197:W197)</f>
        <v>0</v>
      </c>
      <c r="V197" s="123">
        <f>+[1]付帯報告書!V86</f>
        <v>0</v>
      </c>
      <c r="W197" s="124">
        <f>+[1]付帯報告書!W86</f>
        <v>0</v>
      </c>
      <c r="X197" s="125">
        <f>SUM(Y197:Z197)</f>
        <v>0</v>
      </c>
      <c r="Y197" s="123">
        <f>+[1]付帯報告書!Y86</f>
        <v>0</v>
      </c>
      <c r="Z197" s="124">
        <f>+[1]付帯報告書!Z86</f>
        <v>0</v>
      </c>
      <c r="AA197" s="125">
        <f>SUM(AB197:AC197)</f>
        <v>0</v>
      </c>
      <c r="AB197" s="123">
        <f>+[1]付帯報告書!AB86</f>
        <v>0</v>
      </c>
      <c r="AC197" s="124">
        <f>+[1]付帯報告書!AC86</f>
        <v>0</v>
      </c>
      <c r="AD197" s="125">
        <f>SUM(AE197:AF197)</f>
        <v>0</v>
      </c>
      <c r="AE197" s="123">
        <f>+[1]付帯報告書!AE86</f>
        <v>0</v>
      </c>
      <c r="AF197" s="124">
        <f>+[1]付帯報告書!AF86</f>
        <v>0</v>
      </c>
      <c r="AG197" s="125">
        <f>SUM(AH197:AI197)</f>
        <v>57</v>
      </c>
      <c r="AH197" s="123">
        <f>+[1]付帯報告書!AH86</f>
        <v>31</v>
      </c>
      <c r="AI197" s="124">
        <f>+[1]付帯報告書!AI86</f>
        <v>26</v>
      </c>
      <c r="AJ197" s="125">
        <f>SUM(AK197:AL197)</f>
        <v>0</v>
      </c>
      <c r="AK197" s="123">
        <f>+[1]付帯報告書!AK86</f>
        <v>0</v>
      </c>
      <c r="AL197" s="123">
        <f>+[1]付帯報告書!AL86</f>
        <v>0</v>
      </c>
      <c r="AN197" s="122">
        <f>IF(I197+L197+O197+R197+U197+X197+AA197+AG197+AJ197+AD197=F197,0,Y)</f>
        <v>0</v>
      </c>
      <c r="AO197" s="122">
        <f>IF(J197+M197+P197+S197+V197+Y197+AB197+AH197+AK197=G197,0,Y)</f>
        <v>0</v>
      </c>
      <c r="AP197" s="122">
        <f>IF(K197+N197+Q197+T197+W197+Z197+AC197+AI197+AL197+AF197=H197,0,Y)</f>
        <v>0</v>
      </c>
      <c r="AQ197" s="122">
        <f>IF(SUM(G197:H197)=F197,0,Y)</f>
        <v>0</v>
      </c>
      <c r="AR197" s="122">
        <f>IF(SUM(J197:K197)=I197,0,Y)</f>
        <v>0</v>
      </c>
      <c r="AS197" s="122">
        <f>IF(SUM(M197:N197)=L197,0,Y)</f>
        <v>0</v>
      </c>
      <c r="AT197" s="122">
        <f>IF(SUM(P197:Q197)=O197,0,Y)</f>
        <v>0</v>
      </c>
      <c r="AU197" s="122">
        <f>IF(SUM(S197:T197)=R197,0,Y)</f>
        <v>0</v>
      </c>
      <c r="AV197" s="122">
        <f>IF(SUM(V197:W197)=U197,0,Y)</f>
        <v>0</v>
      </c>
      <c r="AW197" s="122">
        <f>IF(SUM(Y197:Z197)=X197,0,Y)</f>
        <v>0</v>
      </c>
      <c r="AX197" s="122">
        <f>IF(SUM(AB197:AC197)=AA197,0,Y)</f>
        <v>0</v>
      </c>
      <c r="AY197" s="122">
        <f>IF(SUM(AH197:AI197)=AG197,0,Y)</f>
        <v>0</v>
      </c>
      <c r="AZ197" s="122">
        <f>IF(SUM(AK197:AL197)=AJ197,0,Y)</f>
        <v>0</v>
      </c>
    </row>
    <row r="198" spans="1:52" ht="17.100000000000001" customHeight="1" x14ac:dyDescent="0.15">
      <c r="A198" s="122"/>
      <c r="B198" s="122"/>
      <c r="C198" s="122"/>
      <c r="D198" s="122"/>
      <c r="E198" s="400" t="s">
        <v>5</v>
      </c>
      <c r="F198" s="399">
        <f>SUM(G198:H198)</f>
        <v>176</v>
      </c>
      <c r="G198" s="123">
        <f>+[1]付帯報告書!G87</f>
        <v>121</v>
      </c>
      <c r="H198" s="124">
        <f>+[1]付帯報告書!H87</f>
        <v>55</v>
      </c>
      <c r="I198" s="125">
        <f>SUM(J198:K198)</f>
        <v>135</v>
      </c>
      <c r="J198" s="123">
        <f>+[1]付帯報告書!J87</f>
        <v>100</v>
      </c>
      <c r="K198" s="124">
        <f>+[1]付帯報告書!K87</f>
        <v>35</v>
      </c>
      <c r="L198" s="125">
        <f>SUM(M198:N198)</f>
        <v>0</v>
      </c>
      <c r="M198" s="123">
        <f>+[1]付帯報告書!M87</f>
        <v>0</v>
      </c>
      <c r="N198" s="124">
        <f>+[1]付帯報告書!N87</f>
        <v>0</v>
      </c>
      <c r="O198" s="125">
        <f>SUM(P198:Q198)</f>
        <v>1</v>
      </c>
      <c r="P198" s="123">
        <f>+[1]付帯報告書!P87</f>
        <v>1</v>
      </c>
      <c r="Q198" s="398">
        <f>+[1]付帯報告書!Q87</f>
        <v>0</v>
      </c>
      <c r="R198" s="399">
        <f>SUM(S198:T198)</f>
        <v>0</v>
      </c>
      <c r="S198" s="123">
        <f>+[1]付帯報告書!S87</f>
        <v>0</v>
      </c>
      <c r="T198" s="124">
        <f>+[1]付帯報告書!T87</f>
        <v>0</v>
      </c>
      <c r="U198" s="125">
        <f>SUM(V198:W198)</f>
        <v>0</v>
      </c>
      <c r="V198" s="123">
        <f>+[1]付帯報告書!V87</f>
        <v>0</v>
      </c>
      <c r="W198" s="124">
        <f>+[1]付帯報告書!W87</f>
        <v>0</v>
      </c>
      <c r="X198" s="125">
        <f>SUM(Y198:Z198)</f>
        <v>0</v>
      </c>
      <c r="Y198" s="123">
        <f>+[1]付帯報告書!Y87</f>
        <v>0</v>
      </c>
      <c r="Z198" s="124">
        <f>+[1]付帯報告書!Z87</f>
        <v>0</v>
      </c>
      <c r="AA198" s="125">
        <f>SUM(AB198:AC198)</f>
        <v>0</v>
      </c>
      <c r="AB198" s="123">
        <f>+[1]付帯報告書!AB87</f>
        <v>0</v>
      </c>
      <c r="AC198" s="124">
        <f>+[1]付帯報告書!AC87</f>
        <v>0</v>
      </c>
      <c r="AD198" s="125">
        <f>SUM(AE198:AF198)</f>
        <v>0</v>
      </c>
      <c r="AE198" s="123">
        <f>+[1]付帯報告書!AE87</f>
        <v>0</v>
      </c>
      <c r="AF198" s="124">
        <f>+[1]付帯報告書!AF87</f>
        <v>0</v>
      </c>
      <c r="AG198" s="125">
        <f>SUM(AH198:AI198)</f>
        <v>40</v>
      </c>
      <c r="AH198" s="123">
        <f>+[1]付帯報告書!AH87</f>
        <v>20</v>
      </c>
      <c r="AI198" s="124">
        <f>+[1]付帯報告書!AI87</f>
        <v>20</v>
      </c>
      <c r="AJ198" s="125">
        <f>SUM(AK198:AL198)</f>
        <v>0</v>
      </c>
      <c r="AK198" s="123">
        <f>+[1]付帯報告書!AK87</f>
        <v>0</v>
      </c>
      <c r="AL198" s="123">
        <f>+[1]付帯報告書!AL87</f>
        <v>0</v>
      </c>
      <c r="AN198" s="122">
        <f>IF(I198+L198+O198+R198+U198+X198+AA198+AG198+AJ198=F198,0,Y)</f>
        <v>0</v>
      </c>
      <c r="AO198" s="122">
        <f>IF(J198+M198+P198+S198+V198+Y198+AB198+AH198+AK198=G198,0,Y)</f>
        <v>0</v>
      </c>
      <c r="AP198" s="122">
        <f>IF(K198+N198+Q198+T198+W198+Z198+AC198+AI198+AL198=H198,0,Y)</f>
        <v>0</v>
      </c>
      <c r="AQ198" s="122">
        <f>IF(SUM(G198:H198)=F198,0,Y)</f>
        <v>0</v>
      </c>
      <c r="AR198" s="122">
        <f>IF(SUM(J198:K198)=I198,0,Y)</f>
        <v>0</v>
      </c>
      <c r="AS198" s="122">
        <f>IF(SUM(M198:N198)=L198,0,Y)</f>
        <v>0</v>
      </c>
      <c r="AT198" s="122">
        <f>IF(SUM(P198:Q198)=O198,0,Y)</f>
        <v>0</v>
      </c>
      <c r="AU198" s="122">
        <f>IF(SUM(S198:T198)=R198,0,Y)</f>
        <v>0</v>
      </c>
      <c r="AV198" s="122">
        <f>IF(SUM(V198:W198)=U198,0,Y)</f>
        <v>0</v>
      </c>
      <c r="AW198" s="122">
        <f>IF(SUM(Y198:Z198)=X198,0,Y)</f>
        <v>0</v>
      </c>
      <c r="AX198" s="122">
        <f>IF(SUM(AB198:AC198)=AA198,0,Y)</f>
        <v>0</v>
      </c>
      <c r="AY198" s="122">
        <f>IF(SUM(AH198:AI198)=AG198,0,Y)</f>
        <v>0</v>
      </c>
      <c r="AZ198" s="122">
        <f>IF(SUM(AK198:AL198)=AJ198,0,Y)</f>
        <v>0</v>
      </c>
    </row>
    <row r="199" spans="1:52" ht="17.100000000000001" customHeight="1" x14ac:dyDescent="0.15">
      <c r="A199" s="122"/>
      <c r="B199" s="122"/>
      <c r="C199" s="122"/>
      <c r="D199" s="122"/>
      <c r="E199" s="400"/>
      <c r="F199" s="402"/>
      <c r="G199" s="126"/>
      <c r="H199" s="142"/>
      <c r="I199" s="130"/>
      <c r="J199" s="126"/>
      <c r="K199" s="142"/>
      <c r="L199" s="130"/>
      <c r="M199" s="126"/>
      <c r="N199" s="142"/>
      <c r="O199" s="130"/>
      <c r="P199" s="126"/>
      <c r="Q199" s="401"/>
      <c r="R199" s="402"/>
      <c r="S199" s="126"/>
      <c r="T199" s="142"/>
      <c r="U199" s="130"/>
      <c r="V199" s="126"/>
      <c r="W199" s="142"/>
      <c r="X199" s="130"/>
      <c r="Y199" s="126"/>
      <c r="Z199" s="142"/>
      <c r="AA199" s="130"/>
      <c r="AB199" s="126"/>
      <c r="AC199" s="142"/>
      <c r="AD199" s="130"/>
      <c r="AE199" s="126"/>
      <c r="AF199" s="142"/>
      <c r="AG199" s="130"/>
      <c r="AH199" s="126"/>
      <c r="AI199" s="142"/>
      <c r="AJ199" s="130"/>
      <c r="AK199" s="126"/>
      <c r="AL199" s="126"/>
      <c r="AN199" s="122"/>
      <c r="AO199" s="122"/>
      <c r="AP199" s="122"/>
    </row>
    <row r="200" spans="1:52" ht="17.100000000000001" customHeight="1" x14ac:dyDescent="0.15">
      <c r="A200" s="122"/>
      <c r="B200" s="122"/>
      <c r="C200" s="122" t="s">
        <v>141</v>
      </c>
      <c r="D200" s="122"/>
      <c r="E200" s="400" t="s">
        <v>5</v>
      </c>
      <c r="F200" s="399">
        <f>SUM(G200:H200)</f>
        <v>26</v>
      </c>
      <c r="G200" s="276">
        <f>+[1]付帯報告書!G89</f>
        <v>4</v>
      </c>
      <c r="H200" s="299">
        <f>+[1]付帯報告書!H89</f>
        <v>22</v>
      </c>
      <c r="I200" s="125">
        <f>SUM(J200:K200)</f>
        <v>19</v>
      </c>
      <c r="J200" s="276">
        <f>+[1]付帯報告書!J89</f>
        <v>3</v>
      </c>
      <c r="K200" s="299">
        <f>+[1]付帯報告書!K89</f>
        <v>16</v>
      </c>
      <c r="L200" s="125">
        <f>SUM(M200:N200)</f>
        <v>0</v>
      </c>
      <c r="M200" s="276">
        <f>+[1]付帯報告書!M89</f>
        <v>0</v>
      </c>
      <c r="N200" s="299">
        <f>+[1]付帯報告書!N89</f>
        <v>0</v>
      </c>
      <c r="O200" s="125">
        <f>SUM(P200:Q200)</f>
        <v>0</v>
      </c>
      <c r="P200" s="276">
        <f>+[1]付帯報告書!P89</f>
        <v>0</v>
      </c>
      <c r="Q200" s="450">
        <f>+[1]付帯報告書!Q89</f>
        <v>0</v>
      </c>
      <c r="R200" s="399">
        <f>SUM(S200:T200)</f>
        <v>0</v>
      </c>
      <c r="S200" s="276">
        <f>+[1]付帯報告書!S89</f>
        <v>0</v>
      </c>
      <c r="T200" s="299">
        <f>+[1]付帯報告書!T89</f>
        <v>0</v>
      </c>
      <c r="U200" s="125">
        <f>SUM(V200:W200)</f>
        <v>0</v>
      </c>
      <c r="V200" s="276">
        <f>+[1]付帯報告書!V89</f>
        <v>0</v>
      </c>
      <c r="W200" s="299">
        <f>+[1]付帯報告書!W89</f>
        <v>0</v>
      </c>
      <c r="X200" s="125">
        <f>SUM(Y200:Z200)</f>
        <v>0</v>
      </c>
      <c r="Y200" s="276">
        <f>+[1]付帯報告書!Y89</f>
        <v>0</v>
      </c>
      <c r="Z200" s="299">
        <f>+[1]付帯報告書!Z89</f>
        <v>0</v>
      </c>
      <c r="AA200" s="125">
        <f>SUM(AB200:AC200)</f>
        <v>0</v>
      </c>
      <c r="AB200" s="276">
        <f>+[1]付帯報告書!AB89</f>
        <v>0</v>
      </c>
      <c r="AC200" s="299">
        <f>+[1]付帯報告書!AC89</f>
        <v>0</v>
      </c>
      <c r="AD200" s="125">
        <f>SUM(AE200:AF200)</f>
        <v>0</v>
      </c>
      <c r="AE200" s="276">
        <f>+[1]付帯報告書!AE89</f>
        <v>0</v>
      </c>
      <c r="AF200" s="299">
        <f>+[1]付帯報告書!AF89</f>
        <v>0</v>
      </c>
      <c r="AG200" s="125">
        <f>SUM(AH200:AI200)</f>
        <v>7</v>
      </c>
      <c r="AH200" s="276">
        <f>+[1]付帯報告書!AH89</f>
        <v>1</v>
      </c>
      <c r="AI200" s="299">
        <f>+[1]付帯報告書!AI89</f>
        <v>6</v>
      </c>
      <c r="AJ200" s="125">
        <f>SUM(AK200:AL200)</f>
        <v>0</v>
      </c>
      <c r="AK200" s="276">
        <f>+[1]付帯報告書!AK89</f>
        <v>0</v>
      </c>
      <c r="AL200" s="276">
        <f>+[1]付帯報告書!AL89</f>
        <v>0</v>
      </c>
      <c r="AN200" s="122">
        <f>IF(I200+L200+O200+R200+U200+X200+AA200+AG200+AJ200=F200,0,Y)</f>
        <v>0</v>
      </c>
      <c r="AO200" s="122">
        <f>IF(J200+M200+P200+S200+V200+Y200+AB200+AH200+AK200+AE200=G200,0,Y)</f>
        <v>0</v>
      </c>
      <c r="AP200" s="122">
        <f>IF(K200+N200+Q200+T200+W200+Z200+AC200+AI200+AL200=H200,0,Y)</f>
        <v>0</v>
      </c>
      <c r="AQ200" s="122">
        <f>IF(SUM(G200:H200)=F200,0,Y)</f>
        <v>0</v>
      </c>
      <c r="AR200" s="122">
        <f>IF(SUM(J200:K200)=I200,0,Y)</f>
        <v>0</v>
      </c>
      <c r="AS200" s="122">
        <f>IF(SUM(M200:N200)=L200,0,Y)</f>
        <v>0</v>
      </c>
      <c r="AT200" s="122">
        <f>IF(SUM(P200:Q200)=O200,0,Y)</f>
        <v>0</v>
      </c>
      <c r="AU200" s="122">
        <f>IF(SUM(S200:T200)=R200,0,Y)</f>
        <v>0</v>
      </c>
      <c r="AV200" s="122">
        <f>IF(SUM(V200:W200)=U200,0,Y)</f>
        <v>0</v>
      </c>
      <c r="AW200" s="122">
        <f>IF(SUM(Y200:Z200)=X200,0,Y)</f>
        <v>0</v>
      </c>
      <c r="AX200" s="122">
        <f>IF(SUM(AB200:AC200)=AA200,0,Y)</f>
        <v>0</v>
      </c>
      <c r="AY200" s="122">
        <f>IF(SUM(AH200:AI200)=AG200,0,Y)</f>
        <v>0</v>
      </c>
      <c r="AZ200" s="122">
        <f>IF(SUM(AK200:AL200)=AJ200,0,Y)</f>
        <v>0</v>
      </c>
    </row>
    <row r="201" spans="1:52" ht="17.100000000000001" customHeight="1" x14ac:dyDescent="0.15">
      <c r="A201" s="122"/>
      <c r="B201" s="122"/>
      <c r="C201" s="122"/>
      <c r="D201" s="122"/>
      <c r="E201" s="400"/>
      <c r="F201" s="402"/>
      <c r="G201" s="126"/>
      <c r="H201" s="142"/>
      <c r="I201" s="130"/>
      <c r="J201" s="126"/>
      <c r="K201" s="142"/>
      <c r="L201" s="130"/>
      <c r="M201" s="126"/>
      <c r="N201" s="142"/>
      <c r="O201" s="130"/>
      <c r="P201" s="126"/>
      <c r="Q201" s="401"/>
      <c r="R201" s="402"/>
      <c r="S201" s="126"/>
      <c r="T201" s="142"/>
      <c r="U201" s="130"/>
      <c r="V201" s="126"/>
      <c r="W201" s="142"/>
      <c r="X201" s="130"/>
      <c r="Y201" s="126"/>
      <c r="Z201" s="142"/>
      <c r="AA201" s="130"/>
      <c r="AB201" s="126"/>
      <c r="AC201" s="142"/>
      <c r="AD201" s="130"/>
      <c r="AE201" s="126"/>
      <c r="AF201" s="142"/>
      <c r="AG201" s="130"/>
      <c r="AH201" s="126"/>
      <c r="AI201" s="142"/>
      <c r="AJ201" s="130"/>
      <c r="AK201" s="126"/>
      <c r="AL201" s="126"/>
      <c r="AN201" s="122"/>
      <c r="AO201" s="122"/>
      <c r="AP201" s="122"/>
    </row>
    <row r="202" spans="1:52" ht="17.100000000000001" customHeight="1" x14ac:dyDescent="0.15">
      <c r="A202" s="122"/>
      <c r="B202" s="122"/>
      <c r="C202" s="122" t="s">
        <v>140</v>
      </c>
      <c r="D202" s="122"/>
      <c r="E202" s="400" t="s">
        <v>4</v>
      </c>
      <c r="F202" s="399">
        <f>SUM(G202:H202)</f>
        <v>256</v>
      </c>
      <c r="G202" s="123">
        <f>+[1]付帯報告書!G91</f>
        <v>138</v>
      </c>
      <c r="H202" s="124">
        <f>+[1]付帯報告書!H91</f>
        <v>118</v>
      </c>
      <c r="I202" s="125">
        <f>SUM(J202:K202)</f>
        <v>155</v>
      </c>
      <c r="J202" s="123">
        <f>+[1]付帯報告書!J91</f>
        <v>81</v>
      </c>
      <c r="K202" s="124">
        <f>+[1]付帯報告書!K91</f>
        <v>74</v>
      </c>
      <c r="L202" s="125">
        <f>SUM(M202:N202)</f>
        <v>0</v>
      </c>
      <c r="M202" s="123">
        <f>+[1]付帯報告書!M91</f>
        <v>0</v>
      </c>
      <c r="N202" s="124">
        <f>+[1]付帯報告書!N91</f>
        <v>0</v>
      </c>
      <c r="O202" s="125">
        <f>SUM(P202:Q202)</f>
        <v>17</v>
      </c>
      <c r="P202" s="123">
        <f>+[1]付帯報告書!P91</f>
        <v>15</v>
      </c>
      <c r="Q202" s="398">
        <f>+[1]付帯報告書!Q91</f>
        <v>2</v>
      </c>
      <c r="R202" s="399">
        <f>SUM(S202:T202)</f>
        <v>22</v>
      </c>
      <c r="S202" s="123">
        <f>+[1]付帯報告書!S91</f>
        <v>17</v>
      </c>
      <c r="T202" s="124">
        <f>+[1]付帯報告書!T91</f>
        <v>5</v>
      </c>
      <c r="U202" s="125">
        <f>SUM(V202:W202)</f>
        <v>0</v>
      </c>
      <c r="V202" s="123">
        <f>+[1]付帯報告書!V91</f>
        <v>0</v>
      </c>
      <c r="W202" s="124">
        <f>+[1]付帯報告書!W91</f>
        <v>0</v>
      </c>
      <c r="X202" s="125">
        <f>SUM(Y202:Z202)</f>
        <v>5</v>
      </c>
      <c r="Y202" s="123">
        <f>+[1]付帯報告書!Y91</f>
        <v>1</v>
      </c>
      <c r="Z202" s="124">
        <f>+[1]付帯報告書!Z91</f>
        <v>4</v>
      </c>
      <c r="AA202" s="125">
        <f>SUM(AB202:AC202)</f>
        <v>0</v>
      </c>
      <c r="AB202" s="123">
        <f>+[1]付帯報告書!AB91</f>
        <v>0</v>
      </c>
      <c r="AC202" s="124">
        <f>+[1]付帯報告書!AC91</f>
        <v>0</v>
      </c>
      <c r="AD202" s="125">
        <f>SUM(AE202:AF202)</f>
        <v>6</v>
      </c>
      <c r="AE202" s="123">
        <f>+[1]付帯報告書!AE91</f>
        <v>3</v>
      </c>
      <c r="AF202" s="124">
        <f>+[1]付帯報告書!AF91</f>
        <v>3</v>
      </c>
      <c r="AG202" s="125">
        <f>SUM(AH202:AI202)</f>
        <v>34</v>
      </c>
      <c r="AH202" s="123">
        <f>+[1]付帯報告書!AH91</f>
        <v>10</v>
      </c>
      <c r="AI202" s="124">
        <f>+[1]付帯報告書!AI91</f>
        <v>24</v>
      </c>
      <c r="AJ202" s="125">
        <f>SUM(AK202:AL202)</f>
        <v>17</v>
      </c>
      <c r="AK202" s="123">
        <f>+[1]付帯報告書!AK91</f>
        <v>11</v>
      </c>
      <c r="AL202" s="123">
        <f>+[1]付帯報告書!AL91</f>
        <v>6</v>
      </c>
      <c r="AN202" s="122">
        <f>IF(I202+L202+O202+R202+U202+X202+AA202+AG202+AJ202+AD202=F202,0,Y)</f>
        <v>0</v>
      </c>
      <c r="AO202" s="122">
        <f>IF(J202+M202+P202+S202+V202+Y202+AB202+AH202+AK202+AE202=G202,0,Y)</f>
        <v>0</v>
      </c>
      <c r="AP202" s="122">
        <f>IF(K202+N202+Q202+T202+W202+Z202+AC202+AI202+AL202+AF202=H202,0,Y)</f>
        <v>0</v>
      </c>
      <c r="AQ202" s="122">
        <f>IF(SUM(G202:H202)=F202,0,Y)</f>
        <v>0</v>
      </c>
      <c r="AR202" s="122">
        <f>IF(SUM(J202:K202)=I202,0,Y)</f>
        <v>0</v>
      </c>
      <c r="AS202" s="122">
        <f>IF(SUM(M202:N202)=L202,0,Y)</f>
        <v>0</v>
      </c>
      <c r="AT202" s="122">
        <f>IF(SUM(P202:Q202)=O202,0,Y)</f>
        <v>0</v>
      </c>
      <c r="AU202" s="122">
        <f>IF(SUM(S202:T202)=R202,0,Y)</f>
        <v>0</v>
      </c>
      <c r="AV202" s="122">
        <f>IF(SUM(V202:W202)=U202,0,Y)</f>
        <v>0</v>
      </c>
      <c r="AW202" s="122">
        <f>IF(SUM(Y202:Z202)=X202,0,Y)</f>
        <v>0</v>
      </c>
      <c r="AX202" s="122">
        <f>IF(SUM(AB202:AC202)=AA202,0,Y)</f>
        <v>0</v>
      </c>
      <c r="AY202" s="122">
        <f>IF(SUM(AH202:AI202)=AG202,0,Y)</f>
        <v>0</v>
      </c>
      <c r="AZ202" s="122">
        <f>IF(SUM(AK202:AL202)=AJ202,0,Y)</f>
        <v>0</v>
      </c>
    </row>
    <row r="203" spans="1:52" ht="17.100000000000001" customHeight="1" x14ac:dyDescent="0.15">
      <c r="A203" s="122"/>
      <c r="B203" s="122"/>
      <c r="C203" s="122"/>
      <c r="D203" s="122"/>
      <c r="E203" s="400" t="s">
        <v>5</v>
      </c>
      <c r="F203" s="399">
        <f>SUM(G203:H203)</f>
        <v>738</v>
      </c>
      <c r="G203" s="123">
        <f>+[1]付帯報告書!G92</f>
        <v>388</v>
      </c>
      <c r="H203" s="124">
        <f>+[1]付帯報告書!H92</f>
        <v>350</v>
      </c>
      <c r="I203" s="125">
        <f>SUM(J203:K203)</f>
        <v>506</v>
      </c>
      <c r="J203" s="123">
        <f>+[1]付帯報告書!J92</f>
        <v>256</v>
      </c>
      <c r="K203" s="124">
        <f>+[1]付帯報告書!K92</f>
        <v>250</v>
      </c>
      <c r="L203" s="125">
        <f>SUM(M203:N203)</f>
        <v>0</v>
      </c>
      <c r="M203" s="123">
        <f>+[1]付帯報告書!M92</f>
        <v>0</v>
      </c>
      <c r="N203" s="124">
        <f>+[1]付帯報告書!N92</f>
        <v>0</v>
      </c>
      <c r="O203" s="125">
        <f>SUM(P203:Q203)</f>
        <v>18</v>
      </c>
      <c r="P203" s="123">
        <f>+[1]付帯報告書!P92</f>
        <v>14</v>
      </c>
      <c r="Q203" s="398">
        <f>+[1]付帯報告書!Q92</f>
        <v>4</v>
      </c>
      <c r="R203" s="399">
        <f>SUM(S203:T203)</f>
        <v>21</v>
      </c>
      <c r="S203" s="123">
        <f>+[1]付帯報告書!S92</f>
        <v>13</v>
      </c>
      <c r="T203" s="124">
        <f>+[1]付帯報告書!T92</f>
        <v>8</v>
      </c>
      <c r="U203" s="125">
        <f>SUM(V203:W203)</f>
        <v>0</v>
      </c>
      <c r="V203" s="123">
        <f>+[1]付帯報告書!V92</f>
        <v>0</v>
      </c>
      <c r="W203" s="124">
        <f>+[1]付帯報告書!W92</f>
        <v>0</v>
      </c>
      <c r="X203" s="125">
        <f>SUM(Y203:Z203)</f>
        <v>3</v>
      </c>
      <c r="Y203" s="123">
        <f>+[1]付帯報告書!Y92</f>
        <v>0</v>
      </c>
      <c r="Z203" s="124">
        <f>+[1]付帯報告書!Z92</f>
        <v>3</v>
      </c>
      <c r="AA203" s="125">
        <f>SUM(AB203:AC203)</f>
        <v>0</v>
      </c>
      <c r="AB203" s="123">
        <f>+[1]付帯報告書!AB92</f>
        <v>0</v>
      </c>
      <c r="AC203" s="124">
        <f>+[1]付帯報告書!AC92</f>
        <v>0</v>
      </c>
      <c r="AD203" s="125">
        <f>SUM(AE203:AF203)</f>
        <v>2</v>
      </c>
      <c r="AE203" s="123">
        <f>+[1]付帯報告書!AE92</f>
        <v>0</v>
      </c>
      <c r="AF203" s="124">
        <f>+[1]付帯報告書!AF92</f>
        <v>2</v>
      </c>
      <c r="AG203" s="125">
        <f>SUM(AH203:AI203)</f>
        <v>138</v>
      </c>
      <c r="AH203" s="123">
        <f>+[1]付帯報告書!AH92</f>
        <v>61</v>
      </c>
      <c r="AI203" s="124">
        <f>+[1]付帯報告書!AI92</f>
        <v>77</v>
      </c>
      <c r="AJ203" s="125">
        <f>SUM(AK203:AL203)</f>
        <v>50</v>
      </c>
      <c r="AK203" s="123">
        <f>+[1]付帯報告書!AK92</f>
        <v>44</v>
      </c>
      <c r="AL203" s="123">
        <f>+[1]付帯報告書!AL92</f>
        <v>6</v>
      </c>
      <c r="AN203" s="122">
        <f>IF(I203+L203+O203+R203+U203+X203+AA203+AG203+AJ203+AD203=F203,0,Y)</f>
        <v>0</v>
      </c>
      <c r="AO203" s="122">
        <f>IF(J203+M203+P203+S203+V203+Y203+AB203+AH203+AK203+AE203=G203,0,Y)</f>
        <v>0</v>
      </c>
      <c r="AP203" s="122">
        <f>IF(K203+N203+Q203+T203+W203+Z203+AC203+AI203+AL203+AF203=H203,0,Y)</f>
        <v>0</v>
      </c>
      <c r="AQ203" s="122">
        <f>IF(SUM(G203:H203)=F203,0,Y)</f>
        <v>0</v>
      </c>
      <c r="AR203" s="122">
        <f>IF(SUM(J203:K203)=I203,0,Y)</f>
        <v>0</v>
      </c>
      <c r="AS203" s="122">
        <f>IF(SUM(M203:N203)=L203,0,Y)</f>
        <v>0</v>
      </c>
      <c r="AT203" s="122">
        <f>IF(SUM(P203:Q203)=O203,0,Y)</f>
        <v>0</v>
      </c>
      <c r="AU203" s="122">
        <f>IF(SUM(S203:T203)=R203,0,Y)</f>
        <v>0</v>
      </c>
      <c r="AV203" s="122">
        <f>IF(SUM(V203:W203)=U203,0,Y)</f>
        <v>0</v>
      </c>
      <c r="AW203" s="122">
        <f>IF(SUM(Y203:Z203)=X203,0,Y)</f>
        <v>0</v>
      </c>
      <c r="AX203" s="122">
        <f>IF(SUM(AB203:AC203)=AA203,0,Y)</f>
        <v>0</v>
      </c>
      <c r="AY203" s="122">
        <f>IF(SUM(AH203:AI203)=AG203,0,Y)</f>
        <v>0</v>
      </c>
      <c r="AZ203" s="122">
        <f>IF(SUM(AK203:AL203)=AJ203,0,Y)</f>
        <v>0</v>
      </c>
    </row>
    <row r="204" spans="1:52" ht="17.100000000000001" customHeight="1" x14ac:dyDescent="0.15">
      <c r="A204" s="122"/>
      <c r="B204" s="122"/>
      <c r="C204" s="122"/>
      <c r="D204" s="122"/>
      <c r="E204" s="400"/>
      <c r="F204" s="402"/>
      <c r="G204" s="126"/>
      <c r="H204" s="142"/>
      <c r="I204" s="130"/>
      <c r="J204" s="126"/>
      <c r="K204" s="142"/>
      <c r="L204" s="130"/>
      <c r="M204" s="126"/>
      <c r="N204" s="142"/>
      <c r="O204" s="130"/>
      <c r="P204" s="126"/>
      <c r="Q204" s="401"/>
      <c r="R204" s="402"/>
      <c r="S204" s="126"/>
      <c r="T204" s="142"/>
      <c r="U204" s="130"/>
      <c r="V204" s="126"/>
      <c r="W204" s="142"/>
      <c r="X204" s="130"/>
      <c r="Y204" s="126"/>
      <c r="Z204" s="142"/>
      <c r="AA204" s="130"/>
      <c r="AB204" s="126"/>
      <c r="AC204" s="142"/>
      <c r="AD204" s="130"/>
      <c r="AE204" s="126"/>
      <c r="AF204" s="142"/>
      <c r="AG204" s="130"/>
      <c r="AH204" s="126"/>
      <c r="AI204" s="142"/>
      <c r="AJ204" s="130"/>
      <c r="AK204" s="126"/>
      <c r="AL204" s="126"/>
      <c r="AN204" s="122"/>
      <c r="AO204" s="122"/>
      <c r="AP204" s="122"/>
    </row>
    <row r="205" spans="1:52" ht="17.100000000000001" customHeight="1" x14ac:dyDescent="0.15">
      <c r="A205" s="122"/>
      <c r="B205" s="571" t="s">
        <v>143</v>
      </c>
      <c r="C205" s="571"/>
      <c r="D205" s="122"/>
      <c r="E205" s="400" t="s">
        <v>4</v>
      </c>
      <c r="F205" s="402">
        <f t="shared" ref="F205:AL206" si="42">F208+F211+F214</f>
        <v>197</v>
      </c>
      <c r="G205" s="126">
        <f t="shared" si="42"/>
        <v>6</v>
      </c>
      <c r="H205" s="142">
        <f t="shared" si="42"/>
        <v>191</v>
      </c>
      <c r="I205" s="130">
        <f t="shared" si="42"/>
        <v>102</v>
      </c>
      <c r="J205" s="126">
        <f t="shared" si="42"/>
        <v>3</v>
      </c>
      <c r="K205" s="142">
        <f t="shared" si="42"/>
        <v>99</v>
      </c>
      <c r="L205" s="130">
        <f t="shared" si="42"/>
        <v>0</v>
      </c>
      <c r="M205" s="126">
        <f t="shared" si="42"/>
        <v>0</v>
      </c>
      <c r="N205" s="142">
        <f t="shared" si="42"/>
        <v>0</v>
      </c>
      <c r="O205" s="130">
        <f t="shared" si="42"/>
        <v>7</v>
      </c>
      <c r="P205" s="126">
        <f t="shared" si="42"/>
        <v>1</v>
      </c>
      <c r="Q205" s="401">
        <f t="shared" si="42"/>
        <v>6</v>
      </c>
      <c r="R205" s="402">
        <f t="shared" si="42"/>
        <v>23</v>
      </c>
      <c r="S205" s="126">
        <f t="shared" si="42"/>
        <v>0</v>
      </c>
      <c r="T205" s="142">
        <f t="shared" si="42"/>
        <v>23</v>
      </c>
      <c r="U205" s="130">
        <f t="shared" si="42"/>
        <v>0</v>
      </c>
      <c r="V205" s="126">
        <f t="shared" si="42"/>
        <v>0</v>
      </c>
      <c r="W205" s="142">
        <f t="shared" si="42"/>
        <v>0</v>
      </c>
      <c r="X205" s="130">
        <f t="shared" si="42"/>
        <v>17</v>
      </c>
      <c r="Y205" s="126">
        <f t="shared" si="42"/>
        <v>0</v>
      </c>
      <c r="Z205" s="142">
        <f t="shared" si="42"/>
        <v>17</v>
      </c>
      <c r="AA205" s="130">
        <f t="shared" si="42"/>
        <v>0</v>
      </c>
      <c r="AB205" s="126">
        <f t="shared" si="42"/>
        <v>0</v>
      </c>
      <c r="AC205" s="142">
        <f t="shared" si="42"/>
        <v>0</v>
      </c>
      <c r="AD205" s="130">
        <f t="shared" si="42"/>
        <v>4</v>
      </c>
      <c r="AE205" s="126">
        <f t="shared" si="42"/>
        <v>0</v>
      </c>
      <c r="AF205" s="142">
        <f t="shared" si="42"/>
        <v>4</v>
      </c>
      <c r="AG205" s="130">
        <f t="shared" si="42"/>
        <v>37</v>
      </c>
      <c r="AH205" s="126">
        <f t="shared" si="42"/>
        <v>1</v>
      </c>
      <c r="AI205" s="142">
        <f t="shared" si="42"/>
        <v>36</v>
      </c>
      <c r="AJ205" s="130">
        <f t="shared" si="42"/>
        <v>7</v>
      </c>
      <c r="AK205" s="126">
        <f t="shared" si="42"/>
        <v>1</v>
      </c>
      <c r="AL205" s="126">
        <f t="shared" si="42"/>
        <v>6</v>
      </c>
      <c r="AN205" s="122">
        <f>IF(I205+L205+O205+R205+U205+X205+AA205+AG205+AJ205+AD205=F205,0,Y)</f>
        <v>0</v>
      </c>
      <c r="AO205" s="122">
        <f>IF(J205+M205+P205+S205+V205+Y205+AB205+AH205+AK205=G205,0,Y)</f>
        <v>0</v>
      </c>
      <c r="AP205" s="122">
        <f>IF(K205+N205+Q205+T205+W205+Z205+AC205+AI205+AL205+AF205=H205,0,Y)</f>
        <v>0</v>
      </c>
      <c r="AQ205" s="122">
        <f>IF(SUM(G205:H205)=F205,0,Y)</f>
        <v>0</v>
      </c>
      <c r="AR205" s="122">
        <f>IF(SUM(J205:K205)=I205,0,Y)</f>
        <v>0</v>
      </c>
      <c r="AS205" s="122">
        <f>IF(SUM(M205:N205)=L205,0,Y)</f>
        <v>0</v>
      </c>
      <c r="AT205" s="122">
        <f>IF(SUM(P205:Q205)=O205,0,Y)</f>
        <v>0</v>
      </c>
      <c r="AU205" s="122">
        <f>IF(SUM(S205:T205)=R205,0,Y)</f>
        <v>0</v>
      </c>
      <c r="AV205" s="122">
        <f>IF(SUM(V205:W205)=U205,0,Y)</f>
        <v>0</v>
      </c>
      <c r="AW205" s="122">
        <f>IF(SUM(Y205:Z205)=X205,0,Y)</f>
        <v>0</v>
      </c>
      <c r="AX205" s="122">
        <f>IF(SUM(AB205:AC205)=AA205,0,Y)</f>
        <v>0</v>
      </c>
      <c r="AY205" s="122">
        <f>IF(SUM(AH205:AI205)=AG205,0,Y)</f>
        <v>0</v>
      </c>
      <c r="AZ205" s="122">
        <f>IF(SUM(AK205:AL205)=AJ205,0,Y)</f>
        <v>0</v>
      </c>
    </row>
    <row r="206" spans="1:52" ht="17.100000000000001" customHeight="1" x14ac:dyDescent="0.15">
      <c r="A206" s="122"/>
      <c r="B206" s="122"/>
      <c r="C206" s="122"/>
      <c r="D206" s="122"/>
      <c r="E206" s="400" t="s">
        <v>5</v>
      </c>
      <c r="F206" s="402">
        <f t="shared" si="42"/>
        <v>65</v>
      </c>
      <c r="G206" s="126">
        <f t="shared" si="42"/>
        <v>5</v>
      </c>
      <c r="H206" s="142">
        <f t="shared" si="42"/>
        <v>60</v>
      </c>
      <c r="I206" s="130">
        <f t="shared" si="42"/>
        <v>29</v>
      </c>
      <c r="J206" s="126">
        <f t="shared" si="42"/>
        <v>1</v>
      </c>
      <c r="K206" s="142">
        <f t="shared" si="42"/>
        <v>28</v>
      </c>
      <c r="L206" s="130">
        <f t="shared" si="42"/>
        <v>0</v>
      </c>
      <c r="M206" s="126">
        <f t="shared" si="42"/>
        <v>0</v>
      </c>
      <c r="N206" s="142">
        <f t="shared" si="42"/>
        <v>0</v>
      </c>
      <c r="O206" s="130">
        <f t="shared" si="42"/>
        <v>1</v>
      </c>
      <c r="P206" s="126">
        <f t="shared" si="42"/>
        <v>1</v>
      </c>
      <c r="Q206" s="401">
        <f t="shared" si="42"/>
        <v>0</v>
      </c>
      <c r="R206" s="402">
        <f t="shared" si="42"/>
        <v>3</v>
      </c>
      <c r="S206" s="126">
        <f t="shared" si="42"/>
        <v>0</v>
      </c>
      <c r="T206" s="142">
        <f t="shared" si="42"/>
        <v>3</v>
      </c>
      <c r="U206" s="130">
        <f t="shared" si="42"/>
        <v>0</v>
      </c>
      <c r="V206" s="126">
        <f t="shared" si="42"/>
        <v>0</v>
      </c>
      <c r="W206" s="142">
        <f t="shared" si="42"/>
        <v>0</v>
      </c>
      <c r="X206" s="130">
        <f t="shared" si="42"/>
        <v>7</v>
      </c>
      <c r="Y206" s="126">
        <f t="shared" si="42"/>
        <v>0</v>
      </c>
      <c r="Z206" s="142">
        <f t="shared" si="42"/>
        <v>7</v>
      </c>
      <c r="AA206" s="130">
        <f t="shared" si="42"/>
        <v>0</v>
      </c>
      <c r="AB206" s="126">
        <f t="shared" si="42"/>
        <v>0</v>
      </c>
      <c r="AC206" s="142">
        <f t="shared" si="42"/>
        <v>0</v>
      </c>
      <c r="AD206" s="130">
        <f t="shared" si="42"/>
        <v>1</v>
      </c>
      <c r="AE206" s="126">
        <f t="shared" si="42"/>
        <v>0</v>
      </c>
      <c r="AF206" s="142">
        <f t="shared" si="42"/>
        <v>1</v>
      </c>
      <c r="AG206" s="130">
        <f t="shared" si="42"/>
        <v>23</v>
      </c>
      <c r="AH206" s="126">
        <f t="shared" si="42"/>
        <v>3</v>
      </c>
      <c r="AI206" s="142">
        <f t="shared" si="42"/>
        <v>20</v>
      </c>
      <c r="AJ206" s="130">
        <f t="shared" si="42"/>
        <v>1</v>
      </c>
      <c r="AK206" s="126">
        <f t="shared" si="42"/>
        <v>0</v>
      </c>
      <c r="AL206" s="126">
        <f t="shared" si="42"/>
        <v>1</v>
      </c>
      <c r="AN206" s="122">
        <f>IF(I206+L206+O206+R206+U206+X206+AA206+AG206+AJ206+AD206=F206,0,Y)</f>
        <v>0</v>
      </c>
      <c r="AO206" s="122">
        <f>IF(J206+M206+P206+S206+V206+Y206+AB206+AH206+AK206=G206,0,Y)</f>
        <v>0</v>
      </c>
      <c r="AP206" s="122">
        <f>IF(K206+N206+Q206+T206+W206+Z206+AC206+AI206+AL206+AF206=H206,0,Y)</f>
        <v>0</v>
      </c>
      <c r="AQ206" s="122">
        <f>IF(SUM(G206:H206)=F206,0,Y)</f>
        <v>0</v>
      </c>
      <c r="AR206" s="122">
        <f>IF(SUM(J206:K206)=I206,0,Y)</f>
        <v>0</v>
      </c>
      <c r="AS206" s="122">
        <f>IF(SUM(M206:N206)=L206,0,Y)</f>
        <v>0</v>
      </c>
      <c r="AT206" s="122">
        <f>IF(SUM(P206:Q206)=O206,0,Y)</f>
        <v>0</v>
      </c>
      <c r="AU206" s="122">
        <f>IF(SUM(S206:T206)=R206,0,Y)</f>
        <v>0</v>
      </c>
      <c r="AV206" s="122">
        <f>IF(SUM(V206:W206)=U206,0,Y)</f>
        <v>0</v>
      </c>
      <c r="AW206" s="122">
        <f>IF(SUM(Y206:Z206)=X206,0,Y)</f>
        <v>0</v>
      </c>
      <c r="AX206" s="122">
        <f>IF(SUM(AB206:AC206)=AA206,0,Y)</f>
        <v>0</v>
      </c>
      <c r="AY206" s="122">
        <f>IF(SUM(AH206:AI206)=AG206,0,Y)</f>
        <v>0</v>
      </c>
      <c r="AZ206" s="122">
        <f>IF(SUM(AK206:AL206)=AJ206,0,Y)</f>
        <v>0</v>
      </c>
    </row>
    <row r="207" spans="1:52" ht="17.100000000000001" customHeight="1" x14ac:dyDescent="0.15">
      <c r="A207" s="122"/>
      <c r="B207" s="122"/>
      <c r="C207" s="122"/>
      <c r="D207" s="122"/>
      <c r="E207" s="400"/>
      <c r="F207" s="402"/>
      <c r="G207" s="126"/>
      <c r="H207" s="142"/>
      <c r="I207" s="130"/>
      <c r="J207" s="126"/>
      <c r="K207" s="142"/>
      <c r="L207" s="130"/>
      <c r="M207" s="126"/>
      <c r="N207" s="142"/>
      <c r="O207" s="130"/>
      <c r="P207" s="126"/>
      <c r="Q207" s="401"/>
      <c r="R207" s="402"/>
      <c r="S207" s="126"/>
      <c r="T207" s="142"/>
      <c r="U207" s="130"/>
      <c r="V207" s="126"/>
      <c r="W207" s="142"/>
      <c r="X207" s="130"/>
      <c r="Y207" s="126"/>
      <c r="Z207" s="142"/>
      <c r="AA207" s="130"/>
      <c r="AB207" s="126"/>
      <c r="AC207" s="142"/>
      <c r="AD207" s="130"/>
      <c r="AE207" s="126"/>
      <c r="AF207" s="142"/>
      <c r="AG207" s="130"/>
      <c r="AH207" s="126"/>
      <c r="AI207" s="142"/>
      <c r="AJ207" s="130"/>
      <c r="AK207" s="126"/>
      <c r="AL207" s="126"/>
      <c r="AN207" s="122"/>
      <c r="AO207" s="122"/>
      <c r="AP207" s="122"/>
    </row>
    <row r="208" spans="1:52" ht="17.100000000000001" customHeight="1" x14ac:dyDescent="0.15">
      <c r="A208" s="122"/>
      <c r="B208" s="122"/>
      <c r="C208" s="122" t="s">
        <v>142</v>
      </c>
      <c r="D208" s="122"/>
      <c r="E208" s="400" t="s">
        <v>4</v>
      </c>
      <c r="F208" s="399">
        <f>SUM(G208:H208)</f>
        <v>1</v>
      </c>
      <c r="G208" s="123">
        <f>+[1]付帯報告書!G97</f>
        <v>0</v>
      </c>
      <c r="H208" s="124">
        <f>+[1]付帯報告書!H97</f>
        <v>1</v>
      </c>
      <c r="I208" s="125">
        <f>SUM(J208:K208)</f>
        <v>0</v>
      </c>
      <c r="J208" s="123">
        <f>+[1]付帯報告書!J97</f>
        <v>0</v>
      </c>
      <c r="K208" s="124">
        <f>+[1]付帯報告書!K97</f>
        <v>0</v>
      </c>
      <c r="L208" s="125">
        <f>SUM(M208:N208)</f>
        <v>0</v>
      </c>
      <c r="M208" s="123">
        <f>+[1]付帯報告書!M97</f>
        <v>0</v>
      </c>
      <c r="N208" s="124">
        <f>+[1]付帯報告書!N97</f>
        <v>0</v>
      </c>
      <c r="O208" s="125">
        <f>SUM(P208:Q208)</f>
        <v>0</v>
      </c>
      <c r="P208" s="123">
        <f>+[1]付帯報告書!P97</f>
        <v>0</v>
      </c>
      <c r="Q208" s="398">
        <f>+[1]付帯報告書!Q97</f>
        <v>0</v>
      </c>
      <c r="R208" s="399">
        <f>SUM(S208:T208)</f>
        <v>0</v>
      </c>
      <c r="S208" s="123">
        <f>+[1]付帯報告書!S97</f>
        <v>0</v>
      </c>
      <c r="T208" s="124">
        <f>+[1]付帯報告書!T97</f>
        <v>0</v>
      </c>
      <c r="U208" s="125">
        <f>SUM(V208:W208)</f>
        <v>0</v>
      </c>
      <c r="V208" s="123">
        <f>+[1]付帯報告書!V97</f>
        <v>0</v>
      </c>
      <c r="W208" s="124">
        <f>+[1]付帯報告書!W97</f>
        <v>0</v>
      </c>
      <c r="X208" s="125">
        <f>SUM(Y208:Z208)</f>
        <v>0</v>
      </c>
      <c r="Y208" s="123">
        <f>+[1]付帯報告書!Y97</f>
        <v>0</v>
      </c>
      <c r="Z208" s="124">
        <f>+[1]付帯報告書!Z97</f>
        <v>0</v>
      </c>
      <c r="AA208" s="125">
        <f>SUM(AB208:AC208)</f>
        <v>0</v>
      </c>
      <c r="AB208" s="123">
        <f>+[1]付帯報告書!AB97</f>
        <v>0</v>
      </c>
      <c r="AC208" s="124">
        <f>+[1]付帯報告書!AC97</f>
        <v>0</v>
      </c>
      <c r="AD208" s="125">
        <f>SUM(AE208:AF208)</f>
        <v>0</v>
      </c>
      <c r="AE208" s="123">
        <f>+[1]付帯報告書!AE97</f>
        <v>0</v>
      </c>
      <c r="AF208" s="124">
        <f>+[1]付帯報告書!AF97</f>
        <v>0</v>
      </c>
      <c r="AG208" s="125">
        <f>SUM(AH208:AI208)</f>
        <v>1</v>
      </c>
      <c r="AH208" s="123">
        <f>+[1]付帯報告書!AH97</f>
        <v>0</v>
      </c>
      <c r="AI208" s="124">
        <f>+[1]付帯報告書!AI97</f>
        <v>1</v>
      </c>
      <c r="AJ208" s="125">
        <f>SUM(AK208:AL208)</f>
        <v>0</v>
      </c>
      <c r="AK208" s="123">
        <f>+[1]付帯報告書!AK97</f>
        <v>0</v>
      </c>
      <c r="AL208" s="123">
        <f>+[1]付帯報告書!AL97</f>
        <v>0</v>
      </c>
      <c r="AN208" s="122">
        <f>IF(I208+L208+O208+R208+U208+X208+AA208+AG208+AJ208=F208,0,Y)</f>
        <v>0</v>
      </c>
      <c r="AO208" s="122">
        <f>IF(J208+M208+P208+S208+V208+Y208+AB208+AH208+AK208=G208,0,Y)</f>
        <v>0</v>
      </c>
      <c r="AP208" s="122">
        <f>IF(K208+N208+Q208+T208+W208+Z208+AC208+AI208+AL208=H208,0,Y)</f>
        <v>0</v>
      </c>
      <c r="AQ208" s="122">
        <f>IF(SUM(G208:H208)=F208,0,Y)</f>
        <v>0</v>
      </c>
      <c r="AR208" s="122">
        <f>IF(SUM(J208:K208)=I208,0,Y)</f>
        <v>0</v>
      </c>
      <c r="AS208" s="122">
        <f>IF(SUM(M208:N208)=L208,0,Y)</f>
        <v>0</v>
      </c>
      <c r="AT208" s="122">
        <f>IF(SUM(P208:Q208)=O208,0,Y)</f>
        <v>0</v>
      </c>
      <c r="AU208" s="122">
        <f>IF(SUM(S208:T208)=R208,0,Y)</f>
        <v>0</v>
      </c>
      <c r="AV208" s="122">
        <f>IF(SUM(V208:W208)=U208,0,Y)</f>
        <v>0</v>
      </c>
      <c r="AW208" s="122">
        <f>IF(SUM(Y208:Z208)=X208,0,Y)</f>
        <v>0</v>
      </c>
      <c r="AX208" s="122">
        <f>IF(SUM(AB208:AC208)=AA208,0,Y)</f>
        <v>0</v>
      </c>
      <c r="AY208" s="122">
        <f>IF(SUM(AH208:AI208)=AG208,0,Y)</f>
        <v>0</v>
      </c>
      <c r="AZ208" s="122">
        <f>IF(SUM(AK208:AL208)=AJ208,0,Y)</f>
        <v>0</v>
      </c>
    </row>
    <row r="209" spans="1:52" ht="17.100000000000001" customHeight="1" x14ac:dyDescent="0.15">
      <c r="A209" s="122"/>
      <c r="B209" s="122"/>
      <c r="C209" s="122"/>
      <c r="D209" s="122"/>
      <c r="E209" s="400" t="s">
        <v>5</v>
      </c>
      <c r="F209" s="399">
        <f>SUM(G209:H209)</f>
        <v>0</v>
      </c>
      <c r="G209" s="123">
        <f>+[1]付帯報告書!G98</f>
        <v>0</v>
      </c>
      <c r="H209" s="124">
        <f>+[1]付帯報告書!H98</f>
        <v>0</v>
      </c>
      <c r="I209" s="125">
        <f>SUM(J209:K209)</f>
        <v>0</v>
      </c>
      <c r="J209" s="123">
        <f>+[1]付帯報告書!J98</f>
        <v>0</v>
      </c>
      <c r="K209" s="124">
        <f>+[1]付帯報告書!K98</f>
        <v>0</v>
      </c>
      <c r="L209" s="125">
        <f>SUM(M209:N209)</f>
        <v>0</v>
      </c>
      <c r="M209" s="123">
        <f>+[1]付帯報告書!M98</f>
        <v>0</v>
      </c>
      <c r="N209" s="124">
        <f>+[1]付帯報告書!N98</f>
        <v>0</v>
      </c>
      <c r="O209" s="125">
        <f>SUM(P209:Q209)</f>
        <v>0</v>
      </c>
      <c r="P209" s="123">
        <f>+[1]付帯報告書!P98</f>
        <v>0</v>
      </c>
      <c r="Q209" s="398">
        <f>+[1]付帯報告書!Q98</f>
        <v>0</v>
      </c>
      <c r="R209" s="399">
        <f>SUM(S209:T209)</f>
        <v>0</v>
      </c>
      <c r="S209" s="123">
        <f>+[1]付帯報告書!S98</f>
        <v>0</v>
      </c>
      <c r="T209" s="124">
        <f>+[1]付帯報告書!T98</f>
        <v>0</v>
      </c>
      <c r="U209" s="125">
        <f>SUM(V209:W209)</f>
        <v>0</v>
      </c>
      <c r="V209" s="123">
        <f>+[1]付帯報告書!V98</f>
        <v>0</v>
      </c>
      <c r="W209" s="124">
        <f>+[1]付帯報告書!W98</f>
        <v>0</v>
      </c>
      <c r="X209" s="125">
        <f>SUM(Y209:Z209)</f>
        <v>0</v>
      </c>
      <c r="Y209" s="123">
        <f>+[1]付帯報告書!Y98</f>
        <v>0</v>
      </c>
      <c r="Z209" s="124">
        <f>+[1]付帯報告書!Z98</f>
        <v>0</v>
      </c>
      <c r="AA209" s="125">
        <f>SUM(AB209:AC209)</f>
        <v>0</v>
      </c>
      <c r="AB209" s="123">
        <f>+[1]付帯報告書!AB98</f>
        <v>0</v>
      </c>
      <c r="AC209" s="124">
        <f>+[1]付帯報告書!AC98</f>
        <v>0</v>
      </c>
      <c r="AD209" s="125">
        <f>SUM(AE209:AF209)</f>
        <v>0</v>
      </c>
      <c r="AE209" s="123">
        <f>+[1]付帯報告書!AE98</f>
        <v>0</v>
      </c>
      <c r="AF209" s="124">
        <f>+[1]付帯報告書!AF98</f>
        <v>0</v>
      </c>
      <c r="AG209" s="125">
        <f>SUM(AH209:AI209)</f>
        <v>0</v>
      </c>
      <c r="AH209" s="123">
        <f>+[1]付帯報告書!AH98</f>
        <v>0</v>
      </c>
      <c r="AI209" s="124">
        <f>+[1]付帯報告書!AI98</f>
        <v>0</v>
      </c>
      <c r="AJ209" s="125">
        <f>SUM(AK209:AL209)</f>
        <v>0</v>
      </c>
      <c r="AK209" s="123">
        <f>+[1]付帯報告書!AK98</f>
        <v>0</v>
      </c>
      <c r="AL209" s="123">
        <f>+[1]付帯報告書!AL98</f>
        <v>0</v>
      </c>
      <c r="AN209" s="122">
        <f>IF(I209+L209+O209+R209+U209+X209+AA209+AG209+AJ209=F209,0,Y)</f>
        <v>0</v>
      </c>
      <c r="AO209" s="122">
        <f>IF(J209+M209+P209+S209+V209+Y209+AB209+AH209+AK209=G209,0,Y)</f>
        <v>0</v>
      </c>
      <c r="AP209" s="122">
        <f>IF(K209+N209+Q209+T209+W209+Z209+AC209+AI209+AL209=H209,0,Y)</f>
        <v>0</v>
      </c>
      <c r="AQ209" s="122">
        <f>IF(SUM(G209:H209)=F209,0,Y)</f>
        <v>0</v>
      </c>
      <c r="AR209" s="122">
        <f>IF(SUM(J209:K209)=I209,0,Y)</f>
        <v>0</v>
      </c>
      <c r="AS209" s="122">
        <f>IF(SUM(M209:N209)=L209,0,Y)</f>
        <v>0</v>
      </c>
      <c r="AT209" s="122">
        <f>IF(SUM(P209:Q209)=O209,0,Y)</f>
        <v>0</v>
      </c>
      <c r="AU209" s="122">
        <f>IF(SUM(S209:T209)=R209,0,Y)</f>
        <v>0</v>
      </c>
      <c r="AV209" s="122">
        <f>IF(SUM(V209:W209)=U209,0,Y)</f>
        <v>0</v>
      </c>
      <c r="AW209" s="122">
        <f>IF(SUM(Y209:Z209)=X209,0,Y)</f>
        <v>0</v>
      </c>
      <c r="AX209" s="122">
        <f>IF(SUM(AB209:AC209)=AA209,0,Y)</f>
        <v>0</v>
      </c>
      <c r="AY209" s="122">
        <f>IF(SUM(AH209:AI209)=AG209,0,Y)</f>
        <v>0</v>
      </c>
      <c r="AZ209" s="122">
        <f>IF(SUM(AK209:AL209)=AJ209,0,Y)</f>
        <v>0</v>
      </c>
    </row>
    <row r="210" spans="1:52" ht="17.100000000000001" customHeight="1" x14ac:dyDescent="0.15">
      <c r="A210" s="122"/>
      <c r="B210" s="122"/>
      <c r="C210" s="122"/>
      <c r="D210" s="122"/>
      <c r="E210" s="400"/>
      <c r="F210" s="402"/>
      <c r="G210" s="126"/>
      <c r="H210" s="142"/>
      <c r="I210" s="130"/>
      <c r="J210" s="126"/>
      <c r="K210" s="142"/>
      <c r="L210" s="130"/>
      <c r="M210" s="126"/>
      <c r="N210" s="142"/>
      <c r="O210" s="130"/>
      <c r="P210" s="126"/>
      <c r="Q210" s="401"/>
      <c r="R210" s="402"/>
      <c r="S210" s="126"/>
      <c r="T210" s="142"/>
      <c r="U210" s="130"/>
      <c r="V210" s="126"/>
      <c r="W210" s="142"/>
      <c r="X210" s="130"/>
      <c r="Y210" s="126"/>
      <c r="Z210" s="142"/>
      <c r="AA210" s="130"/>
      <c r="AB210" s="126"/>
      <c r="AC210" s="142"/>
      <c r="AD210" s="130"/>
      <c r="AE210" s="126"/>
      <c r="AF210" s="142"/>
      <c r="AG210" s="130"/>
      <c r="AH210" s="126"/>
      <c r="AI210" s="142"/>
      <c r="AJ210" s="130"/>
      <c r="AK210" s="126"/>
      <c r="AL210" s="126"/>
      <c r="AN210" s="122"/>
      <c r="AO210" s="122"/>
      <c r="AP210" s="122"/>
    </row>
    <row r="211" spans="1:52" ht="17.100000000000001" customHeight="1" x14ac:dyDescent="0.15">
      <c r="A211" s="122"/>
      <c r="B211" s="122"/>
      <c r="C211" s="122" t="s">
        <v>141</v>
      </c>
      <c r="D211" s="122"/>
      <c r="E211" s="400" t="s">
        <v>4</v>
      </c>
      <c r="F211" s="399">
        <f>SUM(G211:H211)</f>
        <v>37</v>
      </c>
      <c r="G211" s="123">
        <f>+[1]付帯報告書!G100</f>
        <v>5</v>
      </c>
      <c r="H211" s="124">
        <f>+[1]付帯報告書!H100</f>
        <v>32</v>
      </c>
      <c r="I211" s="125">
        <f>SUM(J211:K211)</f>
        <v>23</v>
      </c>
      <c r="J211" s="123">
        <f>+[1]付帯報告書!J100</f>
        <v>3</v>
      </c>
      <c r="K211" s="124">
        <f>+[1]付帯報告書!K100</f>
        <v>20</v>
      </c>
      <c r="L211" s="125">
        <f>SUM(M211:N211)</f>
        <v>0</v>
      </c>
      <c r="M211" s="123">
        <f>+[1]付帯報告書!M100</f>
        <v>0</v>
      </c>
      <c r="N211" s="124">
        <f>+[1]付帯報告書!N100</f>
        <v>0</v>
      </c>
      <c r="O211" s="125">
        <f>SUM(P211:Q211)</f>
        <v>3</v>
      </c>
      <c r="P211" s="123">
        <f>+[1]付帯報告書!P100</f>
        <v>1</v>
      </c>
      <c r="Q211" s="398">
        <f>+[1]付帯報告書!Q100</f>
        <v>2</v>
      </c>
      <c r="R211" s="399">
        <f>SUM(S211:T211)</f>
        <v>0</v>
      </c>
      <c r="S211" s="123">
        <f>+[1]付帯報告書!S100</f>
        <v>0</v>
      </c>
      <c r="T211" s="124">
        <f>+[1]付帯報告書!T100</f>
        <v>0</v>
      </c>
      <c r="U211" s="125">
        <f>SUM(V211:W211)</f>
        <v>0</v>
      </c>
      <c r="V211" s="123">
        <f>+[1]付帯報告書!V100</f>
        <v>0</v>
      </c>
      <c r="W211" s="124">
        <f>+[1]付帯報告書!W100</f>
        <v>0</v>
      </c>
      <c r="X211" s="125">
        <f>SUM(Y211:Z211)</f>
        <v>0</v>
      </c>
      <c r="Y211" s="123">
        <f>+[1]付帯報告書!Y100</f>
        <v>0</v>
      </c>
      <c r="Z211" s="124">
        <f>+[1]付帯報告書!Z100</f>
        <v>0</v>
      </c>
      <c r="AA211" s="125">
        <f>SUM(AB211:AC211)</f>
        <v>0</v>
      </c>
      <c r="AB211" s="123">
        <f>+[1]付帯報告書!AB100</f>
        <v>0</v>
      </c>
      <c r="AC211" s="124">
        <f>+[1]付帯報告書!AC100</f>
        <v>0</v>
      </c>
      <c r="AD211" s="125">
        <f>SUM(AE211:AF211)</f>
        <v>0</v>
      </c>
      <c r="AE211" s="123">
        <f>+[1]付帯報告書!AE100</f>
        <v>0</v>
      </c>
      <c r="AF211" s="124">
        <f>+[1]付帯報告書!AF100</f>
        <v>0</v>
      </c>
      <c r="AG211" s="125">
        <f>SUM(AH211:AI211)</f>
        <v>11</v>
      </c>
      <c r="AH211" s="123">
        <f>+[1]付帯報告書!AH100</f>
        <v>1</v>
      </c>
      <c r="AI211" s="124">
        <f>+[1]付帯報告書!AI100</f>
        <v>10</v>
      </c>
      <c r="AJ211" s="125">
        <f>SUM(AK211:AL211)</f>
        <v>0</v>
      </c>
      <c r="AK211" s="123">
        <f>+[1]付帯報告書!AK100</f>
        <v>0</v>
      </c>
      <c r="AL211" s="123">
        <f>+[1]付帯報告書!AL100</f>
        <v>0</v>
      </c>
      <c r="AN211" s="122">
        <f>IF(I211+L211+O211+R211+U211+X211+AA211+AG211+AJ211=F211,0,Y)</f>
        <v>0</v>
      </c>
      <c r="AO211" s="122">
        <f>IF(J211+M211+P211+S211+V211+Y211+AB211+AH211+AK211=G211,0,Y)</f>
        <v>0</v>
      </c>
      <c r="AP211" s="122">
        <f>IF(K211+N211+Q211+T211+W211+Z211+AC211+AI211+AL211=H211,0,Y)</f>
        <v>0</v>
      </c>
      <c r="AQ211" s="122">
        <f>IF(SUM(G211:H211)=F211,0,Y)</f>
        <v>0</v>
      </c>
      <c r="AR211" s="122">
        <f>IF(SUM(J211:K211)=I211,0,Y)</f>
        <v>0</v>
      </c>
      <c r="AS211" s="122">
        <f>IF(SUM(M211:N211)=L211,0,Y)</f>
        <v>0</v>
      </c>
      <c r="AT211" s="122">
        <f>IF(SUM(P211:Q211)=O211,0,Y)</f>
        <v>0</v>
      </c>
      <c r="AU211" s="122">
        <f>IF(SUM(S211:T211)=R211,0,Y)</f>
        <v>0</v>
      </c>
      <c r="AV211" s="122">
        <f>IF(SUM(V211:W211)=U211,0,Y)</f>
        <v>0</v>
      </c>
      <c r="AW211" s="122">
        <f>IF(SUM(Y211:Z211)=X211,0,Y)</f>
        <v>0</v>
      </c>
      <c r="AX211" s="122">
        <f>IF(SUM(AB211:AC211)=AA211,0,Y)</f>
        <v>0</v>
      </c>
      <c r="AY211" s="122">
        <f>IF(SUM(AH211:AI211)=AG211,0,Y)</f>
        <v>0</v>
      </c>
      <c r="AZ211" s="122">
        <f>IF(SUM(AK211:AL211)=AJ211,0,Y)</f>
        <v>0</v>
      </c>
    </row>
    <row r="212" spans="1:52" ht="17.100000000000001" customHeight="1" x14ac:dyDescent="0.15">
      <c r="A212" s="122"/>
      <c r="B212" s="122"/>
      <c r="C212" s="122"/>
      <c r="D212" s="122"/>
      <c r="E212" s="400" t="s">
        <v>5</v>
      </c>
      <c r="F212" s="399">
        <f>SUM(G212:H212)</f>
        <v>4</v>
      </c>
      <c r="G212" s="123">
        <f>+[1]付帯報告書!G101</f>
        <v>0</v>
      </c>
      <c r="H212" s="124">
        <f>+[1]付帯報告書!H101</f>
        <v>4</v>
      </c>
      <c r="I212" s="125">
        <f>SUM(J212:K212)</f>
        <v>4</v>
      </c>
      <c r="J212" s="123">
        <f>+[1]付帯報告書!J101</f>
        <v>0</v>
      </c>
      <c r="K212" s="124">
        <f>+[1]付帯報告書!K101</f>
        <v>4</v>
      </c>
      <c r="L212" s="125">
        <f>SUM(M212:N212)</f>
        <v>0</v>
      </c>
      <c r="M212" s="123">
        <f>+[1]付帯報告書!M101</f>
        <v>0</v>
      </c>
      <c r="N212" s="124">
        <f>+[1]付帯報告書!N101</f>
        <v>0</v>
      </c>
      <c r="O212" s="125">
        <f>SUM(P212:Q212)</f>
        <v>0</v>
      </c>
      <c r="P212" s="123">
        <f>+[1]付帯報告書!P101</f>
        <v>0</v>
      </c>
      <c r="Q212" s="398">
        <f>+[1]付帯報告書!Q101</f>
        <v>0</v>
      </c>
      <c r="R212" s="399">
        <f>SUM(S212:T212)</f>
        <v>0</v>
      </c>
      <c r="S212" s="123">
        <f>+[1]付帯報告書!S101</f>
        <v>0</v>
      </c>
      <c r="T212" s="124">
        <f>+[1]付帯報告書!T101</f>
        <v>0</v>
      </c>
      <c r="U212" s="125">
        <f>SUM(V212:W212)</f>
        <v>0</v>
      </c>
      <c r="V212" s="123">
        <f>+[1]付帯報告書!V101</f>
        <v>0</v>
      </c>
      <c r="W212" s="124">
        <f>+[1]付帯報告書!W101</f>
        <v>0</v>
      </c>
      <c r="X212" s="125">
        <f>SUM(Y212:Z212)</f>
        <v>0</v>
      </c>
      <c r="Y212" s="123">
        <f>+[1]付帯報告書!Y101</f>
        <v>0</v>
      </c>
      <c r="Z212" s="124">
        <f>+[1]付帯報告書!Z101</f>
        <v>0</v>
      </c>
      <c r="AA212" s="125">
        <f>SUM(AB212:AC212)</f>
        <v>0</v>
      </c>
      <c r="AB212" s="123">
        <f>+[1]付帯報告書!AB101</f>
        <v>0</v>
      </c>
      <c r="AC212" s="124">
        <f>+[1]付帯報告書!AC101</f>
        <v>0</v>
      </c>
      <c r="AD212" s="125">
        <f>SUM(AE212:AF212)</f>
        <v>0</v>
      </c>
      <c r="AE212" s="123">
        <f>+[1]付帯報告書!AE101</f>
        <v>0</v>
      </c>
      <c r="AF212" s="124">
        <f>+[1]付帯報告書!AF101</f>
        <v>0</v>
      </c>
      <c r="AG212" s="125">
        <f>SUM(AH212:AI212)</f>
        <v>0</v>
      </c>
      <c r="AH212" s="123">
        <f>+[1]付帯報告書!AH101</f>
        <v>0</v>
      </c>
      <c r="AI212" s="124">
        <f>+[1]付帯報告書!AI101</f>
        <v>0</v>
      </c>
      <c r="AJ212" s="125">
        <f>SUM(AK212:AL212)</f>
        <v>0</v>
      </c>
      <c r="AK212" s="123">
        <f>+[1]付帯報告書!AK101</f>
        <v>0</v>
      </c>
      <c r="AL212" s="123">
        <f>+[1]付帯報告書!AL101</f>
        <v>0</v>
      </c>
      <c r="AN212" s="122">
        <f>IF(I212+L212+O212+R212+U212+X212+AA212+AG212+AJ212=F212,0,Y)</f>
        <v>0</v>
      </c>
      <c r="AO212" s="122">
        <f>IF(J212+M212+P212+S212+V212+Y212+AB212+AH212+AK212=G212,0,Y)</f>
        <v>0</v>
      </c>
      <c r="AP212" s="122">
        <f>IF(K212+N212+Q212+T212+W212+Z212+AC212+AI212+AL212=H212,0,Y)</f>
        <v>0</v>
      </c>
      <c r="AQ212" s="122">
        <f>IF(SUM(G212:H212)=F212,0,Y)</f>
        <v>0</v>
      </c>
      <c r="AR212" s="122">
        <f>IF(SUM(J212:K212)=I212,0,Y)</f>
        <v>0</v>
      </c>
      <c r="AS212" s="122">
        <f>IF(SUM(M212:N212)=L212,0,Y)</f>
        <v>0</v>
      </c>
      <c r="AT212" s="122">
        <f>IF(SUM(P212:Q212)=O212,0,Y)</f>
        <v>0</v>
      </c>
      <c r="AU212" s="122">
        <f>IF(SUM(S212:T212)=R212,0,Y)</f>
        <v>0</v>
      </c>
      <c r="AV212" s="122">
        <f>IF(SUM(V212:W212)=U212,0,Y)</f>
        <v>0</v>
      </c>
      <c r="AW212" s="122">
        <f>IF(SUM(Y212:Z212)=X212,0,Y)</f>
        <v>0</v>
      </c>
      <c r="AX212" s="122">
        <f>IF(SUM(AB212:AC212)=AA212,0,Y)</f>
        <v>0</v>
      </c>
      <c r="AY212" s="122">
        <f>IF(SUM(AH212:AI212)=AG212,0,Y)</f>
        <v>0</v>
      </c>
      <c r="AZ212" s="122">
        <f>IF(SUM(AK212:AL212)=AJ212,0,Y)</f>
        <v>0</v>
      </c>
    </row>
    <row r="213" spans="1:52" ht="17.100000000000001" customHeight="1" x14ac:dyDescent="0.15">
      <c r="A213" s="122"/>
      <c r="B213" s="122"/>
      <c r="C213" s="122"/>
      <c r="D213" s="122"/>
      <c r="E213" s="400"/>
      <c r="F213" s="402"/>
      <c r="G213" s="126"/>
      <c r="H213" s="142"/>
      <c r="I213" s="130"/>
      <c r="J213" s="126"/>
      <c r="K213" s="142"/>
      <c r="L213" s="130"/>
      <c r="M213" s="126"/>
      <c r="N213" s="142"/>
      <c r="O213" s="130"/>
      <c r="P213" s="126"/>
      <c r="Q213" s="401"/>
      <c r="R213" s="402"/>
      <c r="S213" s="126"/>
      <c r="T213" s="142"/>
      <c r="U213" s="130"/>
      <c r="V213" s="126"/>
      <c r="W213" s="142"/>
      <c r="X213" s="130"/>
      <c r="Y213" s="126"/>
      <c r="Z213" s="142"/>
      <c r="AA213" s="130"/>
      <c r="AB213" s="126"/>
      <c r="AC213" s="142"/>
      <c r="AD213" s="130"/>
      <c r="AE213" s="126"/>
      <c r="AF213" s="142"/>
      <c r="AG213" s="130"/>
      <c r="AH213" s="126"/>
      <c r="AI213" s="142"/>
      <c r="AJ213" s="130"/>
      <c r="AK213" s="126"/>
      <c r="AL213" s="126"/>
      <c r="AN213" s="122"/>
      <c r="AO213" s="122"/>
      <c r="AP213" s="122"/>
    </row>
    <row r="214" spans="1:52" ht="17.100000000000001" customHeight="1" x14ac:dyDescent="0.15">
      <c r="A214" s="122"/>
      <c r="B214" s="122"/>
      <c r="C214" s="122" t="s">
        <v>140</v>
      </c>
      <c r="D214" s="122"/>
      <c r="E214" s="400" t="s">
        <v>4</v>
      </c>
      <c r="F214" s="399">
        <f>SUM(G214:H214)</f>
        <v>159</v>
      </c>
      <c r="G214" s="123">
        <f>+[1]付帯報告書!G103</f>
        <v>1</v>
      </c>
      <c r="H214" s="124">
        <f>+[1]付帯報告書!H103</f>
        <v>158</v>
      </c>
      <c r="I214" s="125">
        <f>SUM(J214:K214)</f>
        <v>79</v>
      </c>
      <c r="J214" s="123">
        <f>+[1]付帯報告書!J103</f>
        <v>0</v>
      </c>
      <c r="K214" s="124">
        <f>+[1]付帯報告書!K103</f>
        <v>79</v>
      </c>
      <c r="L214" s="125">
        <f>SUM(M214:N214)</f>
        <v>0</v>
      </c>
      <c r="M214" s="123">
        <f>+[1]付帯報告書!M103</f>
        <v>0</v>
      </c>
      <c r="N214" s="124">
        <f>+[1]付帯報告書!N103</f>
        <v>0</v>
      </c>
      <c r="O214" s="125">
        <f>SUM(P214:Q214)</f>
        <v>4</v>
      </c>
      <c r="P214" s="123">
        <f>+[1]付帯報告書!P103</f>
        <v>0</v>
      </c>
      <c r="Q214" s="398">
        <f>+[1]付帯報告書!Q103</f>
        <v>4</v>
      </c>
      <c r="R214" s="399">
        <f>SUM(S214:T214)</f>
        <v>23</v>
      </c>
      <c r="S214" s="123">
        <f>+[1]付帯報告書!S103</f>
        <v>0</v>
      </c>
      <c r="T214" s="124">
        <f>+[1]付帯報告書!T103</f>
        <v>23</v>
      </c>
      <c r="U214" s="125">
        <f>SUM(V214:W214)</f>
        <v>0</v>
      </c>
      <c r="V214" s="123">
        <f>+[1]付帯報告書!V103</f>
        <v>0</v>
      </c>
      <c r="W214" s="124">
        <f>+[1]付帯報告書!W103</f>
        <v>0</v>
      </c>
      <c r="X214" s="125">
        <f>SUM(Y214:Z214)</f>
        <v>17</v>
      </c>
      <c r="Y214" s="123">
        <f>+[1]付帯報告書!Y103</f>
        <v>0</v>
      </c>
      <c r="Z214" s="124">
        <f>+[1]付帯報告書!Z103</f>
        <v>17</v>
      </c>
      <c r="AA214" s="125">
        <f>SUM(AB214:AC214)</f>
        <v>0</v>
      </c>
      <c r="AB214" s="123">
        <f>+[1]付帯報告書!AB103</f>
        <v>0</v>
      </c>
      <c r="AC214" s="124">
        <f>+[1]付帯報告書!AC103</f>
        <v>0</v>
      </c>
      <c r="AD214" s="125">
        <f>SUM(AE214:AF214)</f>
        <v>4</v>
      </c>
      <c r="AE214" s="123">
        <f>+[1]付帯報告書!AE103</f>
        <v>0</v>
      </c>
      <c r="AF214" s="124">
        <f>+[1]付帯報告書!AF103</f>
        <v>4</v>
      </c>
      <c r="AG214" s="125">
        <f>SUM(AH214:AI214)</f>
        <v>25</v>
      </c>
      <c r="AH214" s="123">
        <f>+[1]付帯報告書!AH103</f>
        <v>0</v>
      </c>
      <c r="AI214" s="124">
        <f>+[1]付帯報告書!AI103</f>
        <v>25</v>
      </c>
      <c r="AJ214" s="125">
        <f>SUM(AK214:AL214)</f>
        <v>7</v>
      </c>
      <c r="AK214" s="123">
        <f>+[1]付帯報告書!AK103</f>
        <v>1</v>
      </c>
      <c r="AL214" s="123">
        <f>+[1]付帯報告書!AL103</f>
        <v>6</v>
      </c>
      <c r="AN214" s="122">
        <f>IF(I214+L214+O214+R214+U214+X214+AA214+AG214+AJ214+AD214=F214,0,Y)</f>
        <v>0</v>
      </c>
      <c r="AO214" s="122">
        <f>IF(J214+M214+P214+S214+V214+Y214+AB214+AH214+AK214=G214,0,Y)</f>
        <v>0</v>
      </c>
      <c r="AP214" s="122">
        <f>IF(K214+N214+Q214+T214+W214+Z214+AC214+AI214+AL214+AF214=H214,0,Y)</f>
        <v>0</v>
      </c>
      <c r="AQ214" s="122">
        <f>IF(SUM(G214:H214)=F214,0,Y)</f>
        <v>0</v>
      </c>
      <c r="AR214" s="122">
        <f>IF(SUM(J214:K214)=I214,0,Y)</f>
        <v>0</v>
      </c>
      <c r="AS214" s="122">
        <f>IF(SUM(M214:N214)=L214,0,Y)</f>
        <v>0</v>
      </c>
      <c r="AT214" s="122">
        <f>IF(SUM(P214:Q214)=O214,0,Y)</f>
        <v>0</v>
      </c>
      <c r="AU214" s="122">
        <f>IF(SUM(S214:T214)=R214,0,Y)</f>
        <v>0</v>
      </c>
      <c r="AV214" s="122">
        <f>IF(SUM(V214:W214)=U214,0,Y)</f>
        <v>0</v>
      </c>
      <c r="AW214" s="122">
        <f>IF(SUM(Y214:Z214)=X214,0,Y)</f>
        <v>0</v>
      </c>
      <c r="AX214" s="122">
        <f>IF(SUM(AB214:AC214)=AA214,0,Y)</f>
        <v>0</v>
      </c>
      <c r="AY214" s="122">
        <f>IF(SUM(AH214:AI214)=AG214,0,Y)</f>
        <v>0</v>
      </c>
      <c r="AZ214" s="122">
        <f>IF(SUM(AK214:AL214)=AJ214,0,Y)</f>
        <v>0</v>
      </c>
    </row>
    <row r="215" spans="1:52" ht="17.100000000000001" customHeight="1" x14ac:dyDescent="0.15">
      <c r="A215" s="122"/>
      <c r="B215" s="122"/>
      <c r="C215" s="122"/>
      <c r="D215" s="122"/>
      <c r="E215" s="400" t="s">
        <v>5</v>
      </c>
      <c r="F215" s="399">
        <f>SUM(G215:H215)</f>
        <v>61</v>
      </c>
      <c r="G215" s="123">
        <f>+[1]付帯報告書!G104</f>
        <v>5</v>
      </c>
      <c r="H215" s="124">
        <f>+[1]付帯報告書!H104</f>
        <v>56</v>
      </c>
      <c r="I215" s="125">
        <f>SUM(J215:K215)</f>
        <v>25</v>
      </c>
      <c r="J215" s="123">
        <f>+[1]付帯報告書!J104</f>
        <v>1</v>
      </c>
      <c r="K215" s="124">
        <f>+[1]付帯報告書!K104</f>
        <v>24</v>
      </c>
      <c r="L215" s="125">
        <f>SUM(M215:N215)</f>
        <v>0</v>
      </c>
      <c r="M215" s="123">
        <f>+[1]付帯報告書!M104</f>
        <v>0</v>
      </c>
      <c r="N215" s="124">
        <f>+[1]付帯報告書!N104</f>
        <v>0</v>
      </c>
      <c r="O215" s="125">
        <f>SUM(P215:Q215)</f>
        <v>1</v>
      </c>
      <c r="P215" s="123">
        <f>+[1]付帯報告書!P104</f>
        <v>1</v>
      </c>
      <c r="Q215" s="398">
        <f>+[1]付帯報告書!Q104</f>
        <v>0</v>
      </c>
      <c r="R215" s="399">
        <f>SUM(S215:T215)</f>
        <v>3</v>
      </c>
      <c r="S215" s="123">
        <f>+[1]付帯報告書!S104</f>
        <v>0</v>
      </c>
      <c r="T215" s="124">
        <f>+[1]付帯報告書!T104</f>
        <v>3</v>
      </c>
      <c r="U215" s="125">
        <f>SUM(V215:W215)</f>
        <v>0</v>
      </c>
      <c r="V215" s="123">
        <f>+[1]付帯報告書!V104</f>
        <v>0</v>
      </c>
      <c r="W215" s="124">
        <f>+[1]付帯報告書!W104</f>
        <v>0</v>
      </c>
      <c r="X215" s="125">
        <f>SUM(Y215:Z215)</f>
        <v>7</v>
      </c>
      <c r="Y215" s="123">
        <f>+[1]付帯報告書!Y104</f>
        <v>0</v>
      </c>
      <c r="Z215" s="124">
        <f>+[1]付帯報告書!Z104</f>
        <v>7</v>
      </c>
      <c r="AA215" s="125">
        <f>SUM(AB215:AC215)</f>
        <v>0</v>
      </c>
      <c r="AB215" s="123">
        <f>+[1]付帯報告書!AB104</f>
        <v>0</v>
      </c>
      <c r="AC215" s="124">
        <f>+[1]付帯報告書!AC104</f>
        <v>0</v>
      </c>
      <c r="AD215" s="125">
        <f>SUM(AE215:AF215)</f>
        <v>1</v>
      </c>
      <c r="AE215" s="123">
        <f>+[1]付帯報告書!AE104</f>
        <v>0</v>
      </c>
      <c r="AF215" s="124">
        <f>+[1]付帯報告書!AF104</f>
        <v>1</v>
      </c>
      <c r="AG215" s="125">
        <f>SUM(AH215:AI215)</f>
        <v>23</v>
      </c>
      <c r="AH215" s="123">
        <f>+[1]付帯報告書!AH104</f>
        <v>3</v>
      </c>
      <c r="AI215" s="124">
        <f>+[1]付帯報告書!AI104</f>
        <v>20</v>
      </c>
      <c r="AJ215" s="125">
        <f>SUM(AK215:AL215)</f>
        <v>1</v>
      </c>
      <c r="AK215" s="123">
        <f>+[1]付帯報告書!AK104</f>
        <v>0</v>
      </c>
      <c r="AL215" s="123">
        <f>+[1]付帯報告書!AL104</f>
        <v>1</v>
      </c>
      <c r="AN215" s="122">
        <f>IF(I215+L215+O215+R215+U215+X215+AA215+AG215+AJ215+AD215=F215,0,Y)</f>
        <v>0</v>
      </c>
      <c r="AO215" s="122">
        <f>IF(J215+M215+P215+S215+V215+Y215+AB215+AH215+AK215=G215,0,Y)</f>
        <v>0</v>
      </c>
      <c r="AP215" s="122">
        <f>IF(K215+N215+Q215+T215+W215+Z215+AC215+AI215+AL215+AF215=H215,0,Y)</f>
        <v>0</v>
      </c>
      <c r="AQ215" s="122">
        <f>IF(SUM(G215:H215)=F215,0,Y)</f>
        <v>0</v>
      </c>
      <c r="AR215" s="122">
        <f>IF(SUM(J215:K215)=I215,0,Y)</f>
        <v>0</v>
      </c>
      <c r="AS215" s="122">
        <f>IF(SUM(M215:N215)=L215,0,Y)</f>
        <v>0</v>
      </c>
      <c r="AT215" s="122">
        <f>IF(SUM(P215:Q215)=O215,0,Y)</f>
        <v>0</v>
      </c>
      <c r="AU215" s="122">
        <f>IF(SUM(S215:T215)=R215,0,Y)</f>
        <v>0</v>
      </c>
      <c r="AV215" s="122">
        <f>IF(SUM(V215:W215)=U215,0,Y)</f>
        <v>0</v>
      </c>
      <c r="AW215" s="122">
        <f>IF(SUM(Y215:Z215)=X215,0,Y)</f>
        <v>0</v>
      </c>
      <c r="AX215" s="122">
        <f>IF(SUM(AB215:AC215)=AA215,0,Y)</f>
        <v>0</v>
      </c>
      <c r="AY215" s="122">
        <f>IF(SUM(AH215:AI215)=AG215,0,Y)</f>
        <v>0</v>
      </c>
      <c r="AZ215" s="122">
        <f>IF(SUM(AK215:AL215)=AJ215,0,Y)</f>
        <v>0</v>
      </c>
    </row>
    <row r="216" spans="1:52" ht="15.75" customHeight="1" x14ac:dyDescent="0.15">
      <c r="A216" s="122"/>
      <c r="B216" s="122"/>
      <c r="C216" s="122"/>
      <c r="D216" s="122"/>
      <c r="E216" s="400"/>
      <c r="F216" s="402"/>
      <c r="G216" s="126"/>
      <c r="H216" s="142"/>
      <c r="I216" s="130"/>
      <c r="J216" s="126"/>
      <c r="K216" s="142"/>
      <c r="L216" s="130"/>
      <c r="M216" s="126"/>
      <c r="N216" s="142"/>
      <c r="O216" s="130"/>
      <c r="P216" s="126"/>
      <c r="Q216" s="401"/>
      <c r="R216" s="402"/>
      <c r="S216" s="126"/>
      <c r="T216" s="142"/>
      <c r="U216" s="130"/>
      <c r="V216" s="126"/>
      <c r="W216" s="142"/>
      <c r="X216" s="130"/>
      <c r="Y216" s="126"/>
      <c r="Z216" s="142"/>
      <c r="AA216" s="130"/>
      <c r="AB216" s="126"/>
      <c r="AC216" s="142"/>
      <c r="AD216" s="130"/>
      <c r="AE216" s="126"/>
      <c r="AF216" s="142"/>
      <c r="AG216" s="130"/>
      <c r="AH216" s="126"/>
      <c r="AI216" s="142"/>
      <c r="AJ216" s="130"/>
      <c r="AK216" s="126"/>
      <c r="AL216" s="126"/>
      <c r="AN216" s="122"/>
      <c r="AO216" s="122"/>
      <c r="AP216" s="122"/>
    </row>
    <row r="217" spans="1:52" ht="9.75" hidden="1" customHeight="1" x14ac:dyDescent="0.15">
      <c r="A217" s="122"/>
      <c r="B217" s="122"/>
      <c r="C217" s="122"/>
      <c r="D217" s="122"/>
      <c r="E217" s="470" t="s">
        <v>4</v>
      </c>
      <c r="F217" s="399">
        <f>SUM(G217:H217)</f>
        <v>0</v>
      </c>
      <c r="G217" s="123">
        <f>+[1]付帯報告書!G106</f>
        <v>0</v>
      </c>
      <c r="H217" s="124">
        <f>+[1]付帯報告書!H106</f>
        <v>0</v>
      </c>
      <c r="I217" s="125">
        <f>SUM(J217:K217)</f>
        <v>0</v>
      </c>
      <c r="J217" s="123">
        <f>+[1]付帯報告書!J106</f>
        <v>0</v>
      </c>
      <c r="K217" s="124">
        <f>+[1]付帯報告書!K106</f>
        <v>0</v>
      </c>
      <c r="L217" s="125">
        <f>SUM(M217:N217)</f>
        <v>0</v>
      </c>
      <c r="M217" s="123">
        <f>+[1]付帯報告書!M106</f>
        <v>0</v>
      </c>
      <c r="N217" s="124">
        <f>+[1]付帯報告書!N106</f>
        <v>0</v>
      </c>
      <c r="O217" s="125">
        <f>SUM(P217:Q217)</f>
        <v>0</v>
      </c>
      <c r="P217" s="123">
        <f>+[1]付帯報告書!P106</f>
        <v>0</v>
      </c>
      <c r="Q217" s="398">
        <f>+[1]付帯報告書!Q106</f>
        <v>0</v>
      </c>
      <c r="R217" s="399">
        <f>SUM(S217:T217)</f>
        <v>0</v>
      </c>
      <c r="S217" s="123">
        <f>+[1]付帯報告書!S106</f>
        <v>0</v>
      </c>
      <c r="T217" s="124">
        <f>+[1]付帯報告書!T106</f>
        <v>0</v>
      </c>
      <c r="U217" s="125">
        <f>SUM(V217:W217)</f>
        <v>0</v>
      </c>
      <c r="V217" s="123">
        <f>+[1]付帯報告書!V106</f>
        <v>0</v>
      </c>
      <c r="W217" s="124">
        <f>+[1]付帯報告書!W106</f>
        <v>0</v>
      </c>
      <c r="X217" s="125">
        <f>SUM(Y217:Z217)</f>
        <v>0</v>
      </c>
      <c r="Y217" s="123">
        <f>+[1]付帯報告書!Y106</f>
        <v>0</v>
      </c>
      <c r="Z217" s="124">
        <f>+[1]付帯報告書!Z106</f>
        <v>0</v>
      </c>
      <c r="AA217" s="125">
        <f>SUM(AB217:AC217)</f>
        <v>0</v>
      </c>
      <c r="AB217" s="123">
        <f>+[1]付帯報告書!AB106</f>
        <v>0</v>
      </c>
      <c r="AC217" s="124">
        <f>+[1]付帯報告書!AC106</f>
        <v>0</v>
      </c>
      <c r="AD217" s="125">
        <f>SUM(AE217:AF217)</f>
        <v>0</v>
      </c>
      <c r="AE217" s="123">
        <f>+[1]付帯報告書!AE106</f>
        <v>0</v>
      </c>
      <c r="AF217" s="124">
        <f>+[1]付帯報告書!AF106</f>
        <v>0</v>
      </c>
      <c r="AG217" s="125">
        <f>SUM(AH217:AI217)</f>
        <v>0</v>
      </c>
      <c r="AH217" s="123">
        <f>+[1]付帯報告書!AH106</f>
        <v>0</v>
      </c>
      <c r="AI217" s="124">
        <f>+[1]付帯報告書!AI106</f>
        <v>0</v>
      </c>
      <c r="AJ217" s="125">
        <f>SUM(AK217:AL217)</f>
        <v>0</v>
      </c>
      <c r="AK217" s="123">
        <f>+[1]付帯報告書!AK106</f>
        <v>0</v>
      </c>
      <c r="AL217" s="123">
        <f>+[1]付帯報告書!AL106</f>
        <v>0</v>
      </c>
      <c r="AN217" s="122">
        <f>IF(I217+L217+O217+R217+U217+X217+AA217+AG217+AJ217=F217,0,Y)</f>
        <v>0</v>
      </c>
      <c r="AO217" s="122">
        <f>IF(J217+M217+P217+S217+V217+Y217+AB217+AH217+AK217=G217,0,Y)</f>
        <v>0</v>
      </c>
      <c r="AP217" s="122">
        <f>IF(K217+N217+Q217+T217+W217+Z217+AC217+AI217+AL217=H217,0,Y)</f>
        <v>0</v>
      </c>
      <c r="AQ217" s="122">
        <f>IF(SUM(G217:H217)=F217,0,Y)</f>
        <v>0</v>
      </c>
      <c r="AR217" s="122">
        <f>IF(SUM(J217:K217)=I217,0,Y)</f>
        <v>0</v>
      </c>
      <c r="AS217" s="122">
        <f>IF(SUM(M217:N217)=L217,0,Y)</f>
        <v>0</v>
      </c>
      <c r="AT217" s="122">
        <f>IF(SUM(P217:Q217)=O217,0,Y)</f>
        <v>0</v>
      </c>
      <c r="AU217" s="122">
        <f>IF(SUM(S217:T217)=R217,0,Y)</f>
        <v>0</v>
      </c>
      <c r="AV217" s="122">
        <f>IF(SUM(V217:W217)=U217,0,Y)</f>
        <v>0</v>
      </c>
      <c r="AW217" s="122">
        <f>IF(SUM(Y217:Z217)=X217,0,Y)</f>
        <v>0</v>
      </c>
      <c r="AX217" s="122">
        <f>IF(SUM(AB217:AC217)=AA217,0,Y)</f>
        <v>0</v>
      </c>
      <c r="AY217" s="122">
        <f>IF(SUM(AH217:AI217)=AG217,0,Y)</f>
        <v>0</v>
      </c>
      <c r="AZ217" s="122">
        <f>IF(SUM(AK217:AL217)=AJ217,0,Y)</f>
        <v>0</v>
      </c>
    </row>
    <row r="218" spans="1:52" ht="17.100000000000001" customHeight="1" x14ac:dyDescent="0.15">
      <c r="A218" s="122"/>
      <c r="B218" s="571" t="s">
        <v>138</v>
      </c>
      <c r="C218" s="571"/>
      <c r="D218" s="122"/>
      <c r="E218" s="400" t="s">
        <v>5</v>
      </c>
      <c r="F218" s="399">
        <f>SUM(G218:H218)</f>
        <v>0</v>
      </c>
      <c r="G218" s="123">
        <f>+[1]付帯報告書!G107</f>
        <v>0</v>
      </c>
      <c r="H218" s="124">
        <f>+[1]付帯報告書!H107</f>
        <v>0</v>
      </c>
      <c r="I218" s="125">
        <f>SUM(J218:K218)</f>
        <v>0</v>
      </c>
      <c r="J218" s="123">
        <f>+[1]付帯報告書!J107</f>
        <v>0</v>
      </c>
      <c r="K218" s="124">
        <f>+[1]付帯報告書!K107</f>
        <v>0</v>
      </c>
      <c r="L218" s="125">
        <f>SUM(M218:N218)</f>
        <v>0</v>
      </c>
      <c r="M218" s="123">
        <f>+[1]付帯報告書!M107</f>
        <v>0</v>
      </c>
      <c r="N218" s="124">
        <f>+[1]付帯報告書!N107</f>
        <v>0</v>
      </c>
      <c r="O218" s="125">
        <f>SUM(P218:Q218)</f>
        <v>0</v>
      </c>
      <c r="P218" s="123">
        <f>+[1]付帯報告書!P107</f>
        <v>0</v>
      </c>
      <c r="Q218" s="398">
        <f>+[1]付帯報告書!Q107</f>
        <v>0</v>
      </c>
      <c r="R218" s="399">
        <f>SUM(S218:T218)</f>
        <v>0</v>
      </c>
      <c r="S218" s="123">
        <f>+[1]付帯報告書!S107</f>
        <v>0</v>
      </c>
      <c r="T218" s="124">
        <f>+[1]付帯報告書!T107</f>
        <v>0</v>
      </c>
      <c r="U218" s="125">
        <f>SUM(V218:W218)</f>
        <v>0</v>
      </c>
      <c r="V218" s="123">
        <f>+[1]付帯報告書!V107</f>
        <v>0</v>
      </c>
      <c r="W218" s="124">
        <f>+[1]付帯報告書!W107</f>
        <v>0</v>
      </c>
      <c r="X218" s="125">
        <f>SUM(Y218:Z218)</f>
        <v>0</v>
      </c>
      <c r="Y218" s="123">
        <f>+[1]付帯報告書!Y107</f>
        <v>0</v>
      </c>
      <c r="Z218" s="124">
        <f>+[1]付帯報告書!Z107</f>
        <v>0</v>
      </c>
      <c r="AA218" s="125">
        <f>SUM(AB218:AC218)</f>
        <v>0</v>
      </c>
      <c r="AB218" s="123">
        <f>+[1]付帯報告書!AB107</f>
        <v>0</v>
      </c>
      <c r="AC218" s="124">
        <f>+[1]付帯報告書!AC107</f>
        <v>0</v>
      </c>
      <c r="AD218" s="125">
        <f>SUM(AE218:AF218)</f>
        <v>0</v>
      </c>
      <c r="AE218" s="123">
        <f>+[1]付帯報告書!AE107</f>
        <v>0</v>
      </c>
      <c r="AF218" s="124">
        <f>+[1]付帯報告書!AF107</f>
        <v>0</v>
      </c>
      <c r="AG218" s="125">
        <f>SUM(AH218:AI218)</f>
        <v>0</v>
      </c>
      <c r="AH218" s="123">
        <f>+[1]付帯報告書!AH107</f>
        <v>0</v>
      </c>
      <c r="AI218" s="124">
        <f>+[1]付帯報告書!AI107</f>
        <v>0</v>
      </c>
      <c r="AJ218" s="125">
        <f>SUM(AK218:AL218)</f>
        <v>0</v>
      </c>
      <c r="AK218" s="123">
        <f>+[1]付帯報告書!AK107</f>
        <v>0</v>
      </c>
      <c r="AL218" s="123">
        <f>+[1]付帯報告書!AL107</f>
        <v>0</v>
      </c>
      <c r="AN218" s="122">
        <f>IF(I218+L218+O218+R218+U218+X218+AA218+AG218+AJ218=F218,0,Y)</f>
        <v>0</v>
      </c>
      <c r="AO218" s="122">
        <f>IF(J218+M218+P218+S218+V218+Y218+AB218+AH218+AK218=G218,0,Y)</f>
        <v>0</v>
      </c>
      <c r="AP218" s="122">
        <f>IF(K218+N218+Q218+T218+W218+Z218+AC218+AI218+AL218=H218,0,Y)</f>
        <v>0</v>
      </c>
      <c r="AQ218" s="122">
        <f>IF(SUM(G218:H218)=F218,0,Y)</f>
        <v>0</v>
      </c>
      <c r="AR218" s="122">
        <f>IF(SUM(J218:K218)=I218,0,Y)</f>
        <v>0</v>
      </c>
      <c r="AS218" s="122">
        <f>IF(SUM(M218:N218)=L218,0,Y)</f>
        <v>0</v>
      </c>
      <c r="AT218" s="122">
        <f>IF(SUM(P218:Q218)=O218,0,Y)</f>
        <v>0</v>
      </c>
      <c r="AU218" s="122">
        <f>IF(SUM(S218:T218)=R218,0,Y)</f>
        <v>0</v>
      </c>
      <c r="AV218" s="122">
        <f>IF(SUM(V218:W218)=U218,0,Y)</f>
        <v>0</v>
      </c>
      <c r="AW218" s="122">
        <f>IF(SUM(Y218:Z218)=X218,0,Y)</f>
        <v>0</v>
      </c>
      <c r="AX218" s="122">
        <f>IF(SUM(AB218:AC218)=AA218,0,Y)</f>
        <v>0</v>
      </c>
      <c r="AY218" s="122">
        <f>IF(SUM(AH218:AI218)=AG218,0,Y)</f>
        <v>0</v>
      </c>
      <c r="AZ218" s="122">
        <f>IF(SUM(AK218:AL218)=AJ218,0,Y)</f>
        <v>0</v>
      </c>
    </row>
    <row r="219" spans="1:52" ht="17.100000000000001" customHeight="1" x14ac:dyDescent="0.15">
      <c r="A219" s="122"/>
      <c r="B219" s="122"/>
      <c r="C219" s="122"/>
      <c r="D219" s="122"/>
      <c r="E219" s="400"/>
      <c r="F219" s="399"/>
      <c r="G219" s="123"/>
      <c r="H219" s="124"/>
      <c r="I219" s="125"/>
      <c r="J219" s="123"/>
      <c r="K219" s="124"/>
      <c r="L219" s="125"/>
      <c r="M219" s="123"/>
      <c r="N219" s="124"/>
      <c r="O219" s="125"/>
      <c r="P219" s="123"/>
      <c r="Q219" s="398"/>
      <c r="R219" s="399"/>
      <c r="S219" s="123"/>
      <c r="T219" s="124"/>
      <c r="U219" s="125"/>
      <c r="V219" s="123"/>
      <c r="W219" s="124"/>
      <c r="X219" s="125"/>
      <c r="Y219" s="123"/>
      <c r="Z219" s="124"/>
      <c r="AA219" s="125"/>
      <c r="AB219" s="123"/>
      <c r="AC219" s="124"/>
      <c r="AD219" s="125"/>
      <c r="AE219" s="123"/>
      <c r="AF219" s="124"/>
      <c r="AG219" s="125"/>
      <c r="AH219" s="123"/>
      <c r="AI219" s="124"/>
      <c r="AJ219" s="125"/>
      <c r="AK219" s="123"/>
      <c r="AL219" s="123"/>
      <c r="AN219" s="122"/>
      <c r="AO219" s="122"/>
      <c r="AP219" s="122"/>
      <c r="AQ219" s="122"/>
      <c r="AR219" s="122"/>
      <c r="AS219" s="122"/>
      <c r="AT219" s="122"/>
      <c r="AU219" s="122"/>
      <c r="AV219" s="122"/>
      <c r="AW219" s="122"/>
      <c r="AX219" s="122"/>
      <c r="AY219" s="122"/>
      <c r="AZ219" s="122"/>
    </row>
    <row r="220" spans="1:52" ht="17.100000000000001" customHeight="1" x14ac:dyDescent="0.15">
      <c r="A220" s="122"/>
      <c r="B220" s="122" t="s">
        <v>139</v>
      </c>
      <c r="C220" s="122"/>
      <c r="D220" s="122"/>
      <c r="E220" s="400" t="s">
        <v>4</v>
      </c>
      <c r="F220" s="399">
        <f>SUM(G220:H220)</f>
        <v>0</v>
      </c>
      <c r="G220" s="123">
        <f>+[1]付帯報告書!G108</f>
        <v>0</v>
      </c>
      <c r="H220" s="124">
        <f>+[1]付帯報告書!H108</f>
        <v>0</v>
      </c>
      <c r="I220" s="125">
        <f>SUM(J220:K220)</f>
        <v>0</v>
      </c>
      <c r="J220" s="123">
        <f>+[1]付帯報告書!J108</f>
        <v>0</v>
      </c>
      <c r="K220" s="124">
        <f>+[1]付帯報告書!K108</f>
        <v>0</v>
      </c>
      <c r="L220" s="125">
        <f>SUM(M220:N220)</f>
        <v>0</v>
      </c>
      <c r="M220" s="123">
        <f>+[1]付帯報告書!M108</f>
        <v>0</v>
      </c>
      <c r="N220" s="124">
        <f>+[1]付帯報告書!N108</f>
        <v>0</v>
      </c>
      <c r="O220" s="125">
        <f>SUM(P220:Q220)</f>
        <v>0</v>
      </c>
      <c r="P220" s="123">
        <f>+[1]付帯報告書!P108</f>
        <v>0</v>
      </c>
      <c r="Q220" s="398">
        <f>+[1]付帯報告書!Q108</f>
        <v>0</v>
      </c>
      <c r="R220" s="399">
        <f>SUM(S220:T220)</f>
        <v>0</v>
      </c>
      <c r="S220" s="123">
        <f>+[1]付帯報告書!S108</f>
        <v>0</v>
      </c>
      <c r="T220" s="124">
        <f>+[1]付帯報告書!T108</f>
        <v>0</v>
      </c>
      <c r="U220" s="125">
        <f>SUM(V220:W220)</f>
        <v>0</v>
      </c>
      <c r="V220" s="123">
        <f>+[1]付帯報告書!V108</f>
        <v>0</v>
      </c>
      <c r="W220" s="124">
        <f>+[1]付帯報告書!W108</f>
        <v>0</v>
      </c>
      <c r="X220" s="125">
        <f>SUM(Y220:Z220)</f>
        <v>0</v>
      </c>
      <c r="Y220" s="123">
        <f>+[1]付帯報告書!Y108</f>
        <v>0</v>
      </c>
      <c r="Z220" s="124">
        <f>+[1]付帯報告書!Z108</f>
        <v>0</v>
      </c>
      <c r="AA220" s="125">
        <f>SUM(AB220:AC220)</f>
        <v>0</v>
      </c>
      <c r="AB220" s="123">
        <f>+[1]付帯報告書!AB108</f>
        <v>0</v>
      </c>
      <c r="AC220" s="124">
        <f>+[1]付帯報告書!AC108</f>
        <v>0</v>
      </c>
      <c r="AD220" s="125">
        <f>SUM(AE220:AF220)</f>
        <v>0</v>
      </c>
      <c r="AE220" s="123">
        <f>+[1]付帯報告書!AE108</f>
        <v>0</v>
      </c>
      <c r="AF220" s="124">
        <f>+[1]付帯報告書!AF108</f>
        <v>0</v>
      </c>
      <c r="AG220" s="125">
        <f>SUM(AH220:AI220)</f>
        <v>0</v>
      </c>
      <c r="AH220" s="123">
        <f>+[1]付帯報告書!AH108</f>
        <v>0</v>
      </c>
      <c r="AI220" s="124">
        <f>+[1]付帯報告書!AI108</f>
        <v>0</v>
      </c>
      <c r="AJ220" s="125">
        <f>SUM(AK220:AL220)</f>
        <v>0</v>
      </c>
      <c r="AK220" s="123">
        <f>+[1]付帯報告書!AK108</f>
        <v>0</v>
      </c>
      <c r="AL220" s="123">
        <f>+[1]付帯報告書!AL108</f>
        <v>0</v>
      </c>
      <c r="AN220" s="122"/>
      <c r="AO220" s="122"/>
      <c r="AP220" s="122"/>
    </row>
    <row r="221" spans="1:52" ht="17.100000000000001" customHeight="1" x14ac:dyDescent="0.15">
      <c r="A221" s="122"/>
      <c r="B221" s="122"/>
      <c r="C221" s="122"/>
      <c r="D221" s="122"/>
      <c r="E221" s="400" t="s">
        <v>5</v>
      </c>
      <c r="F221" s="399">
        <f>SUM(G221:H221)</f>
        <v>1</v>
      </c>
      <c r="G221" s="123">
        <f>+[1]付帯報告書!G110</f>
        <v>0</v>
      </c>
      <c r="H221" s="124">
        <f>+[1]付帯報告書!H110</f>
        <v>1</v>
      </c>
      <c r="I221" s="125">
        <f>SUM(J221:K221)</f>
        <v>1</v>
      </c>
      <c r="J221" s="123">
        <f>+[1]付帯報告書!J110</f>
        <v>0</v>
      </c>
      <c r="K221" s="124">
        <f>+[1]付帯報告書!K110</f>
        <v>1</v>
      </c>
      <c r="L221" s="125">
        <f>SUM(M221:N221)</f>
        <v>0</v>
      </c>
      <c r="M221" s="123">
        <f>+[1]付帯報告書!M110</f>
        <v>0</v>
      </c>
      <c r="N221" s="124">
        <f>+[1]付帯報告書!N110</f>
        <v>0</v>
      </c>
      <c r="O221" s="125">
        <f>SUM(P221:Q221)</f>
        <v>0</v>
      </c>
      <c r="P221" s="123">
        <f>+[1]付帯報告書!P110</f>
        <v>0</v>
      </c>
      <c r="Q221" s="398">
        <f>+[1]付帯報告書!Q110</f>
        <v>0</v>
      </c>
      <c r="R221" s="399">
        <f>SUM(S221:T221)</f>
        <v>0</v>
      </c>
      <c r="S221" s="123">
        <f>+[1]付帯報告書!S110</f>
        <v>0</v>
      </c>
      <c r="T221" s="124">
        <f>+[1]付帯報告書!T110</f>
        <v>0</v>
      </c>
      <c r="U221" s="125">
        <f>SUM(V221:W221)</f>
        <v>0</v>
      </c>
      <c r="V221" s="123">
        <f>+[1]付帯報告書!V110</f>
        <v>0</v>
      </c>
      <c r="W221" s="124">
        <f>+[1]付帯報告書!W110</f>
        <v>0</v>
      </c>
      <c r="X221" s="125">
        <f>SUM(Y221:Z221)</f>
        <v>0</v>
      </c>
      <c r="Y221" s="123">
        <f>+[1]付帯報告書!Y110</f>
        <v>0</v>
      </c>
      <c r="Z221" s="124">
        <f>+[1]付帯報告書!Z110</f>
        <v>0</v>
      </c>
      <c r="AA221" s="125">
        <f>SUM(AB221:AC221)</f>
        <v>0</v>
      </c>
      <c r="AB221" s="123">
        <f>+[1]付帯報告書!AB110</f>
        <v>0</v>
      </c>
      <c r="AC221" s="124">
        <f>+[1]付帯報告書!AC110</f>
        <v>0</v>
      </c>
      <c r="AD221" s="125">
        <f>SUM(AE221:AF221)</f>
        <v>0</v>
      </c>
      <c r="AE221" s="123">
        <f>+[1]付帯報告書!AE110</f>
        <v>0</v>
      </c>
      <c r="AF221" s="124">
        <f>+[1]付帯報告書!AF110</f>
        <v>0</v>
      </c>
      <c r="AG221" s="125">
        <f>SUM(AH221:AI221)</f>
        <v>0</v>
      </c>
      <c r="AH221" s="123">
        <f>+[1]付帯報告書!AH110</f>
        <v>0</v>
      </c>
      <c r="AI221" s="124">
        <f>+[1]付帯報告書!AI110</f>
        <v>0</v>
      </c>
      <c r="AJ221" s="125">
        <f>SUM(AK221:AL221)</f>
        <v>0</v>
      </c>
      <c r="AK221" s="123">
        <f>+[1]付帯報告書!AK110</f>
        <v>0</v>
      </c>
      <c r="AL221" s="123">
        <f>+[1]付帯報告書!AL110</f>
        <v>0</v>
      </c>
      <c r="AN221" s="122">
        <f>IF(I221+L221+O221+R221+U221+X221+AA221+AG221+AJ221=F221,0,Y)</f>
        <v>0</v>
      </c>
      <c r="AO221" s="122">
        <f>IF(J221+M221+P221+S221+V221+Y221+AB221+AH221+AK221=G221,0,Y)</f>
        <v>0</v>
      </c>
      <c r="AP221" s="122">
        <f>IF(K221+N221+Q221+T221+W221+Z221+AC221+AI221+AL221=H221,0,Y)</f>
        <v>0</v>
      </c>
      <c r="AQ221" s="122">
        <f>IF(SUM(G221:H221)=F221,0,Y)</f>
        <v>0</v>
      </c>
      <c r="AR221" s="122">
        <f>IF(SUM(J221:K221)=I221,0,Y)</f>
        <v>0</v>
      </c>
      <c r="AS221" s="122">
        <f>IF(SUM(M221:N221)=L221,0,Y)</f>
        <v>0</v>
      </c>
      <c r="AT221" s="122">
        <f>IF(SUM(P221:Q221)=O221,0,Y)</f>
        <v>0</v>
      </c>
      <c r="AU221" s="122">
        <f>IF(SUM(S221:T221)=R221,0,Y)</f>
        <v>0</v>
      </c>
      <c r="AV221" s="122">
        <f>IF(SUM(V221:W221)=U221,0,Y)</f>
        <v>0</v>
      </c>
      <c r="AW221" s="122">
        <f>IF(SUM(Y221:Z221)=X221,0,Y)</f>
        <v>0</v>
      </c>
      <c r="AX221" s="122">
        <f>IF(SUM(AB221:AC221)=AA221,0,Y)</f>
        <v>0</v>
      </c>
      <c r="AY221" s="122">
        <f>IF(SUM(AH221:AI221)=AG221,0,Y)</f>
        <v>0</v>
      </c>
      <c r="AZ221" s="122">
        <f>IF(SUM(AK221:AL221)=AJ221,0,Y)</f>
        <v>0</v>
      </c>
    </row>
    <row r="222" spans="1:52" ht="17.100000000000001" customHeight="1" x14ac:dyDescent="0.15">
      <c r="A222" s="122"/>
      <c r="B222" s="122"/>
      <c r="C222" s="122"/>
      <c r="D222" s="122"/>
      <c r="E222" s="400"/>
      <c r="F222" s="402"/>
      <c r="G222" s="126"/>
      <c r="H222" s="142"/>
      <c r="I222" s="130"/>
      <c r="J222" s="126"/>
      <c r="K222" s="142"/>
      <c r="L222" s="130"/>
      <c r="M222" s="126"/>
      <c r="N222" s="142"/>
      <c r="O222" s="130"/>
      <c r="P222" s="126"/>
      <c r="Q222" s="401"/>
      <c r="R222" s="402"/>
      <c r="S222" s="126"/>
      <c r="T222" s="142"/>
      <c r="U222" s="130"/>
      <c r="V222" s="126"/>
      <c r="W222" s="142"/>
      <c r="X222" s="130"/>
      <c r="Y222" s="126"/>
      <c r="Z222" s="142"/>
      <c r="AA222" s="130"/>
      <c r="AB222" s="126"/>
      <c r="AC222" s="142"/>
      <c r="AD222" s="130"/>
      <c r="AE222" s="126"/>
      <c r="AF222" s="142"/>
      <c r="AG222" s="130"/>
      <c r="AH222" s="126"/>
      <c r="AI222" s="142"/>
      <c r="AJ222" s="130"/>
      <c r="AK222" s="126"/>
      <c r="AL222" s="126"/>
      <c r="AN222" s="122"/>
      <c r="AO222" s="122"/>
      <c r="AP222" s="122"/>
    </row>
    <row r="223" spans="1:52" ht="17.100000000000001" customHeight="1" x14ac:dyDescent="0.15">
      <c r="A223" s="122"/>
      <c r="B223" s="571" t="s">
        <v>137</v>
      </c>
      <c r="C223" s="571"/>
      <c r="D223" s="122"/>
      <c r="E223" s="400" t="s">
        <v>4</v>
      </c>
      <c r="F223" s="399">
        <f>SUM(G223:H223)</f>
        <v>520</v>
      </c>
      <c r="G223" s="123">
        <f>+[1]付帯報告書!G112</f>
        <v>68</v>
      </c>
      <c r="H223" s="124">
        <f>+[1]付帯報告書!H112</f>
        <v>452</v>
      </c>
      <c r="I223" s="125">
        <f>SUM(J223:K223)</f>
        <v>13</v>
      </c>
      <c r="J223" s="123">
        <f>+[1]付帯報告書!J112</f>
        <v>10</v>
      </c>
      <c r="K223" s="124">
        <f>+[1]付帯報告書!K112</f>
        <v>3</v>
      </c>
      <c r="L223" s="125">
        <f>SUM(M223:N223)</f>
        <v>0</v>
      </c>
      <c r="M223" s="123">
        <f>+[1]付帯報告書!M112</f>
        <v>0</v>
      </c>
      <c r="N223" s="124">
        <f>+[1]付帯報告書!N112</f>
        <v>0</v>
      </c>
      <c r="O223" s="125">
        <f>SUM(P223:Q223)</f>
        <v>1</v>
      </c>
      <c r="P223" s="123">
        <f>+[1]付帯報告書!P112</f>
        <v>1</v>
      </c>
      <c r="Q223" s="398">
        <f>+[1]付帯報告書!Q112</f>
        <v>0</v>
      </c>
      <c r="R223" s="399">
        <f>SUM(S223:T223)</f>
        <v>0</v>
      </c>
      <c r="S223" s="123">
        <f>+[1]付帯報告書!S112</f>
        <v>0</v>
      </c>
      <c r="T223" s="124">
        <f>+[1]付帯報告書!T112</f>
        <v>0</v>
      </c>
      <c r="U223" s="125">
        <f>SUM(V223:W223)</f>
        <v>0</v>
      </c>
      <c r="V223" s="123">
        <f>+[1]付帯報告書!V112</f>
        <v>0</v>
      </c>
      <c r="W223" s="124">
        <f>+[1]付帯報告書!W112</f>
        <v>0</v>
      </c>
      <c r="X223" s="125">
        <f>SUM(Y223:Z223)</f>
        <v>0</v>
      </c>
      <c r="Y223" s="123">
        <f>+[1]付帯報告書!Y112</f>
        <v>0</v>
      </c>
      <c r="Z223" s="124">
        <f>+[1]付帯報告書!Z112</f>
        <v>0</v>
      </c>
      <c r="AA223" s="125">
        <f>SUM(AB223:AC223)</f>
        <v>506</v>
      </c>
      <c r="AB223" s="123">
        <f>+[1]付帯報告書!AB112</f>
        <v>57</v>
      </c>
      <c r="AC223" s="124">
        <f>+[1]付帯報告書!AC112</f>
        <v>449</v>
      </c>
      <c r="AD223" s="125">
        <f>SUM(AE223:AF223)</f>
        <v>0</v>
      </c>
      <c r="AE223" s="123">
        <f>+[1]付帯報告書!AE112</f>
        <v>0</v>
      </c>
      <c r="AF223" s="124">
        <f>+[1]付帯報告書!AF112</f>
        <v>0</v>
      </c>
      <c r="AG223" s="125">
        <f>SUM(AH223:AI223)</f>
        <v>0</v>
      </c>
      <c r="AH223" s="123">
        <f>+[1]付帯報告書!AH112</f>
        <v>0</v>
      </c>
      <c r="AI223" s="124">
        <f>+[1]付帯報告書!AI112</f>
        <v>0</v>
      </c>
      <c r="AJ223" s="125">
        <f>SUM(AK223:AL223)</f>
        <v>0</v>
      </c>
      <c r="AK223" s="123">
        <f>+[1]付帯報告書!AK112</f>
        <v>0</v>
      </c>
      <c r="AL223" s="123">
        <f>+[1]付帯報告書!AL112</f>
        <v>0</v>
      </c>
      <c r="AN223" s="122">
        <f>IF(I223+L223+O223+R223+U223+X223+AA223+AG223+AJ223=F223,0,Y)</f>
        <v>0</v>
      </c>
      <c r="AO223" s="122">
        <f>IF(J223+M223+P223+S223+V223+Y223+AB223+AH223+AK223=G223,0,Y)</f>
        <v>0</v>
      </c>
      <c r="AP223" s="122">
        <f>IF(K223+N223+Q223+T223+W223+Z223+AC223+AI223+AL223=H223,0,Y)</f>
        <v>0</v>
      </c>
      <c r="AQ223" s="122">
        <f>IF(SUM(G223:H223)=F223,0,Y)</f>
        <v>0</v>
      </c>
      <c r="AR223" s="122">
        <f>IF(SUM(J223:K223)=I223,0,Y)</f>
        <v>0</v>
      </c>
      <c r="AS223" s="122">
        <f>IF(SUM(M223:N223)=L223,0,Y)</f>
        <v>0</v>
      </c>
      <c r="AT223" s="122">
        <f>IF(SUM(P223:Q223)=O223,0,Y)</f>
        <v>0</v>
      </c>
      <c r="AU223" s="122">
        <f>IF(SUM(S223:T223)=R223,0,Y)</f>
        <v>0</v>
      </c>
      <c r="AV223" s="122">
        <f>IF(SUM(V223:W223)=U223,0,Y)</f>
        <v>0</v>
      </c>
      <c r="AW223" s="122">
        <f>IF(SUM(Y223:Z223)=X223,0,Y)</f>
        <v>0</v>
      </c>
      <c r="AX223" s="122">
        <f>IF(SUM(AB223:AC223)=AA223,0,Y)</f>
        <v>0</v>
      </c>
      <c r="AY223" s="122">
        <f>IF(SUM(AH223:AI223)=AG223,0,Y)</f>
        <v>0</v>
      </c>
      <c r="AZ223" s="122">
        <f>IF(SUM(AK223:AL223)=AJ223,0,Y)</f>
        <v>0</v>
      </c>
    </row>
    <row r="224" spans="1:52" ht="17.100000000000001" customHeight="1" x14ac:dyDescent="0.15">
      <c r="A224" s="122"/>
      <c r="B224" s="122"/>
      <c r="C224" s="122"/>
      <c r="D224" s="122"/>
      <c r="E224" s="400" t="s">
        <v>5</v>
      </c>
      <c r="F224" s="399">
        <f>SUM(G224:H224)</f>
        <v>0</v>
      </c>
      <c r="G224" s="123">
        <f>+[1]付帯報告書!G113</f>
        <v>0</v>
      </c>
      <c r="H224" s="124">
        <f>+[1]付帯報告書!H113</f>
        <v>0</v>
      </c>
      <c r="I224" s="125">
        <f>SUM(J224:K224)</f>
        <v>0</v>
      </c>
      <c r="J224" s="123">
        <f>+[1]付帯報告書!J113</f>
        <v>0</v>
      </c>
      <c r="K224" s="124">
        <f>+[1]付帯報告書!K113</f>
        <v>0</v>
      </c>
      <c r="L224" s="125">
        <f>SUM(M224:N224)</f>
        <v>0</v>
      </c>
      <c r="M224" s="123">
        <f>+[1]付帯報告書!M113</f>
        <v>0</v>
      </c>
      <c r="N224" s="124">
        <f>+[1]付帯報告書!N113</f>
        <v>0</v>
      </c>
      <c r="O224" s="125">
        <f>SUM(P224:Q224)</f>
        <v>0</v>
      </c>
      <c r="P224" s="123">
        <f>+[1]付帯報告書!P113</f>
        <v>0</v>
      </c>
      <c r="Q224" s="398">
        <f>+[1]付帯報告書!Q113</f>
        <v>0</v>
      </c>
      <c r="R224" s="399">
        <f>SUM(S224:T224)</f>
        <v>0</v>
      </c>
      <c r="S224" s="123">
        <f>+[1]付帯報告書!S113</f>
        <v>0</v>
      </c>
      <c r="T224" s="124">
        <f>+[1]付帯報告書!T113</f>
        <v>0</v>
      </c>
      <c r="U224" s="125">
        <f>SUM(V224:W224)</f>
        <v>0</v>
      </c>
      <c r="V224" s="123">
        <f>+[1]付帯報告書!V113</f>
        <v>0</v>
      </c>
      <c r="W224" s="124">
        <f>+[1]付帯報告書!W113</f>
        <v>0</v>
      </c>
      <c r="X224" s="125">
        <f>SUM(Y224:Z224)</f>
        <v>0</v>
      </c>
      <c r="Y224" s="123">
        <f>+[1]付帯報告書!Y113</f>
        <v>0</v>
      </c>
      <c r="Z224" s="124">
        <f>+[1]付帯報告書!Z113</f>
        <v>0</v>
      </c>
      <c r="AA224" s="125">
        <f>SUM(AB224:AC224)</f>
        <v>0</v>
      </c>
      <c r="AB224" s="123">
        <f>+[1]付帯報告書!AB113</f>
        <v>0</v>
      </c>
      <c r="AC224" s="124">
        <f>+[1]付帯報告書!AC113</f>
        <v>0</v>
      </c>
      <c r="AD224" s="125">
        <f>SUM(AE224:AF224)</f>
        <v>0</v>
      </c>
      <c r="AE224" s="123">
        <f>+[1]付帯報告書!AE113</f>
        <v>0</v>
      </c>
      <c r="AF224" s="124">
        <f>+[1]付帯報告書!AF113</f>
        <v>0</v>
      </c>
      <c r="AG224" s="125">
        <f>SUM(AH224:AI224)</f>
        <v>0</v>
      </c>
      <c r="AH224" s="123">
        <f>+[1]付帯報告書!AH113</f>
        <v>0</v>
      </c>
      <c r="AI224" s="124">
        <f>+[1]付帯報告書!AI113</f>
        <v>0</v>
      </c>
      <c r="AJ224" s="125">
        <f>SUM(AK224:AL224)</f>
        <v>0</v>
      </c>
      <c r="AK224" s="123">
        <f>+[1]付帯報告書!AK113</f>
        <v>0</v>
      </c>
      <c r="AL224" s="123">
        <f>+[1]付帯報告書!AL113</f>
        <v>0</v>
      </c>
      <c r="AN224" s="122">
        <f>IF(I224+L224+O224+R224+U224+X224+AA224+AG224+AJ224=F224,0,Y)</f>
        <v>0</v>
      </c>
      <c r="AO224" s="122">
        <f>IF(J224+M224+P224+S224+V224+Y224+AB224+AH224+AK224=G224,0,Y)</f>
        <v>0</v>
      </c>
      <c r="AP224" s="122">
        <f>IF(K224+N224+Q224+T224+W224+Z224+AC224+AI224+AL224=H224,0,Y)</f>
        <v>0</v>
      </c>
      <c r="AQ224" s="122">
        <f>IF(SUM(G224:H224)=F224,0,Y)</f>
        <v>0</v>
      </c>
      <c r="AR224" s="122">
        <f>IF(SUM(J224:K224)=I224,0,Y)</f>
        <v>0</v>
      </c>
      <c r="AS224" s="122">
        <f>IF(SUM(M224:N224)=L224,0,Y)</f>
        <v>0</v>
      </c>
      <c r="AT224" s="122">
        <f>IF(SUM(P224:Q224)=O224,0,Y)</f>
        <v>0</v>
      </c>
      <c r="AU224" s="122">
        <f>IF(SUM(S224:T224)=R224,0,Y)</f>
        <v>0</v>
      </c>
      <c r="AV224" s="122">
        <f>IF(SUM(V224:W224)=U224,0,Y)</f>
        <v>0</v>
      </c>
      <c r="AW224" s="122">
        <f>IF(SUM(Y224:Z224)=X224,0,Y)</f>
        <v>0</v>
      </c>
      <c r="AX224" s="122">
        <f>IF(SUM(AB224:AC224)=AA224,0,Y)</f>
        <v>0</v>
      </c>
      <c r="AY224" s="122">
        <f>IF(SUM(AH224:AI224)=AG224,0,Y)</f>
        <v>0</v>
      </c>
      <c r="AZ224" s="122">
        <f>IF(SUM(AK224:AL224)=AJ224,0,Y)</f>
        <v>0</v>
      </c>
    </row>
    <row r="225" spans="1:52" ht="17.100000000000001" customHeight="1" x14ac:dyDescent="0.15">
      <c r="A225" s="122"/>
      <c r="B225" s="122"/>
      <c r="C225" s="122"/>
      <c r="D225" s="122"/>
      <c r="E225" s="400"/>
      <c r="F225" s="402"/>
      <c r="G225" s="141"/>
      <c r="H225" s="142"/>
      <c r="I225" s="130"/>
      <c r="J225" s="141"/>
      <c r="K225" s="142"/>
      <c r="L225" s="130"/>
      <c r="M225" s="141"/>
      <c r="N225" s="142"/>
      <c r="O225" s="130"/>
      <c r="P225" s="141"/>
      <c r="Q225" s="401"/>
      <c r="R225" s="402"/>
      <c r="S225" s="141"/>
      <c r="T225" s="142"/>
      <c r="U225" s="130"/>
      <c r="V225" s="141"/>
      <c r="W225" s="142"/>
      <c r="X225" s="130"/>
      <c r="Y225" s="141"/>
      <c r="Z225" s="142"/>
      <c r="AA225" s="130"/>
      <c r="AB225" s="141"/>
      <c r="AC225" s="142"/>
      <c r="AD225" s="130"/>
      <c r="AE225" s="141"/>
      <c r="AF225" s="142"/>
      <c r="AG225" s="130"/>
      <c r="AH225" s="141"/>
      <c r="AI225" s="142"/>
      <c r="AJ225" s="130"/>
      <c r="AK225" s="141"/>
      <c r="AL225" s="126"/>
      <c r="AN225" s="122"/>
      <c r="AO225" s="122"/>
      <c r="AP225" s="122"/>
    </row>
    <row r="226" spans="1:52" ht="17.100000000000001" customHeight="1" x14ac:dyDescent="0.15">
      <c r="A226" s="122"/>
      <c r="B226" s="122" t="s">
        <v>136</v>
      </c>
      <c r="C226" s="122"/>
      <c r="D226" s="122"/>
      <c r="E226" s="400" t="s">
        <v>4</v>
      </c>
      <c r="F226" s="399">
        <f>SUM(G226:H226)</f>
        <v>0</v>
      </c>
      <c r="G226" s="123">
        <f>+[1]付帯報告書!G115</f>
        <v>0</v>
      </c>
      <c r="H226" s="124">
        <f>+[1]付帯報告書!H115</f>
        <v>0</v>
      </c>
      <c r="I226" s="125">
        <f>SUM(J226:K226)</f>
        <v>0</v>
      </c>
      <c r="J226" s="123">
        <f>+[1]付帯報告書!J115</f>
        <v>0</v>
      </c>
      <c r="K226" s="124">
        <f>+[1]付帯報告書!K115</f>
        <v>0</v>
      </c>
      <c r="L226" s="125">
        <f>SUM(M226:N226)</f>
        <v>0</v>
      </c>
      <c r="M226" s="123">
        <f>+[1]付帯報告書!M115</f>
        <v>0</v>
      </c>
      <c r="N226" s="124">
        <f>+[1]付帯報告書!N115</f>
        <v>0</v>
      </c>
      <c r="O226" s="125">
        <f>SUM(P226:Q226)</f>
        <v>0</v>
      </c>
      <c r="P226" s="123">
        <f>+[1]付帯報告書!P115</f>
        <v>0</v>
      </c>
      <c r="Q226" s="398">
        <f>+[1]付帯報告書!Q115</f>
        <v>0</v>
      </c>
      <c r="R226" s="399">
        <f>SUM(S226:T226)</f>
        <v>0</v>
      </c>
      <c r="S226" s="123">
        <f>+[1]付帯報告書!S115</f>
        <v>0</v>
      </c>
      <c r="T226" s="124">
        <f>+[1]付帯報告書!T115</f>
        <v>0</v>
      </c>
      <c r="U226" s="125">
        <f>SUM(V226:W226)</f>
        <v>0</v>
      </c>
      <c r="V226" s="123">
        <f>+[1]付帯報告書!V115</f>
        <v>0</v>
      </c>
      <c r="W226" s="124">
        <f>+[1]付帯報告書!W115</f>
        <v>0</v>
      </c>
      <c r="X226" s="125">
        <f>SUM(Y226:Z226)</f>
        <v>0</v>
      </c>
      <c r="Y226" s="123">
        <f>+[1]付帯報告書!Y115</f>
        <v>0</v>
      </c>
      <c r="Z226" s="124">
        <f>+[1]付帯報告書!Z115</f>
        <v>0</v>
      </c>
      <c r="AA226" s="125">
        <f>SUM(AB226:AC226)</f>
        <v>0</v>
      </c>
      <c r="AB226" s="123">
        <f>+[1]付帯報告書!AB115</f>
        <v>0</v>
      </c>
      <c r="AC226" s="124">
        <f>+[1]付帯報告書!AC115</f>
        <v>0</v>
      </c>
      <c r="AD226" s="125">
        <f>SUM(AE226:AF226)</f>
        <v>0</v>
      </c>
      <c r="AE226" s="123">
        <f>+[1]付帯報告書!AE115</f>
        <v>0</v>
      </c>
      <c r="AF226" s="124">
        <f>+[1]付帯報告書!AF115</f>
        <v>0</v>
      </c>
      <c r="AG226" s="125">
        <f>SUM(AH226:AI226)</f>
        <v>0</v>
      </c>
      <c r="AH226" s="123">
        <f>+[1]付帯報告書!AH115</f>
        <v>0</v>
      </c>
      <c r="AI226" s="124">
        <f>+[1]付帯報告書!AI115</f>
        <v>0</v>
      </c>
      <c r="AJ226" s="125">
        <f>SUM(AK226:AL226)</f>
        <v>0</v>
      </c>
      <c r="AK226" s="123">
        <f>+[1]付帯報告書!AK115</f>
        <v>0</v>
      </c>
      <c r="AL226" s="123">
        <f>+[1]付帯報告書!AL115</f>
        <v>0</v>
      </c>
      <c r="AN226" s="122">
        <f>IF(I226+L226+O226+R226+U226+X226+AA226+AG226+AJ226=F226,0,Y)</f>
        <v>0</v>
      </c>
      <c r="AO226" s="122">
        <f>IF(J226+M226+P226+S226+V226+Y226+AB226+AH226+AK226=G226,0,Y)</f>
        <v>0</v>
      </c>
      <c r="AP226" s="122">
        <f>IF(K226+N226+Q226+T226+W226+Z226+AC226+AI226+AL226=H226,0,Y)</f>
        <v>0</v>
      </c>
      <c r="AQ226" s="122">
        <f>IF(SUM(G226:H226)=F226,0,Y)</f>
        <v>0</v>
      </c>
      <c r="AR226" s="122">
        <f>IF(SUM(J226:K226)=I226,0,Y)</f>
        <v>0</v>
      </c>
      <c r="AS226" s="122">
        <f>IF(SUM(M226:N226)=L226,0,Y)</f>
        <v>0</v>
      </c>
      <c r="AT226" s="122">
        <f>IF(SUM(P226:Q226)=O226,0,Y)</f>
        <v>0</v>
      </c>
      <c r="AU226" s="122">
        <f>IF(SUM(S226:T226)=R226,0,Y)</f>
        <v>0</v>
      </c>
      <c r="AV226" s="122">
        <f>IF(SUM(V226:W226)=U226,0,Y)</f>
        <v>0</v>
      </c>
      <c r="AW226" s="122">
        <f>IF(SUM(Y226:Z226)=X226,0,Y)</f>
        <v>0</v>
      </c>
      <c r="AX226" s="122">
        <f>IF(SUM(AB226:AC226)=AA226,0,Y)</f>
        <v>0</v>
      </c>
      <c r="AY226" s="122">
        <f>IF(SUM(AH226:AI226)=AG226,0,Y)</f>
        <v>0</v>
      </c>
      <c r="AZ226" s="122">
        <f>IF(SUM(AK226:AL226)=AJ226,0,Y)</f>
        <v>0</v>
      </c>
    </row>
    <row r="227" spans="1:52" ht="17.100000000000001" customHeight="1" x14ac:dyDescent="0.15">
      <c r="A227" s="122"/>
      <c r="B227" s="122"/>
      <c r="C227" s="122"/>
      <c r="D227" s="122"/>
      <c r="E227" s="400" t="s">
        <v>5</v>
      </c>
      <c r="F227" s="399">
        <f>SUM(G227:H227)</f>
        <v>0</v>
      </c>
      <c r="G227" s="123">
        <f>+[1]付帯報告書!G116</f>
        <v>0</v>
      </c>
      <c r="H227" s="124">
        <f>+[1]付帯報告書!H116</f>
        <v>0</v>
      </c>
      <c r="I227" s="125">
        <f>SUM(J227:K227)</f>
        <v>0</v>
      </c>
      <c r="J227" s="123">
        <f>+[1]付帯報告書!J116</f>
        <v>0</v>
      </c>
      <c r="K227" s="124">
        <f>+[1]付帯報告書!K116</f>
        <v>0</v>
      </c>
      <c r="L227" s="125">
        <f>SUM(M227:N227)</f>
        <v>0</v>
      </c>
      <c r="M227" s="123">
        <f>+[1]付帯報告書!M116</f>
        <v>0</v>
      </c>
      <c r="N227" s="124">
        <f>+[1]付帯報告書!N116</f>
        <v>0</v>
      </c>
      <c r="O227" s="125">
        <f>SUM(P227:Q227)</f>
        <v>0</v>
      </c>
      <c r="P227" s="123">
        <f>+[1]付帯報告書!P116</f>
        <v>0</v>
      </c>
      <c r="Q227" s="398">
        <f>+[1]付帯報告書!Q116</f>
        <v>0</v>
      </c>
      <c r="R227" s="399">
        <f>SUM(S227:T227)</f>
        <v>0</v>
      </c>
      <c r="S227" s="123">
        <f>+[1]付帯報告書!S116</f>
        <v>0</v>
      </c>
      <c r="T227" s="124">
        <f>+[1]付帯報告書!T116</f>
        <v>0</v>
      </c>
      <c r="U227" s="125">
        <f>SUM(V227:W227)</f>
        <v>0</v>
      </c>
      <c r="V227" s="123">
        <f>+[1]付帯報告書!V116</f>
        <v>0</v>
      </c>
      <c r="W227" s="124">
        <f>+[1]付帯報告書!W116</f>
        <v>0</v>
      </c>
      <c r="X227" s="125">
        <f>SUM(Y227:Z227)</f>
        <v>0</v>
      </c>
      <c r="Y227" s="123">
        <f>+[1]付帯報告書!Y116</f>
        <v>0</v>
      </c>
      <c r="Z227" s="124">
        <f>+[1]付帯報告書!Z116</f>
        <v>0</v>
      </c>
      <c r="AA227" s="125">
        <f>SUM(AB227:AC227)</f>
        <v>0</v>
      </c>
      <c r="AB227" s="123">
        <f>+[1]付帯報告書!AB116</f>
        <v>0</v>
      </c>
      <c r="AC227" s="124">
        <f>+[1]付帯報告書!AC116</f>
        <v>0</v>
      </c>
      <c r="AD227" s="125">
        <f>SUM(AE227:AF227)</f>
        <v>0</v>
      </c>
      <c r="AE227" s="123">
        <f>+[1]付帯報告書!AE116</f>
        <v>0</v>
      </c>
      <c r="AF227" s="124">
        <f>+[1]付帯報告書!AF116</f>
        <v>0</v>
      </c>
      <c r="AG227" s="125">
        <f>SUM(AH227:AI227)</f>
        <v>0</v>
      </c>
      <c r="AH227" s="123">
        <f>+[1]付帯報告書!AH116</f>
        <v>0</v>
      </c>
      <c r="AI227" s="124">
        <f>+[1]付帯報告書!AI116</f>
        <v>0</v>
      </c>
      <c r="AJ227" s="125">
        <f>SUM(AK227:AL227)</f>
        <v>0</v>
      </c>
      <c r="AK227" s="123">
        <f>+[1]付帯報告書!AK116</f>
        <v>0</v>
      </c>
      <c r="AL227" s="123">
        <f>+[1]付帯報告書!AL116</f>
        <v>0</v>
      </c>
      <c r="AN227" s="122">
        <f>IF(I227+L227+O227+R227+U227+X227+AA227+AG227+AJ227=F227,0,Y)</f>
        <v>0</v>
      </c>
      <c r="AO227" s="122">
        <f>IF(J227+M227+P227+S227+V227+Y227+AB227+AH227+AK227=G227,0,Y)</f>
        <v>0</v>
      </c>
      <c r="AP227" s="122">
        <f>IF(K227+N227+Q227+T227+W227+Z227+AC227+AI227+AL227=H227,0,Y)</f>
        <v>0</v>
      </c>
      <c r="AQ227" s="122">
        <f>IF(SUM(G227:H227)=F227,0,Y)</f>
        <v>0</v>
      </c>
      <c r="AR227" s="122">
        <f>IF(SUM(J227:K227)=I227,0,Y)</f>
        <v>0</v>
      </c>
      <c r="AS227" s="122">
        <f>IF(SUM(M227:N227)=L227,0,Y)</f>
        <v>0</v>
      </c>
      <c r="AT227" s="122">
        <f>IF(SUM(P227:Q227)=O227,0,Y)</f>
        <v>0</v>
      </c>
      <c r="AU227" s="122">
        <f>IF(SUM(S227:T227)=R227,0,Y)</f>
        <v>0</v>
      </c>
      <c r="AV227" s="122">
        <f>IF(SUM(V227:W227)=U227,0,Y)</f>
        <v>0</v>
      </c>
      <c r="AW227" s="122">
        <f>IF(SUM(Y227:Z227)=X227,0,Y)</f>
        <v>0</v>
      </c>
      <c r="AX227" s="122">
        <f>IF(SUM(AB227:AC227)=AA227,0,Y)</f>
        <v>0</v>
      </c>
      <c r="AY227" s="122">
        <f>IF(SUM(AH227:AI227)=AG227,0,Y)</f>
        <v>0</v>
      </c>
      <c r="AZ227" s="122">
        <f>IF(SUM(AK227:AL227)=AJ227,0,Y)</f>
        <v>0</v>
      </c>
    </row>
    <row r="228" spans="1:52" ht="17.100000000000001" customHeight="1" x14ac:dyDescent="0.15">
      <c r="A228" s="122"/>
      <c r="B228" s="122"/>
      <c r="C228" s="122"/>
      <c r="D228" s="122"/>
      <c r="E228" s="389"/>
      <c r="F228" s="402"/>
      <c r="G228" s="123"/>
      <c r="H228" s="124"/>
      <c r="I228" s="130"/>
      <c r="J228" s="123"/>
      <c r="K228" s="124"/>
      <c r="L228" s="130"/>
      <c r="M228" s="123"/>
      <c r="N228" s="124"/>
      <c r="O228" s="130"/>
      <c r="P228" s="123"/>
      <c r="Q228" s="398"/>
      <c r="R228" s="402"/>
      <c r="S228" s="123"/>
      <c r="T228" s="124"/>
      <c r="U228" s="130"/>
      <c r="V228" s="123"/>
      <c r="W228" s="124"/>
      <c r="X228" s="130"/>
      <c r="Y228" s="123"/>
      <c r="Z228" s="124"/>
      <c r="AA228" s="130"/>
      <c r="AB228" s="123"/>
      <c r="AC228" s="124"/>
      <c r="AD228" s="130"/>
      <c r="AE228" s="123"/>
      <c r="AF228" s="124"/>
      <c r="AG228" s="130"/>
      <c r="AH228" s="123"/>
      <c r="AI228" s="124"/>
      <c r="AJ228" s="130"/>
      <c r="AK228" s="123"/>
      <c r="AL228" s="123"/>
      <c r="AN228" s="122"/>
      <c r="AO228" s="122"/>
      <c r="AP228" s="122"/>
    </row>
    <row r="229" spans="1:52" s="111" customFormat="1" ht="17.100000000000001" customHeight="1" x14ac:dyDescent="0.15">
      <c r="A229" s="562" t="s">
        <v>135</v>
      </c>
      <c r="B229" s="562"/>
      <c r="C229" s="562"/>
      <c r="D229" s="562"/>
      <c r="E229" s="568"/>
      <c r="F229" s="406">
        <f>SUM(G229:H229)</f>
        <v>797</v>
      </c>
      <c r="G229" s="138">
        <f>+[1]付帯報告書!G118</f>
        <v>339</v>
      </c>
      <c r="H229" s="139">
        <f>+[1]付帯報告書!H118</f>
        <v>458</v>
      </c>
      <c r="I229" s="140">
        <f>SUM(J229:K229)</f>
        <v>266</v>
      </c>
      <c r="J229" s="138">
        <f>+[1]付帯報告書!J118</f>
        <v>118</v>
      </c>
      <c r="K229" s="139">
        <f>+[1]付帯報告書!K118</f>
        <v>148</v>
      </c>
      <c r="L229" s="140">
        <f>SUM(M229:N229)</f>
        <v>0</v>
      </c>
      <c r="M229" s="138">
        <f>+[1]付帯報告書!M118</f>
        <v>0</v>
      </c>
      <c r="N229" s="139">
        <f>+[1]付帯報告書!N118</f>
        <v>0</v>
      </c>
      <c r="O229" s="140">
        <f>SUM(P229:Q229)</f>
        <v>122</v>
      </c>
      <c r="P229" s="138">
        <f>+[1]付帯報告書!P118</f>
        <v>96</v>
      </c>
      <c r="Q229" s="405">
        <f>+[1]付帯報告書!Q118</f>
        <v>26</v>
      </c>
      <c r="R229" s="406">
        <f>SUM(S229:T229)</f>
        <v>101</v>
      </c>
      <c r="S229" s="138">
        <f>+[1]付帯報告書!S118</f>
        <v>29</v>
      </c>
      <c r="T229" s="139">
        <f>+[1]付帯報告書!T118</f>
        <v>72</v>
      </c>
      <c r="U229" s="140">
        <f>SUM(V229:W229)</f>
        <v>0</v>
      </c>
      <c r="V229" s="138">
        <f>+[1]付帯報告書!V118</f>
        <v>0</v>
      </c>
      <c r="W229" s="139">
        <f>+[1]付帯報告書!W118</f>
        <v>0</v>
      </c>
      <c r="X229" s="140">
        <f>SUM(Y229:Z229)</f>
        <v>62</v>
      </c>
      <c r="Y229" s="138">
        <f>+[1]付帯報告書!Y118</f>
        <v>8</v>
      </c>
      <c r="Z229" s="139">
        <f>+[1]付帯報告書!Z118</f>
        <v>54</v>
      </c>
      <c r="AA229" s="140">
        <f>SUM(AB229:AC229)</f>
        <v>43</v>
      </c>
      <c r="AB229" s="138">
        <f>+[1]付帯報告書!AB118</f>
        <v>6</v>
      </c>
      <c r="AC229" s="139">
        <f>+[1]付帯報告書!AC118</f>
        <v>37</v>
      </c>
      <c r="AD229" s="140">
        <f>SUM(AE229:AF229)</f>
        <v>22</v>
      </c>
      <c r="AE229" s="138">
        <f>+[1]付帯報告書!AE118</f>
        <v>11</v>
      </c>
      <c r="AF229" s="139">
        <f>+[1]付帯報告書!AF118</f>
        <v>11</v>
      </c>
      <c r="AG229" s="140">
        <f>SUM(AH229:AI229)</f>
        <v>118</v>
      </c>
      <c r="AH229" s="138">
        <f>+[1]付帯報告書!AH118</f>
        <v>44</v>
      </c>
      <c r="AI229" s="139">
        <f>+[1]付帯報告書!AI118</f>
        <v>74</v>
      </c>
      <c r="AJ229" s="140">
        <f>SUM(AK229:AL229)</f>
        <v>63</v>
      </c>
      <c r="AK229" s="138">
        <f>+[1]付帯報告書!AK118</f>
        <v>27</v>
      </c>
      <c r="AL229" s="138">
        <f>+[1]付帯報告書!AL118</f>
        <v>36</v>
      </c>
      <c r="AN229" s="122">
        <f>IF(I229+L229+O229+R229+U229+X229+AA229+AG229+AJ229+AD229=F229,0,Y)</f>
        <v>0</v>
      </c>
      <c r="AO229" s="122">
        <f>IF(J229+M229+P229+S229+V229+Y229+AB229+AH229+AK229+AE229=G229,0,Y)</f>
        <v>0</v>
      </c>
      <c r="AP229" s="122">
        <f>IF(K229+N229+Q229+T229+W229+Z229+AC229+AI229+AL229+AF229=H229,0,Y)</f>
        <v>0</v>
      </c>
      <c r="AQ229" s="122">
        <f>IF(SUM(G229:H229)=F229,0,Y)</f>
        <v>0</v>
      </c>
      <c r="AR229" s="122">
        <f>IF(SUM(J229:K229)=I229,0,Y)</f>
        <v>0</v>
      </c>
      <c r="AS229" s="122">
        <f>IF(SUM(M229:N229)=L229,0,Y)</f>
        <v>0</v>
      </c>
      <c r="AT229" s="122">
        <f>IF(SUM(P229:Q229)=O229,0,Y)</f>
        <v>0</v>
      </c>
      <c r="AU229" s="122">
        <f>IF(SUM(S229:T229)=R229,0,Y)</f>
        <v>0</v>
      </c>
      <c r="AV229" s="122">
        <f>IF(SUM(V229:W229)=U229,0,Y)</f>
        <v>0</v>
      </c>
      <c r="AW229" s="122">
        <f>IF(SUM(Y229:Z229)=X229,0,Y)</f>
        <v>0</v>
      </c>
      <c r="AX229" s="122">
        <f>IF(SUM(AB229:AC229)=AA229,0,Y)</f>
        <v>0</v>
      </c>
      <c r="AY229" s="122">
        <f>IF(SUM(AH229:AI229)=AG229,0,Y)</f>
        <v>0</v>
      </c>
      <c r="AZ229" s="122">
        <f>IF(SUM(AK229:AL229)=AJ229,0,Y)</f>
        <v>0</v>
      </c>
    </row>
    <row r="230" spans="1:52" ht="17.100000000000001" customHeight="1" x14ac:dyDescent="0.15">
      <c r="A230" s="122"/>
      <c r="B230" s="122"/>
      <c r="C230" s="122"/>
      <c r="D230" s="122"/>
      <c r="E230" s="389"/>
      <c r="F230" s="402"/>
      <c r="G230" s="123"/>
      <c r="H230" s="124"/>
      <c r="I230" s="130"/>
      <c r="J230" s="123"/>
      <c r="K230" s="124"/>
      <c r="L230" s="130"/>
      <c r="M230" s="123"/>
      <c r="N230" s="124"/>
      <c r="O230" s="130"/>
      <c r="P230" s="123"/>
      <c r="Q230" s="398"/>
      <c r="R230" s="402"/>
      <c r="S230" s="123"/>
      <c r="T230" s="124"/>
      <c r="U230" s="130"/>
      <c r="V230" s="123"/>
      <c r="W230" s="124"/>
      <c r="X230" s="130"/>
      <c r="Y230" s="123"/>
      <c r="Z230" s="124"/>
      <c r="AA230" s="130"/>
      <c r="AB230" s="123"/>
      <c r="AC230" s="124"/>
      <c r="AD230" s="130"/>
      <c r="AE230" s="123"/>
      <c r="AF230" s="124"/>
      <c r="AG230" s="130"/>
      <c r="AH230" s="123"/>
      <c r="AI230" s="124"/>
      <c r="AJ230" s="130"/>
      <c r="AK230" s="123"/>
      <c r="AL230" s="123"/>
      <c r="AN230" s="122"/>
      <c r="AO230" s="122"/>
      <c r="AP230" s="122"/>
    </row>
    <row r="231" spans="1:52" s="111" customFormat="1" ht="17.100000000000001" customHeight="1" x14ac:dyDescent="0.15">
      <c r="A231" s="562" t="s">
        <v>68</v>
      </c>
      <c r="B231" s="562"/>
      <c r="C231" s="562"/>
      <c r="D231" s="562"/>
      <c r="E231" s="568"/>
      <c r="F231" s="397">
        <f>SUM(G231:H231)</f>
        <v>415</v>
      </c>
      <c r="G231" s="128">
        <f>SUM(G232:G233)</f>
        <v>302</v>
      </c>
      <c r="H231" s="127">
        <f>SUM(H232:H233)</f>
        <v>113</v>
      </c>
      <c r="I231" s="129">
        <f>SUM(J231:K231)</f>
        <v>276</v>
      </c>
      <c r="J231" s="128">
        <f>SUM(J232:J233)</f>
        <v>222</v>
      </c>
      <c r="K231" s="127">
        <f>SUM(K232:K233)</f>
        <v>54</v>
      </c>
      <c r="L231" s="129">
        <f>SUM(M231:N231)</f>
        <v>0</v>
      </c>
      <c r="M231" s="128">
        <f>SUM(M232:M233)</f>
        <v>0</v>
      </c>
      <c r="N231" s="127">
        <f>SUM(N232:N233)</f>
        <v>0</v>
      </c>
      <c r="O231" s="129">
        <f>SUM(P231:Q231)</f>
        <v>11</v>
      </c>
      <c r="P231" s="128">
        <f>SUM(P232:P233)</f>
        <v>11</v>
      </c>
      <c r="Q231" s="396">
        <f>SUM(Q232:Q233)</f>
        <v>0</v>
      </c>
      <c r="R231" s="397">
        <f>SUM(S231:T231)</f>
        <v>12</v>
      </c>
      <c r="S231" s="128">
        <f>SUM(S232:S233)</f>
        <v>4</v>
      </c>
      <c r="T231" s="127">
        <f>SUM(T232:T233)</f>
        <v>8</v>
      </c>
      <c r="U231" s="129">
        <f>SUM(V231:W231)</f>
        <v>0</v>
      </c>
      <c r="V231" s="128">
        <f>SUM(V232:V233)</f>
        <v>0</v>
      </c>
      <c r="W231" s="127">
        <f>SUM(W232:W233)</f>
        <v>0</v>
      </c>
      <c r="X231" s="129">
        <f>SUM(Y231:Z231)</f>
        <v>2</v>
      </c>
      <c r="Y231" s="128">
        <f>SUM(Y232:Y233)</f>
        <v>0</v>
      </c>
      <c r="Z231" s="127">
        <f>SUM(Z232:Z233)</f>
        <v>2</v>
      </c>
      <c r="AA231" s="129">
        <f>SUM(AB231:AC231)</f>
        <v>4</v>
      </c>
      <c r="AB231" s="128">
        <f>SUM(AB232:AB233)</f>
        <v>0</v>
      </c>
      <c r="AC231" s="127">
        <f>SUM(AC232:AC233)</f>
        <v>4</v>
      </c>
      <c r="AD231" s="129">
        <f>SUM(AE231:AF231)</f>
        <v>11</v>
      </c>
      <c r="AE231" s="128">
        <f>SUM(AE232:AE233)</f>
        <v>3</v>
      </c>
      <c r="AF231" s="127">
        <f>SUM(AF232:AF233)</f>
        <v>8</v>
      </c>
      <c r="AG231" s="129">
        <f>SUM(AH231:AI231)</f>
        <v>91</v>
      </c>
      <c r="AH231" s="128">
        <f>SUM(AH232:AH233)</f>
        <v>56</v>
      </c>
      <c r="AI231" s="127">
        <f>SUM(AI232:AI233)</f>
        <v>35</v>
      </c>
      <c r="AJ231" s="129">
        <f>SUM(AK231:AL231)</f>
        <v>8</v>
      </c>
      <c r="AK231" s="128">
        <f>SUM(AK232:AK233)</f>
        <v>6</v>
      </c>
      <c r="AL231" s="128">
        <f>SUM(AL232:AL233)</f>
        <v>2</v>
      </c>
      <c r="AN231" s="122">
        <f>IF(I231+L231+O231+R231+U231+X231+AA231+AG231+AJ231+AD231=F231,0,Y)</f>
        <v>0</v>
      </c>
      <c r="AO231" s="122">
        <f>IF(J231+M231+P231+S231+V231+Y231+AB231+AH231+AK231+AE231=G231,0,Y)</f>
        <v>0</v>
      </c>
      <c r="AP231" s="122">
        <f>IF(K231+N231+Q231+T231+W231+Z231+AC231+AI231+AL231+AF231=H231,0,Y)</f>
        <v>0</v>
      </c>
      <c r="AQ231" s="122">
        <f>IF(SUM(G231:H231)=F231,0,Y)</f>
        <v>0</v>
      </c>
      <c r="AR231" s="122">
        <f>IF(SUM(J231:K231)=I231,0,Y)</f>
        <v>0</v>
      </c>
      <c r="AS231" s="122">
        <f>IF(SUM(M231:N231)=L231,0,Y)</f>
        <v>0</v>
      </c>
      <c r="AT231" s="122">
        <f>IF(SUM(P231:Q231)=O231,0,Y)</f>
        <v>0</v>
      </c>
      <c r="AU231" s="122">
        <f>IF(SUM(S231:T231)=R231,0,Y)</f>
        <v>0</v>
      </c>
      <c r="AV231" s="122">
        <f>IF(SUM(V231:W231)=U231,0,Y)</f>
        <v>0</v>
      </c>
      <c r="AW231" s="122">
        <f>IF(SUM(Y231:Z231)=X231,0,Y)</f>
        <v>0</v>
      </c>
      <c r="AX231" s="122">
        <f>IF(SUM(AB231:AC231)=AA231,0,Y)</f>
        <v>0</v>
      </c>
      <c r="AY231" s="122">
        <f>IF(SUM(AH231:AI231)=AG231,0,Y)</f>
        <v>0</v>
      </c>
      <c r="AZ231" s="122">
        <f>IF(SUM(AK231:AL231)=AJ231,0,Y)</f>
        <v>0</v>
      </c>
    </row>
    <row r="232" spans="1:52" ht="17.100000000000001" customHeight="1" x14ac:dyDescent="0.15">
      <c r="A232" s="122"/>
      <c r="B232" s="122"/>
      <c r="C232" s="571" t="s">
        <v>134</v>
      </c>
      <c r="D232" s="571"/>
      <c r="E232" s="572"/>
      <c r="F232" s="399">
        <f>SUM(G232:H232)</f>
        <v>391</v>
      </c>
      <c r="G232" s="123">
        <f>+[1]付帯報告書!G121</f>
        <v>286</v>
      </c>
      <c r="H232" s="124">
        <f>+[1]付帯報告書!H121</f>
        <v>105</v>
      </c>
      <c r="I232" s="125">
        <f>SUM(J232:K232)</f>
        <v>267</v>
      </c>
      <c r="J232" s="123">
        <f>+[1]付帯報告書!J121</f>
        <v>216</v>
      </c>
      <c r="K232" s="124">
        <f>+[1]付帯報告書!K121</f>
        <v>51</v>
      </c>
      <c r="L232" s="125">
        <f>SUM(M232:N232)</f>
        <v>0</v>
      </c>
      <c r="M232" s="123">
        <f>+[1]付帯報告書!M121</f>
        <v>0</v>
      </c>
      <c r="N232" s="124">
        <f>+[1]付帯報告書!N121</f>
        <v>0</v>
      </c>
      <c r="O232" s="125">
        <f>SUM(P232:Q232)</f>
        <v>11</v>
      </c>
      <c r="P232" s="123">
        <f>+[1]付帯報告書!P121</f>
        <v>11</v>
      </c>
      <c r="Q232" s="398">
        <f>+[1]付帯報告書!Q121</f>
        <v>0</v>
      </c>
      <c r="R232" s="399">
        <f>SUM(S232:T232)</f>
        <v>12</v>
      </c>
      <c r="S232" s="123">
        <f>+[1]付帯報告書!S121</f>
        <v>4</v>
      </c>
      <c r="T232" s="124">
        <f>+[1]付帯報告書!T121</f>
        <v>8</v>
      </c>
      <c r="U232" s="125">
        <f>SUM(V232:W232)</f>
        <v>0</v>
      </c>
      <c r="V232" s="123">
        <f>+[1]付帯報告書!V121</f>
        <v>0</v>
      </c>
      <c r="W232" s="124">
        <f>+[1]付帯報告書!W121</f>
        <v>0</v>
      </c>
      <c r="X232" s="125">
        <f>SUM(Y232:Z232)</f>
        <v>2</v>
      </c>
      <c r="Y232" s="123">
        <f>+[1]付帯報告書!Y121</f>
        <v>0</v>
      </c>
      <c r="Z232" s="124">
        <f>+[1]付帯報告書!Z121</f>
        <v>2</v>
      </c>
      <c r="AA232" s="125">
        <f>SUM(AB232:AC232)</f>
        <v>3</v>
      </c>
      <c r="AB232" s="123">
        <f>+[1]付帯報告書!AB121</f>
        <v>0</v>
      </c>
      <c r="AC232" s="124">
        <f>+[1]付帯報告書!AC121</f>
        <v>3</v>
      </c>
      <c r="AD232" s="125">
        <f>SUM(AE232:AF232)</f>
        <v>10</v>
      </c>
      <c r="AE232" s="123">
        <f>+[1]付帯報告書!AE121</f>
        <v>2</v>
      </c>
      <c r="AF232" s="124">
        <f>+[1]付帯報告書!AF121</f>
        <v>8</v>
      </c>
      <c r="AG232" s="125">
        <f>SUM(AH232:AI232)</f>
        <v>83</v>
      </c>
      <c r="AH232" s="123">
        <f>+[1]付帯報告書!AH121</f>
        <v>51</v>
      </c>
      <c r="AI232" s="124">
        <f>+[1]付帯報告書!AI121</f>
        <v>32</v>
      </c>
      <c r="AJ232" s="125">
        <f>SUM(AK232:AL232)</f>
        <v>3</v>
      </c>
      <c r="AK232" s="123">
        <f>+[1]付帯報告書!AK121</f>
        <v>2</v>
      </c>
      <c r="AL232" s="123">
        <f>+[1]付帯報告書!AL121</f>
        <v>1</v>
      </c>
      <c r="AN232" s="122">
        <f>IF(I232+L232+O232+R232+U232+X232+AA232+AG232+AJ232+AD232=F232,0,Y)</f>
        <v>0</v>
      </c>
      <c r="AO232" s="122">
        <f>IF(J232+M232+P232+S232+V232+Y232+AB232+AH232+AK232+AE232=G232,0,Y)</f>
        <v>0</v>
      </c>
      <c r="AP232" s="122">
        <f>IF(K232+N232+Q232+T232+W232+Z232+AC232+AI232+AL232+AF232=H232,0,Y)</f>
        <v>0</v>
      </c>
      <c r="AQ232" s="122">
        <f>IF(SUM(G232:H232)=F232,0,Y)</f>
        <v>0</v>
      </c>
      <c r="AR232" s="122">
        <f>IF(SUM(J232:K232)=I232,0,Y)</f>
        <v>0</v>
      </c>
      <c r="AS232" s="122">
        <f>IF(SUM(M232:N232)=L232,0,Y)</f>
        <v>0</v>
      </c>
      <c r="AT232" s="122">
        <f>IF(SUM(P232:Q232)=O232,0,Y)</f>
        <v>0</v>
      </c>
      <c r="AU232" s="122">
        <f>IF(SUM(S232:T232)=R232,0,Y)</f>
        <v>0</v>
      </c>
      <c r="AV232" s="122">
        <f>IF(SUM(V232:W232)=U232,0,Y)</f>
        <v>0</v>
      </c>
      <c r="AW232" s="122">
        <f>IF(SUM(Y232:Z232)=X232,0,Y)</f>
        <v>0</v>
      </c>
      <c r="AX232" s="122">
        <f>IF(SUM(AB232:AC232)=AA232,0,Y)</f>
        <v>0</v>
      </c>
      <c r="AY232" s="122">
        <f>IF(SUM(AH232:AI232)=AG232,0,Y)</f>
        <v>0</v>
      </c>
      <c r="AZ232" s="122">
        <f>IF(SUM(AK232:AL232)=AJ232,0,Y)</f>
        <v>0</v>
      </c>
    </row>
    <row r="233" spans="1:52" ht="17.100000000000001" customHeight="1" x14ac:dyDescent="0.15">
      <c r="A233" s="122"/>
      <c r="B233" s="122"/>
      <c r="C233" s="571" t="s">
        <v>69</v>
      </c>
      <c r="D233" s="571"/>
      <c r="E233" s="572"/>
      <c r="F233" s="399">
        <f>SUM(G233:H233)</f>
        <v>24</v>
      </c>
      <c r="G233" s="123">
        <f>+[1]付帯報告書!G122</f>
        <v>16</v>
      </c>
      <c r="H233" s="124">
        <f>+[1]付帯報告書!H122</f>
        <v>8</v>
      </c>
      <c r="I233" s="125">
        <f>SUM(J233:K233)</f>
        <v>9</v>
      </c>
      <c r="J233" s="123">
        <f>+[1]付帯報告書!J122</f>
        <v>6</v>
      </c>
      <c r="K233" s="124">
        <f>+[1]付帯報告書!K122</f>
        <v>3</v>
      </c>
      <c r="L233" s="125">
        <f>SUM(M233:N233)</f>
        <v>0</v>
      </c>
      <c r="M233" s="123">
        <f>+[1]付帯報告書!M122</f>
        <v>0</v>
      </c>
      <c r="N233" s="124">
        <f>+[1]付帯報告書!N122</f>
        <v>0</v>
      </c>
      <c r="O233" s="125">
        <f>SUM(P233:Q233)</f>
        <v>0</v>
      </c>
      <c r="P233" s="123">
        <f>+[1]付帯報告書!P122</f>
        <v>0</v>
      </c>
      <c r="Q233" s="398">
        <f>+[1]付帯報告書!Q122</f>
        <v>0</v>
      </c>
      <c r="R233" s="399">
        <f>SUM(S233:T233)</f>
        <v>0</v>
      </c>
      <c r="S233" s="123">
        <f>+[1]付帯報告書!S122</f>
        <v>0</v>
      </c>
      <c r="T233" s="124">
        <f>+[1]付帯報告書!T122</f>
        <v>0</v>
      </c>
      <c r="U233" s="125">
        <f>SUM(V233:W233)</f>
        <v>0</v>
      </c>
      <c r="V233" s="123">
        <f>+[1]付帯報告書!V122</f>
        <v>0</v>
      </c>
      <c r="W233" s="124">
        <f>+[1]付帯報告書!W122</f>
        <v>0</v>
      </c>
      <c r="X233" s="125">
        <f>SUM(Y233:Z233)</f>
        <v>0</v>
      </c>
      <c r="Y233" s="123">
        <f>+[1]付帯報告書!Y122</f>
        <v>0</v>
      </c>
      <c r="Z233" s="124">
        <f>+[1]付帯報告書!Z122</f>
        <v>0</v>
      </c>
      <c r="AA233" s="125">
        <f>SUM(AB233:AC233)</f>
        <v>1</v>
      </c>
      <c r="AB233" s="123">
        <f>+[1]付帯報告書!AB122</f>
        <v>0</v>
      </c>
      <c r="AC233" s="124">
        <f>+[1]付帯報告書!AC122</f>
        <v>1</v>
      </c>
      <c r="AD233" s="125">
        <f>SUM(AE233:AF233)</f>
        <v>1</v>
      </c>
      <c r="AE233" s="123">
        <f>+[1]付帯報告書!AE122</f>
        <v>1</v>
      </c>
      <c r="AF233" s="124">
        <f>+[1]付帯報告書!AF122</f>
        <v>0</v>
      </c>
      <c r="AG233" s="125">
        <f>SUM(AH233:AI233)</f>
        <v>8</v>
      </c>
      <c r="AH233" s="123">
        <f>+[1]付帯報告書!AH122</f>
        <v>5</v>
      </c>
      <c r="AI233" s="124">
        <f>+[1]付帯報告書!AI122</f>
        <v>3</v>
      </c>
      <c r="AJ233" s="125">
        <f>SUM(AK233:AL233)</f>
        <v>5</v>
      </c>
      <c r="AK233" s="123">
        <f>+[1]付帯報告書!AK122</f>
        <v>4</v>
      </c>
      <c r="AL233" s="123">
        <f>+[1]付帯報告書!AL122</f>
        <v>1</v>
      </c>
      <c r="AN233" s="122">
        <f>IF(I233+L233+O233+R233+U233+X233+AA233+AG233+AJ233+AD233=F233,0,Y)</f>
        <v>0</v>
      </c>
      <c r="AO233" s="122">
        <f>IF(J233+M233+P233+S233+V233+Y233+AB233+AH233+AK233+AE233=G233,0,Y)</f>
        <v>0</v>
      </c>
      <c r="AP233" s="122">
        <f>IF(K233+N233+Q233+T233+W233+Z233+AC233+AI233+AL233=H233,0,Y)</f>
        <v>0</v>
      </c>
      <c r="AQ233" s="122">
        <f>IF(SUM(G233:H233)=F233,0,Y)</f>
        <v>0</v>
      </c>
      <c r="AR233" s="122">
        <f>IF(SUM(J233:K233)=I233,0,Y)</f>
        <v>0</v>
      </c>
      <c r="AS233" s="122">
        <f>IF(SUM(M233:N233)=L233,0,Y)</f>
        <v>0</v>
      </c>
      <c r="AT233" s="122">
        <f>IF(SUM(P233:Q233)=O233,0,Y)</f>
        <v>0</v>
      </c>
      <c r="AU233" s="122">
        <f>IF(SUM(S233:T233)=R233,0,Y)</f>
        <v>0</v>
      </c>
      <c r="AV233" s="122">
        <f>IF(SUM(V233:W233)=U233,0,Y)</f>
        <v>0</v>
      </c>
      <c r="AW233" s="122">
        <f>IF(SUM(Y233:Z233)=X233,0,Y)</f>
        <v>0</v>
      </c>
      <c r="AX233" s="122">
        <f>IF(SUM(AB233:AC233)=AA233,0,Y)</f>
        <v>0</v>
      </c>
      <c r="AY233" s="122">
        <f>IF(SUM(AH233:AI233)=AG233,0,Y)</f>
        <v>0</v>
      </c>
      <c r="AZ233" s="122">
        <f>IF(SUM(AK233:AL233)=AJ233,0,Y)</f>
        <v>0</v>
      </c>
    </row>
    <row r="234" spans="1:52" ht="17.100000000000001" customHeight="1" x14ac:dyDescent="0.15">
      <c r="A234" s="122"/>
      <c r="B234" s="122"/>
      <c r="C234" s="274"/>
      <c r="D234" s="274"/>
      <c r="E234" s="400"/>
      <c r="F234" s="402"/>
      <c r="G234" s="123"/>
      <c r="H234" s="124"/>
      <c r="I234" s="130"/>
      <c r="J234" s="123"/>
      <c r="K234" s="124"/>
      <c r="L234" s="130"/>
      <c r="M234" s="123"/>
      <c r="N234" s="124"/>
      <c r="O234" s="130"/>
      <c r="P234" s="123"/>
      <c r="Q234" s="398"/>
      <c r="R234" s="402"/>
      <c r="S234" s="123"/>
      <c r="T234" s="124"/>
      <c r="U234" s="130"/>
      <c r="V234" s="123"/>
      <c r="W234" s="124"/>
      <c r="X234" s="130"/>
      <c r="Y234" s="123"/>
      <c r="Z234" s="124"/>
      <c r="AA234" s="130"/>
      <c r="AB234" s="123"/>
      <c r="AC234" s="124"/>
      <c r="AD234" s="130"/>
      <c r="AE234" s="123"/>
      <c r="AF234" s="124"/>
      <c r="AG234" s="130"/>
      <c r="AH234" s="123"/>
      <c r="AI234" s="124"/>
      <c r="AJ234" s="130"/>
      <c r="AK234" s="123"/>
      <c r="AL234" s="123"/>
      <c r="AN234" s="122"/>
      <c r="AO234" s="122"/>
      <c r="AP234" s="122"/>
    </row>
    <row r="235" spans="1:52" s="111" customFormat="1" ht="17.100000000000001" customHeight="1" x14ac:dyDescent="0.15">
      <c r="A235" s="562" t="s">
        <v>133</v>
      </c>
      <c r="B235" s="562"/>
      <c r="C235" s="562"/>
      <c r="D235" s="562"/>
      <c r="E235" s="568"/>
      <c r="F235" s="406">
        <f>SUM(G235:H235)</f>
        <v>30</v>
      </c>
      <c r="G235" s="138">
        <f>+[1]付帯報告書!G124</f>
        <v>23</v>
      </c>
      <c r="H235" s="139">
        <f>+[1]付帯報告書!H124</f>
        <v>7</v>
      </c>
      <c r="I235" s="140">
        <f>SUM(J235:K235)</f>
        <v>13</v>
      </c>
      <c r="J235" s="138">
        <f>+[1]付帯報告書!J124</f>
        <v>12</v>
      </c>
      <c r="K235" s="139">
        <f>+[1]付帯報告書!K124</f>
        <v>1</v>
      </c>
      <c r="L235" s="140">
        <f>SUM(M235:N235)</f>
        <v>0</v>
      </c>
      <c r="M235" s="138">
        <f>+[1]付帯報告書!M124</f>
        <v>0</v>
      </c>
      <c r="N235" s="139">
        <f>+[1]付帯報告書!N124</f>
        <v>0</v>
      </c>
      <c r="O235" s="140">
        <f>SUM(P235:Q235)</f>
        <v>5</v>
      </c>
      <c r="P235" s="138">
        <f>+[1]付帯報告書!P124</f>
        <v>5</v>
      </c>
      <c r="Q235" s="405">
        <f>+[1]付帯報告書!Q124</f>
        <v>0</v>
      </c>
      <c r="R235" s="406">
        <f>SUM(S235:T235)</f>
        <v>3</v>
      </c>
      <c r="S235" s="138">
        <f>+[1]付帯報告書!S124</f>
        <v>0</v>
      </c>
      <c r="T235" s="139">
        <f>+[1]付帯報告書!T124</f>
        <v>3</v>
      </c>
      <c r="U235" s="140">
        <f>SUM(V235:W235)</f>
        <v>0</v>
      </c>
      <c r="V235" s="138">
        <f>+[1]付帯報告書!V124</f>
        <v>0</v>
      </c>
      <c r="W235" s="139">
        <f>+[1]付帯報告書!W124</f>
        <v>0</v>
      </c>
      <c r="X235" s="140">
        <f>SUM(Y235:Z235)</f>
        <v>2</v>
      </c>
      <c r="Y235" s="138">
        <f>+[1]付帯報告書!Y124</f>
        <v>0</v>
      </c>
      <c r="Z235" s="139">
        <f>+[1]付帯報告書!Z124</f>
        <v>2</v>
      </c>
      <c r="AA235" s="140">
        <f>SUM(AB235:AC235)</f>
        <v>0</v>
      </c>
      <c r="AB235" s="138">
        <f>+[1]付帯報告書!AB124</f>
        <v>0</v>
      </c>
      <c r="AC235" s="139">
        <f>+[1]付帯報告書!AC124</f>
        <v>0</v>
      </c>
      <c r="AD235" s="140">
        <f>SUM(AE235:AF235)</f>
        <v>0</v>
      </c>
      <c r="AE235" s="138">
        <f>+[1]付帯報告書!AE124</f>
        <v>0</v>
      </c>
      <c r="AF235" s="139">
        <f>+[1]付帯報告書!AF124</f>
        <v>0</v>
      </c>
      <c r="AG235" s="140">
        <f>SUM(AH235:AI235)</f>
        <v>7</v>
      </c>
      <c r="AH235" s="138">
        <f>+[1]付帯報告書!AH124</f>
        <v>6</v>
      </c>
      <c r="AI235" s="139">
        <f>+[1]付帯報告書!AI124</f>
        <v>1</v>
      </c>
      <c r="AJ235" s="140">
        <f>SUM(AK235:AL235)</f>
        <v>0</v>
      </c>
      <c r="AK235" s="138">
        <f>+[1]付帯報告書!AK124</f>
        <v>0</v>
      </c>
      <c r="AL235" s="138">
        <f>+[1]付帯報告書!AL124</f>
        <v>0</v>
      </c>
      <c r="AN235" s="122">
        <f>IF(I235+L235+O235+R235+U235+X235+AA235+AG235+AJ235+AD235=F235,0,Y)</f>
        <v>0</v>
      </c>
      <c r="AO235" s="122">
        <f>IF(J235+M235+P235+S235+V235+Y235+AB235+AH235+AK235+AE235=G235,0,Y)</f>
        <v>0</v>
      </c>
      <c r="AP235" s="122">
        <f>IF(K235+N235+Q235+T235+W235+Z235+AC235+AI235+AL235=H235,0,Y)</f>
        <v>0</v>
      </c>
      <c r="AQ235" s="122">
        <f>IF(SUM(G235:H235)=F235,0,Y)</f>
        <v>0</v>
      </c>
      <c r="AR235" s="122">
        <f>IF(SUM(J235:K235)=I235,0,Y)</f>
        <v>0</v>
      </c>
      <c r="AS235" s="122">
        <f>IF(SUM(M235:N235)=L235,0,Y)</f>
        <v>0</v>
      </c>
      <c r="AT235" s="122">
        <f>IF(SUM(P235:Q235)=O235,0,Y)</f>
        <v>0</v>
      </c>
      <c r="AU235" s="122">
        <f>IF(SUM(S235:T235)=R235,0,Y)</f>
        <v>0</v>
      </c>
      <c r="AV235" s="122">
        <f>IF(SUM(V235:W235)=U235,0,Y)</f>
        <v>0</v>
      </c>
      <c r="AW235" s="122">
        <f>IF(SUM(Y235:Z235)=X235,0,Y)</f>
        <v>0</v>
      </c>
      <c r="AX235" s="122">
        <f>IF(SUM(AB235:AC235)=AA235,0,Y)</f>
        <v>0</v>
      </c>
      <c r="AY235" s="122">
        <f>IF(SUM(AH235:AI235)=AG235,0,Y)</f>
        <v>0</v>
      </c>
      <c r="AZ235" s="122">
        <f>IF(SUM(AK235:AL235)=AJ235,0,Y)</f>
        <v>0</v>
      </c>
    </row>
    <row r="236" spans="1:52" ht="17.100000000000001" customHeight="1" x14ac:dyDescent="0.15">
      <c r="A236" s="122"/>
      <c r="B236" s="122"/>
      <c r="C236" s="122"/>
      <c r="D236" s="122"/>
      <c r="E236" s="389"/>
      <c r="F236" s="402"/>
      <c r="G236" s="123"/>
      <c r="H236" s="124"/>
      <c r="I236" s="130"/>
      <c r="J236" s="123"/>
      <c r="K236" s="124"/>
      <c r="L236" s="130"/>
      <c r="M236" s="123"/>
      <c r="N236" s="124"/>
      <c r="O236" s="130"/>
      <c r="P236" s="123"/>
      <c r="Q236" s="398"/>
      <c r="R236" s="402"/>
      <c r="S236" s="123"/>
      <c r="T236" s="124"/>
      <c r="U236" s="130"/>
      <c r="V236" s="123"/>
      <c r="W236" s="124"/>
      <c r="X236" s="130"/>
      <c r="Y236" s="123"/>
      <c r="Z236" s="124"/>
      <c r="AA236" s="130"/>
      <c r="AB236" s="123"/>
      <c r="AC236" s="124"/>
      <c r="AD236" s="130"/>
      <c r="AE236" s="123"/>
      <c r="AF236" s="124"/>
      <c r="AG236" s="130"/>
      <c r="AH236" s="123"/>
      <c r="AI236" s="124"/>
      <c r="AJ236" s="130"/>
      <c r="AK236" s="123"/>
      <c r="AL236" s="123"/>
      <c r="AN236" s="122"/>
      <c r="AO236" s="122"/>
      <c r="AP236" s="122"/>
    </row>
    <row r="237" spans="1:52" s="111" customFormat="1" ht="17.100000000000001" customHeight="1" x14ac:dyDescent="0.15">
      <c r="A237" s="562" t="s">
        <v>3</v>
      </c>
      <c r="B237" s="562"/>
      <c r="C237" s="562"/>
      <c r="D237" s="562"/>
      <c r="E237" s="568"/>
      <c r="F237" s="446">
        <f>SUM(G237:H237)</f>
        <v>919</v>
      </c>
      <c r="G237" s="281">
        <f>+[1]付帯報告書!G126</f>
        <v>487</v>
      </c>
      <c r="H237" s="282">
        <f>+[1]付帯報告書!H126</f>
        <v>432</v>
      </c>
      <c r="I237" s="283">
        <f>SUM(J237:K237)</f>
        <v>185</v>
      </c>
      <c r="J237" s="281">
        <f>+[1]付帯報告書!J126</f>
        <v>99</v>
      </c>
      <c r="K237" s="282">
        <f>+[1]付帯報告書!K126</f>
        <v>86</v>
      </c>
      <c r="L237" s="283">
        <f>SUM(M237:N237)</f>
        <v>0</v>
      </c>
      <c r="M237" s="281">
        <f>+[1]付帯報告書!M126</f>
        <v>0</v>
      </c>
      <c r="N237" s="282">
        <f>+[1]付帯報告書!N126</f>
        <v>0</v>
      </c>
      <c r="O237" s="283">
        <f>SUM(P237:Q237)</f>
        <v>176</v>
      </c>
      <c r="P237" s="281">
        <f>+[1]付帯報告書!P126</f>
        <v>164</v>
      </c>
      <c r="Q237" s="445">
        <f>+[1]付帯報告書!Q126</f>
        <v>12</v>
      </c>
      <c r="R237" s="446">
        <f>SUM(S237:T237)</f>
        <v>177</v>
      </c>
      <c r="S237" s="281">
        <f>+[1]付帯報告書!S126</f>
        <v>59</v>
      </c>
      <c r="T237" s="282">
        <f>+[1]付帯報告書!T126</f>
        <v>118</v>
      </c>
      <c r="U237" s="283">
        <f>SUM(V237:W237)</f>
        <v>0</v>
      </c>
      <c r="V237" s="281">
        <f>+[1]付帯報告書!V126</f>
        <v>0</v>
      </c>
      <c r="W237" s="282">
        <f>+[1]付帯報告書!W126</f>
        <v>0</v>
      </c>
      <c r="X237" s="283">
        <f>SUM(Y237:Z237)</f>
        <v>73</v>
      </c>
      <c r="Y237" s="281">
        <f>+[1]付帯報告書!Y126</f>
        <v>34</v>
      </c>
      <c r="Z237" s="282">
        <f>+[1]付帯報告書!Z126</f>
        <v>39</v>
      </c>
      <c r="AA237" s="283">
        <f>SUM(AB237:AC237)</f>
        <v>5</v>
      </c>
      <c r="AB237" s="281">
        <f>+[1]付帯報告書!AB126</f>
        <v>2</v>
      </c>
      <c r="AC237" s="282">
        <f>+[1]付帯報告書!AC126</f>
        <v>3</v>
      </c>
      <c r="AD237" s="283">
        <f>SUM(AE237:AF237)</f>
        <v>101</v>
      </c>
      <c r="AE237" s="281">
        <f>+[1]付帯報告書!AE126</f>
        <v>34</v>
      </c>
      <c r="AF237" s="282">
        <f>+[1]付帯報告書!AF126</f>
        <v>67</v>
      </c>
      <c r="AG237" s="283">
        <f>SUM(AH237:AI237)</f>
        <v>111</v>
      </c>
      <c r="AH237" s="281">
        <f>+[1]付帯報告書!AH126</f>
        <v>34</v>
      </c>
      <c r="AI237" s="282">
        <f>+[1]付帯報告書!AI126</f>
        <v>77</v>
      </c>
      <c r="AJ237" s="283">
        <f>SUM(AK237:AL237)</f>
        <v>91</v>
      </c>
      <c r="AK237" s="281">
        <f>+[1]付帯報告書!AK126</f>
        <v>61</v>
      </c>
      <c r="AL237" s="281">
        <f>+[1]付帯報告書!AL126</f>
        <v>30</v>
      </c>
      <c r="AN237" s="122">
        <f>IF(I237+L237+O237+R237+U237+X237+AA237+AG237+AJ237+AD237=F237,0,Y)</f>
        <v>0</v>
      </c>
      <c r="AO237" s="122">
        <f>IF(J237+M237+P237+S237+V237+Y237+AB237+AH237+AK237+AE237=G237,0,Y)</f>
        <v>0</v>
      </c>
      <c r="AP237" s="122">
        <f>IF(K237+N237+Q237+T237+W237+Z237+AC237+AI237+AL237+AF237=H237,0,Y)</f>
        <v>0</v>
      </c>
      <c r="AQ237" s="122">
        <f>IF(SUM(G237:H237)=F237,0,Y)</f>
        <v>0</v>
      </c>
      <c r="AR237" s="122">
        <f>IF(SUM(J237:K237)=I237,0,Y)</f>
        <v>0</v>
      </c>
      <c r="AS237" s="122">
        <f>IF(SUM(M237:N237)=L237,0,Y)</f>
        <v>0</v>
      </c>
      <c r="AT237" s="122">
        <f>IF(SUM(P237:Q237)=O237,0,Y)</f>
        <v>0</v>
      </c>
      <c r="AU237" s="122">
        <f>IF(SUM(S237:T237)=R237,0,Y)</f>
        <v>0</v>
      </c>
      <c r="AV237" s="122">
        <f>IF(SUM(V237:W237)=U237,0,Y)</f>
        <v>0</v>
      </c>
      <c r="AW237" s="122">
        <f>IF(SUM(Y237:Z237)=X237,0,Y)</f>
        <v>0</v>
      </c>
      <c r="AX237" s="122">
        <f>IF(SUM(AB237:AC237)=AA237,0,Y)</f>
        <v>0</v>
      </c>
      <c r="AY237" s="122">
        <f>IF(SUM(AH237:AI237)=AG237,0,Y)</f>
        <v>0</v>
      </c>
      <c r="AZ237" s="122">
        <f>IF(SUM(AK237:AL237)=AJ237,0,Y)</f>
        <v>0</v>
      </c>
    </row>
    <row r="238" spans="1:52" ht="17.100000000000001" customHeight="1" x14ac:dyDescent="0.15">
      <c r="A238" s="512"/>
      <c r="B238" s="512"/>
      <c r="C238" s="569" t="s">
        <v>261</v>
      </c>
      <c r="D238" s="569"/>
      <c r="E238" s="570"/>
      <c r="F238" s="424">
        <f>SUM(G238:H238)</f>
        <v>917</v>
      </c>
      <c r="G238" s="276">
        <f>+[1]付帯報告書!G127</f>
        <v>487</v>
      </c>
      <c r="H238" s="299">
        <f>+[1]付帯報告書!H127</f>
        <v>430</v>
      </c>
      <c r="I238" s="300">
        <f>SUM(J238:K238)</f>
        <v>184</v>
      </c>
      <c r="J238" s="276">
        <f>+[1]付帯報告書!J127</f>
        <v>99</v>
      </c>
      <c r="K238" s="299">
        <f>+[1]付帯報告書!K127</f>
        <v>85</v>
      </c>
      <c r="L238" s="300">
        <f>SUM(M238:N238)</f>
        <v>0</v>
      </c>
      <c r="M238" s="276">
        <f>+[1]付帯報告書!M127</f>
        <v>0</v>
      </c>
      <c r="N238" s="299">
        <f>+[1]付帯報告書!N127</f>
        <v>0</v>
      </c>
      <c r="O238" s="300">
        <f>SUM(P238:Q238)</f>
        <v>176</v>
      </c>
      <c r="P238" s="276">
        <f>+[1]付帯報告書!P127</f>
        <v>164</v>
      </c>
      <c r="Q238" s="450">
        <f>+[1]付帯報告書!Q127</f>
        <v>12</v>
      </c>
      <c r="R238" s="424">
        <f>SUM(S238:T238)</f>
        <v>177</v>
      </c>
      <c r="S238" s="276">
        <f>+[1]付帯報告書!S127</f>
        <v>59</v>
      </c>
      <c r="T238" s="299">
        <f>+[1]付帯報告書!T127</f>
        <v>118</v>
      </c>
      <c r="U238" s="300">
        <f>SUM(V238:W238)</f>
        <v>0</v>
      </c>
      <c r="V238" s="276">
        <f>+[1]付帯報告書!V127</f>
        <v>0</v>
      </c>
      <c r="W238" s="299">
        <f>+[1]付帯報告書!W127</f>
        <v>0</v>
      </c>
      <c r="X238" s="300">
        <f>SUM(Y238:Z238)</f>
        <v>73</v>
      </c>
      <c r="Y238" s="276">
        <f>+[1]付帯報告書!Y127</f>
        <v>34</v>
      </c>
      <c r="Z238" s="299">
        <f>+[1]付帯報告書!Z127</f>
        <v>39</v>
      </c>
      <c r="AA238" s="300">
        <f>SUM(AB238:AC238)</f>
        <v>4</v>
      </c>
      <c r="AB238" s="276">
        <f>+[1]付帯報告書!AB127</f>
        <v>2</v>
      </c>
      <c r="AC238" s="299">
        <f>+[1]付帯報告書!AC127</f>
        <v>2</v>
      </c>
      <c r="AD238" s="300">
        <f>SUM(AE238:AF238)</f>
        <v>101</v>
      </c>
      <c r="AE238" s="276">
        <f>+[1]付帯報告書!AE127</f>
        <v>34</v>
      </c>
      <c r="AF238" s="299">
        <f>+[1]付帯報告書!AF127</f>
        <v>67</v>
      </c>
      <c r="AG238" s="300">
        <f>SUM(AH238:AI238)</f>
        <v>111</v>
      </c>
      <c r="AH238" s="276">
        <f>+[1]付帯報告書!AH127</f>
        <v>34</v>
      </c>
      <c r="AI238" s="299">
        <f>+[1]付帯報告書!AI127</f>
        <v>77</v>
      </c>
      <c r="AJ238" s="300">
        <f>SUM(AK238:AL238)</f>
        <v>91</v>
      </c>
      <c r="AK238" s="276">
        <f>+[1]付帯報告書!AK127</f>
        <v>61</v>
      </c>
      <c r="AL238" s="276">
        <f>+[1]付帯報告書!AL127</f>
        <v>30</v>
      </c>
      <c r="AN238" s="122"/>
      <c r="AO238" s="122"/>
      <c r="AP238" s="122"/>
    </row>
    <row r="239" spans="1:52" ht="17.100000000000001" customHeight="1" x14ac:dyDescent="0.15">
      <c r="A239" s="122"/>
      <c r="B239" s="122"/>
      <c r="C239" s="122" t="s">
        <v>262</v>
      </c>
      <c r="D239" s="122"/>
      <c r="E239" s="389"/>
      <c r="F239" s="424">
        <f>SUM(G239:H239)</f>
        <v>2</v>
      </c>
      <c r="G239" s="276">
        <f>+[1]付帯報告書!G128</f>
        <v>0</v>
      </c>
      <c r="H239" s="299">
        <f>+[1]付帯報告書!H128</f>
        <v>2</v>
      </c>
      <c r="I239" s="300">
        <f>SUM(J239:K239)</f>
        <v>1</v>
      </c>
      <c r="J239" s="276">
        <f>+[1]付帯報告書!J128</f>
        <v>0</v>
      </c>
      <c r="K239" s="299">
        <f>+[1]付帯報告書!K128</f>
        <v>1</v>
      </c>
      <c r="L239" s="300">
        <f>SUM(M239:N239)</f>
        <v>0</v>
      </c>
      <c r="M239" s="276">
        <f>+[1]付帯報告書!M128</f>
        <v>0</v>
      </c>
      <c r="N239" s="299">
        <f>+[1]付帯報告書!N128</f>
        <v>0</v>
      </c>
      <c r="O239" s="300">
        <f>SUM(P239:Q239)</f>
        <v>0</v>
      </c>
      <c r="P239" s="276">
        <f>+[1]付帯報告書!P128</f>
        <v>0</v>
      </c>
      <c r="Q239" s="450">
        <f>+[1]付帯報告書!Q128</f>
        <v>0</v>
      </c>
      <c r="R239" s="424">
        <f>SUM(S239:T239)</f>
        <v>0</v>
      </c>
      <c r="S239" s="276">
        <f>+[1]付帯報告書!S128</f>
        <v>0</v>
      </c>
      <c r="T239" s="299">
        <f>+[1]付帯報告書!T128</f>
        <v>0</v>
      </c>
      <c r="U239" s="300">
        <f>SUM(V239:W239)</f>
        <v>0</v>
      </c>
      <c r="V239" s="276">
        <f>+[1]付帯報告書!V128</f>
        <v>0</v>
      </c>
      <c r="W239" s="299">
        <f>+[1]付帯報告書!W128</f>
        <v>0</v>
      </c>
      <c r="X239" s="300">
        <f>SUM(Y239:Z239)</f>
        <v>0</v>
      </c>
      <c r="Y239" s="276">
        <f>+[1]付帯報告書!Y128</f>
        <v>0</v>
      </c>
      <c r="Z239" s="299">
        <f>+[1]付帯報告書!Z128</f>
        <v>0</v>
      </c>
      <c r="AA239" s="300">
        <f>SUM(AB239:AC239)</f>
        <v>1</v>
      </c>
      <c r="AB239" s="276">
        <f>+[1]付帯報告書!AB128</f>
        <v>0</v>
      </c>
      <c r="AC239" s="299">
        <f>+[1]付帯報告書!AC128</f>
        <v>1</v>
      </c>
      <c r="AD239" s="300">
        <f>SUM(AE239:AF239)</f>
        <v>0</v>
      </c>
      <c r="AE239" s="276">
        <f>+[1]付帯報告書!AE128</f>
        <v>0</v>
      </c>
      <c r="AF239" s="299">
        <f>+[1]付帯報告書!AF128</f>
        <v>0</v>
      </c>
      <c r="AG239" s="300">
        <f>SUM(AH239:AI239)</f>
        <v>0</v>
      </c>
      <c r="AH239" s="276">
        <f>+[1]付帯報告書!AH128</f>
        <v>0</v>
      </c>
      <c r="AI239" s="299">
        <f>+[1]付帯報告書!AI128</f>
        <v>0</v>
      </c>
      <c r="AJ239" s="300">
        <f>SUM(AK239:AL239)</f>
        <v>0</v>
      </c>
      <c r="AK239" s="276">
        <f>+[1]付帯報告書!AK128</f>
        <v>0</v>
      </c>
      <c r="AL239" s="276">
        <f>+[1]付帯報告書!AL128</f>
        <v>0</v>
      </c>
      <c r="AN239" s="122">
        <f>IF(I239+L239+O239+R239+U239+X239+AA239+AG239+AJ239+AD239=F239,0,Y)</f>
        <v>0</v>
      </c>
      <c r="AO239" s="122">
        <f>IF(J239+M239+P239+S239+V239+Y239+AB239+AH239+AK239+AE239=G239,0,Y)</f>
        <v>0</v>
      </c>
      <c r="AP239" s="122">
        <f>IF(K239+N239+Q239+T239+W239+Z239+AC239+AI239+AL239+AF239=H239,0,Y)</f>
        <v>0</v>
      </c>
      <c r="AQ239" s="122">
        <f>IF(SUM(G239:H239)=F239,0,Y)</f>
        <v>0</v>
      </c>
      <c r="AR239" s="122">
        <f>IF(SUM(J239:K239)=I239,0,Y)</f>
        <v>0</v>
      </c>
      <c r="AS239" s="122">
        <f>IF(SUM(M239:N239)=L239,0,Y)</f>
        <v>0</v>
      </c>
      <c r="AT239" s="122">
        <f>IF(SUM(P239:Q239)=O239,0,Y)</f>
        <v>0</v>
      </c>
      <c r="AU239" s="122">
        <f>IF(SUM(S239:T239)=R239,0,Y)</f>
        <v>0</v>
      </c>
      <c r="AV239" s="122">
        <f>IF(SUM(V239:W239)=U239,0,Y)</f>
        <v>0</v>
      </c>
      <c r="AW239" s="122">
        <f>IF(SUM(Y239:Z239)=X239,0,Y)</f>
        <v>0</v>
      </c>
      <c r="AX239" s="122">
        <f>IF(SUM(AB239:AC239)=AA239,0,Y)</f>
        <v>0</v>
      </c>
      <c r="AY239" s="122">
        <f>IF(SUM(AH239:AI239)=AG239,0,Y)</f>
        <v>0</v>
      </c>
      <c r="AZ239" s="122">
        <f>IF(SUM(AK239:AL239)=AJ239,0,Y)</f>
        <v>0</v>
      </c>
    </row>
    <row r="240" spans="1:52" ht="17.100000000000001" customHeight="1" x14ac:dyDescent="0.15">
      <c r="A240" s="122"/>
      <c r="B240" s="122"/>
      <c r="C240" s="122"/>
      <c r="D240" s="122"/>
      <c r="E240" s="389"/>
      <c r="F240" s="424"/>
      <c r="G240" s="276"/>
      <c r="H240" s="299"/>
      <c r="I240" s="300"/>
      <c r="J240" s="276"/>
      <c r="K240" s="299"/>
      <c r="L240" s="300"/>
      <c r="M240" s="276"/>
      <c r="N240" s="299"/>
      <c r="O240" s="300"/>
      <c r="P240" s="276"/>
      <c r="Q240" s="450"/>
      <c r="R240" s="424"/>
      <c r="S240" s="276"/>
      <c r="T240" s="299"/>
      <c r="U240" s="300"/>
      <c r="V240" s="276"/>
      <c r="W240" s="299"/>
      <c r="X240" s="300"/>
      <c r="Y240" s="276"/>
      <c r="Z240" s="299"/>
      <c r="AA240" s="300"/>
      <c r="AB240" s="276"/>
      <c r="AC240" s="299"/>
      <c r="AD240" s="300"/>
      <c r="AE240" s="276"/>
      <c r="AF240" s="299"/>
      <c r="AG240" s="300"/>
      <c r="AH240" s="276"/>
      <c r="AI240" s="299"/>
      <c r="AJ240" s="300"/>
      <c r="AK240" s="276"/>
      <c r="AL240" s="276"/>
      <c r="AN240" s="122"/>
      <c r="AO240" s="122"/>
      <c r="AP240" s="122"/>
    </row>
    <row r="241" spans="1:52" s="111" customFormat="1" ht="17.100000000000001" customHeight="1" x14ac:dyDescent="0.15">
      <c r="A241" s="562" t="s">
        <v>132</v>
      </c>
      <c r="B241" s="562"/>
      <c r="C241" s="562"/>
      <c r="D241" s="562"/>
      <c r="E241" s="568"/>
      <c r="F241" s="446">
        <f>SUM(G241:H241)</f>
        <v>51</v>
      </c>
      <c r="G241" s="281">
        <f>+[1]付帯報告書!G130</f>
        <v>20</v>
      </c>
      <c r="H241" s="282">
        <f>+[1]付帯報告書!H130</f>
        <v>31</v>
      </c>
      <c r="I241" s="283">
        <f>SUM(J241:K241)</f>
        <v>9</v>
      </c>
      <c r="J241" s="281">
        <f>+[1]付帯報告書!J130</f>
        <v>2</v>
      </c>
      <c r="K241" s="282">
        <f>+[1]付帯報告書!K130</f>
        <v>7</v>
      </c>
      <c r="L241" s="283">
        <f>SUM(M241:N241)</f>
        <v>0</v>
      </c>
      <c r="M241" s="281">
        <f>+[1]付帯報告書!M130</f>
        <v>0</v>
      </c>
      <c r="N241" s="282">
        <f>+[1]付帯報告書!N130</f>
        <v>0</v>
      </c>
      <c r="O241" s="283">
        <f>SUM(P241:Q241)</f>
        <v>18</v>
      </c>
      <c r="P241" s="281">
        <f>+[1]付帯報告書!P130</f>
        <v>13</v>
      </c>
      <c r="Q241" s="445">
        <f>+[1]付帯報告書!Q130</f>
        <v>5</v>
      </c>
      <c r="R241" s="446">
        <f>SUM(S241:T241)</f>
        <v>17</v>
      </c>
      <c r="S241" s="281">
        <f>+[1]付帯報告書!S130</f>
        <v>4</v>
      </c>
      <c r="T241" s="282">
        <f>+[1]付帯報告書!T130</f>
        <v>13</v>
      </c>
      <c r="U241" s="283">
        <f>SUM(V241:W241)</f>
        <v>0</v>
      </c>
      <c r="V241" s="281">
        <f>+[1]付帯報告書!V130</f>
        <v>0</v>
      </c>
      <c r="W241" s="282">
        <f>+[1]付帯報告書!W130</f>
        <v>0</v>
      </c>
      <c r="X241" s="283">
        <f>SUM(Y241:Z241)</f>
        <v>2</v>
      </c>
      <c r="Y241" s="281">
        <f>+[1]付帯報告書!Y130</f>
        <v>1</v>
      </c>
      <c r="Z241" s="282">
        <f>+[1]付帯報告書!Z130</f>
        <v>1</v>
      </c>
      <c r="AA241" s="283">
        <f>SUM(AB241:AC241)</f>
        <v>0</v>
      </c>
      <c r="AB241" s="281">
        <f>+[1]付帯報告書!AB130</f>
        <v>0</v>
      </c>
      <c r="AC241" s="282">
        <f>+[1]付帯報告書!AC130</f>
        <v>0</v>
      </c>
      <c r="AD241" s="283">
        <f>SUM(AE241:AF241)</f>
        <v>2</v>
      </c>
      <c r="AE241" s="281">
        <f>+[1]付帯報告書!AE130</f>
        <v>0</v>
      </c>
      <c r="AF241" s="282">
        <f>+[1]付帯報告書!AF130</f>
        <v>2</v>
      </c>
      <c r="AG241" s="283">
        <f>SUM(AH241:AI241)</f>
        <v>3</v>
      </c>
      <c r="AH241" s="281">
        <f>+[1]付帯報告書!AH130</f>
        <v>0</v>
      </c>
      <c r="AI241" s="282">
        <f>+[1]付帯報告書!AI130</f>
        <v>3</v>
      </c>
      <c r="AJ241" s="283">
        <f>SUM(AK241:AL241)</f>
        <v>0</v>
      </c>
      <c r="AK241" s="281">
        <f>+[1]付帯報告書!AK130</f>
        <v>0</v>
      </c>
      <c r="AL241" s="281">
        <f>+[1]付帯報告書!AL130</f>
        <v>0</v>
      </c>
      <c r="AN241" s="122">
        <f>IF(I241+L241+O241+R241+U241+X241+AA241+AG241+AJ241+AD241=F241,0,Y)</f>
        <v>0</v>
      </c>
      <c r="AO241" s="122">
        <f>IF(J241+M241+P241+S241+V241+Y241+AB241+AH241+AK241=G241,0,Y)</f>
        <v>0</v>
      </c>
      <c r="AP241" s="122">
        <f>IF(K241+N241+Q241+T241+W241+Z241+AC241+AI241+AL241+AF241=H241,0,Y)</f>
        <v>0</v>
      </c>
      <c r="AQ241" s="122">
        <f>IF(SUM(G241:H241)=F241,0,Y)</f>
        <v>0</v>
      </c>
      <c r="AR241" s="122">
        <f>IF(SUM(J241:K241)=I241,0,Y)</f>
        <v>0</v>
      </c>
      <c r="AS241" s="122">
        <f>IF(SUM(M241:N241)=L241,0,Y)</f>
        <v>0</v>
      </c>
      <c r="AT241" s="122">
        <f>IF(SUM(P241:Q241)=O241,0,Y)</f>
        <v>0</v>
      </c>
      <c r="AU241" s="122">
        <f>IF(SUM(S241:T241)=R241,0,Y)</f>
        <v>0</v>
      </c>
      <c r="AV241" s="122">
        <f>IF(SUM(V241:W241)=U241,0,Y)</f>
        <v>0</v>
      </c>
      <c r="AW241" s="122">
        <f>IF(SUM(Y241:Z241)=X241,0,Y)</f>
        <v>0</v>
      </c>
      <c r="AX241" s="122">
        <f>IF(SUM(AB241:AC241)=AA241,0,Y)</f>
        <v>0</v>
      </c>
      <c r="AY241" s="122">
        <f>IF(SUM(AH241:AI241)=AG241,0,Y)</f>
        <v>0</v>
      </c>
      <c r="AZ241" s="122">
        <f>IF(SUM(AK241:AL241)=AJ241,0,Y)</f>
        <v>0</v>
      </c>
    </row>
    <row r="242" spans="1:52" ht="17.100000000000001" customHeight="1" x14ac:dyDescent="0.15">
      <c r="A242" s="122"/>
      <c r="B242" s="122"/>
      <c r="C242" s="122"/>
      <c r="D242" s="122"/>
      <c r="E242" s="389"/>
      <c r="F242" s="448"/>
      <c r="G242" s="284"/>
      <c r="H242" s="285"/>
      <c r="I242" s="286"/>
      <c r="J242" s="284"/>
      <c r="K242" s="285"/>
      <c r="L242" s="286"/>
      <c r="M242" s="284"/>
      <c r="N242" s="285"/>
      <c r="O242" s="286"/>
      <c r="P242" s="284"/>
      <c r="Q242" s="447"/>
      <c r="R242" s="448"/>
      <c r="S242" s="284"/>
      <c r="T242" s="285"/>
      <c r="U242" s="286"/>
      <c r="V242" s="284"/>
      <c r="W242" s="285"/>
      <c r="X242" s="286"/>
      <c r="Y242" s="284"/>
      <c r="Z242" s="285"/>
      <c r="AA242" s="286"/>
      <c r="AB242" s="284"/>
      <c r="AC242" s="285"/>
      <c r="AD242" s="286"/>
      <c r="AE242" s="284"/>
      <c r="AF242" s="285"/>
      <c r="AG242" s="286"/>
      <c r="AH242" s="284"/>
      <c r="AI242" s="285"/>
      <c r="AJ242" s="286"/>
      <c r="AK242" s="284"/>
      <c r="AL242" s="284"/>
      <c r="AN242" s="122"/>
      <c r="AO242" s="122"/>
      <c r="AP242" s="122"/>
    </row>
    <row r="243" spans="1:52" s="136" customFormat="1" ht="17.100000000000001" customHeight="1" x14ac:dyDescent="0.15">
      <c r="A243" s="562" t="s">
        <v>131</v>
      </c>
      <c r="B243" s="562"/>
      <c r="C243" s="562"/>
      <c r="D243" s="562"/>
      <c r="E243" s="568"/>
      <c r="F243" s="446">
        <f t="shared" ref="F243:F258" si="43">SUM(G243:H243)</f>
        <v>133</v>
      </c>
      <c r="G243" s="281">
        <f>+[1]付帯報告書!G132</f>
        <v>57</v>
      </c>
      <c r="H243" s="282">
        <f>+[1]付帯報告書!H132</f>
        <v>76</v>
      </c>
      <c r="I243" s="283">
        <f>SUM(J243:K243)</f>
        <v>69</v>
      </c>
      <c r="J243" s="281">
        <f>+[1]付帯報告書!J132</f>
        <v>28</v>
      </c>
      <c r="K243" s="282">
        <f>+[1]付帯報告書!K132</f>
        <v>41</v>
      </c>
      <c r="L243" s="283">
        <f>SUM(M243:N243)</f>
        <v>0</v>
      </c>
      <c r="M243" s="281">
        <f>+[1]付帯報告書!M132</f>
        <v>0</v>
      </c>
      <c r="N243" s="282">
        <f>+[1]付帯報告書!N132</f>
        <v>0</v>
      </c>
      <c r="O243" s="283">
        <f>SUM(P243:Q243)</f>
        <v>10</v>
      </c>
      <c r="P243" s="281">
        <f>+[1]付帯報告書!P132</f>
        <v>9</v>
      </c>
      <c r="Q243" s="445">
        <f>+[1]付帯報告書!Q132</f>
        <v>1</v>
      </c>
      <c r="R243" s="446">
        <f>SUM(S243:T243)</f>
        <v>26</v>
      </c>
      <c r="S243" s="281">
        <f>+[1]付帯報告書!S132</f>
        <v>9</v>
      </c>
      <c r="T243" s="282">
        <f>+[1]付帯報告書!T132</f>
        <v>17</v>
      </c>
      <c r="U243" s="283">
        <f>SUM(V243:W243)</f>
        <v>0</v>
      </c>
      <c r="V243" s="281">
        <f>+[1]付帯報告書!V132</f>
        <v>0</v>
      </c>
      <c r="W243" s="282">
        <f>+[1]付帯報告書!W132</f>
        <v>0</v>
      </c>
      <c r="X243" s="283">
        <f>SUM(Y243:Z243)</f>
        <v>3</v>
      </c>
      <c r="Y243" s="281">
        <f>+[1]付帯報告書!Y132</f>
        <v>1</v>
      </c>
      <c r="Z243" s="282">
        <f>+[1]付帯報告書!Z132</f>
        <v>2</v>
      </c>
      <c r="AA243" s="283">
        <f>SUM(AB243:AC243)</f>
        <v>0</v>
      </c>
      <c r="AB243" s="281">
        <f>+[1]付帯報告書!AB132</f>
        <v>0</v>
      </c>
      <c r="AC243" s="282">
        <f>+[1]付帯報告書!AC132</f>
        <v>0</v>
      </c>
      <c r="AD243" s="283">
        <f>SUM(AE243:AF243)</f>
        <v>4</v>
      </c>
      <c r="AE243" s="281">
        <f>+[1]付帯報告書!AE132</f>
        <v>1</v>
      </c>
      <c r="AF243" s="282">
        <f>+[1]付帯報告書!AF132</f>
        <v>3</v>
      </c>
      <c r="AG243" s="283">
        <f>SUM(AH243:AI243)</f>
        <v>16</v>
      </c>
      <c r="AH243" s="281">
        <f>+[1]付帯報告書!AH132</f>
        <v>6</v>
      </c>
      <c r="AI243" s="282">
        <f>+[1]付帯報告書!AI132</f>
        <v>10</v>
      </c>
      <c r="AJ243" s="283">
        <f>SUM(AK243:AL243)</f>
        <v>5</v>
      </c>
      <c r="AK243" s="281">
        <f>+[1]付帯報告書!AK132</f>
        <v>3</v>
      </c>
      <c r="AL243" s="281">
        <f>+[1]付帯報告書!AL132</f>
        <v>2</v>
      </c>
      <c r="AN243" s="137">
        <f>IF(I243+L243+O243+R243+U243+X243+AA243+AG243+AJ243+AD243=F243,0,Y)</f>
        <v>0</v>
      </c>
      <c r="AO243" s="137">
        <f>IF(J243+M243+P243+S243+V243+Y243+AB243+AH243+AK243+AE243=G243,0,Y)</f>
        <v>0</v>
      </c>
      <c r="AP243" s="137">
        <f>IF(K243+N243+Q243+T243+W243+Z243+AC243+AI243+AL243+AF243=H243,0,Y)</f>
        <v>0</v>
      </c>
      <c r="AQ243" s="137">
        <f>IF(SUM(G243:H243)=F243,0,Y)</f>
        <v>0</v>
      </c>
      <c r="AR243" s="137">
        <f>IF(SUM(J243:K243)=I243,0,Y)</f>
        <v>0</v>
      </c>
      <c r="AS243" s="137">
        <f>IF(SUM(M243:N243)=L243,0,Y)</f>
        <v>0</v>
      </c>
      <c r="AT243" s="137">
        <f>IF(SUM(P243:Q243)=O243,0,Y)</f>
        <v>0</v>
      </c>
      <c r="AU243" s="137">
        <f>IF(SUM(S243:T243)=R243,0,Y)</f>
        <v>0</v>
      </c>
      <c r="AV243" s="137">
        <f>IF(SUM(V243:W243)=U243,0,Y)</f>
        <v>0</v>
      </c>
      <c r="AW243" s="137">
        <f>IF(SUM(Y243:Z243)=X243,0,Y)</f>
        <v>0</v>
      </c>
      <c r="AX243" s="137">
        <f>IF(SUM(AB243:AC243)=AA243,0,Y)</f>
        <v>0</v>
      </c>
      <c r="AY243" s="137">
        <f>IF(SUM(AH243:AI243)=AG243,0,Y)</f>
        <v>0</v>
      </c>
      <c r="AZ243" s="137">
        <f>IF(SUM(AK243:AL243)=AJ243,0,Y)</f>
        <v>0</v>
      </c>
    </row>
    <row r="244" spans="1:52" ht="17.100000000000001" customHeight="1" x14ac:dyDescent="0.15">
      <c r="A244" s="122"/>
      <c r="B244" s="122"/>
      <c r="C244" s="122"/>
      <c r="D244" s="122"/>
      <c r="E244" s="389"/>
      <c r="F244" s="448"/>
      <c r="G244" s="284"/>
      <c r="H244" s="285"/>
      <c r="I244" s="286"/>
      <c r="J244" s="284"/>
      <c r="K244" s="285"/>
      <c r="L244" s="286"/>
      <c r="M244" s="284"/>
      <c r="N244" s="285"/>
      <c r="O244" s="286"/>
      <c r="P244" s="284"/>
      <c r="Q244" s="447"/>
      <c r="R244" s="448"/>
      <c r="S244" s="284"/>
      <c r="T244" s="285"/>
      <c r="U244" s="286"/>
      <c r="V244" s="284"/>
      <c r="W244" s="285"/>
      <c r="X244" s="286"/>
      <c r="Y244" s="284"/>
      <c r="Z244" s="285"/>
      <c r="AA244" s="286"/>
      <c r="AB244" s="284"/>
      <c r="AC244" s="285"/>
      <c r="AD244" s="286"/>
      <c r="AE244" s="284"/>
      <c r="AF244" s="285"/>
      <c r="AG244" s="286"/>
      <c r="AH244" s="284"/>
      <c r="AI244" s="285"/>
      <c r="AJ244" s="286"/>
      <c r="AK244" s="284"/>
      <c r="AL244" s="284"/>
      <c r="AN244" s="122"/>
      <c r="AO244" s="122"/>
      <c r="AP244" s="122"/>
    </row>
    <row r="245" spans="1:52" s="111" customFormat="1" ht="17.100000000000001" customHeight="1" x14ac:dyDescent="0.15">
      <c r="A245" s="562" t="s">
        <v>70</v>
      </c>
      <c r="B245" s="562"/>
      <c r="C245" s="562"/>
      <c r="D245" s="562"/>
      <c r="E245" s="568"/>
      <c r="F245" s="448">
        <f t="shared" si="43"/>
        <v>0</v>
      </c>
      <c r="G245" s="284">
        <f>+[1]付帯報告書!G134</f>
        <v>0</v>
      </c>
      <c r="H245" s="285">
        <f>+[1]付帯報告書!H134</f>
        <v>0</v>
      </c>
      <c r="I245" s="286">
        <f>SUM(J245:K245)</f>
        <v>0</v>
      </c>
      <c r="J245" s="284">
        <f>+[1]付帯報告書!J134</f>
        <v>0</v>
      </c>
      <c r="K245" s="285">
        <f>+[1]付帯報告書!K134</f>
        <v>0</v>
      </c>
      <c r="L245" s="286">
        <f>SUM(M245:N245)</f>
        <v>0</v>
      </c>
      <c r="M245" s="284">
        <f>+[1]付帯報告書!M134</f>
        <v>0</v>
      </c>
      <c r="N245" s="285">
        <f>+[1]付帯報告書!N134</f>
        <v>0</v>
      </c>
      <c r="O245" s="286">
        <f>SUM(P245:Q245)</f>
        <v>0</v>
      </c>
      <c r="P245" s="284">
        <f>+[1]付帯報告書!P134</f>
        <v>0</v>
      </c>
      <c r="Q245" s="447">
        <f>+[1]付帯報告書!Q134</f>
        <v>0</v>
      </c>
      <c r="R245" s="448">
        <f>SUM(S245:T245)</f>
        <v>0</v>
      </c>
      <c r="S245" s="284">
        <f>+[1]付帯報告書!S134</f>
        <v>0</v>
      </c>
      <c r="T245" s="285">
        <f>+[1]付帯報告書!T134</f>
        <v>0</v>
      </c>
      <c r="U245" s="286">
        <f>SUM(V245:W245)</f>
        <v>0</v>
      </c>
      <c r="V245" s="284">
        <f>+[1]付帯報告書!V134</f>
        <v>0</v>
      </c>
      <c r="W245" s="285">
        <f>+[1]付帯報告書!W134</f>
        <v>0</v>
      </c>
      <c r="X245" s="286">
        <f>SUM(Y245:Z245)</f>
        <v>0</v>
      </c>
      <c r="Y245" s="284">
        <f>+[1]付帯報告書!Y134</f>
        <v>0</v>
      </c>
      <c r="Z245" s="285">
        <f>+[1]付帯報告書!Z134</f>
        <v>0</v>
      </c>
      <c r="AA245" s="286">
        <f>SUM(AB245:AC245)</f>
        <v>0</v>
      </c>
      <c r="AB245" s="284">
        <f>+[1]付帯報告書!AB134</f>
        <v>0</v>
      </c>
      <c r="AC245" s="285">
        <f>+[1]付帯報告書!AC134</f>
        <v>0</v>
      </c>
      <c r="AD245" s="286">
        <f>SUM(AE245:AF245)</f>
        <v>0</v>
      </c>
      <c r="AE245" s="284">
        <f>+[1]付帯報告書!AE134</f>
        <v>0</v>
      </c>
      <c r="AF245" s="285">
        <f>+[1]付帯報告書!AF134</f>
        <v>0</v>
      </c>
      <c r="AG245" s="286">
        <f>SUM(AH245:AI245)</f>
        <v>0</v>
      </c>
      <c r="AH245" s="284">
        <f>+[1]付帯報告書!AH134</f>
        <v>0</v>
      </c>
      <c r="AI245" s="285">
        <f>+[1]付帯報告書!AI134</f>
        <v>0</v>
      </c>
      <c r="AJ245" s="286">
        <f>SUM(AK245:AL245)</f>
        <v>0</v>
      </c>
      <c r="AK245" s="284">
        <f>+[1]付帯報告書!AK134</f>
        <v>0</v>
      </c>
      <c r="AL245" s="284">
        <f>+[1]付帯報告書!AL134</f>
        <v>0</v>
      </c>
      <c r="AN245" s="122">
        <f>IF(I245+L245+O245+R245+U245+X245+AA245+AG245+AJ245=F245,0,Y)</f>
        <v>0</v>
      </c>
      <c r="AO245" s="122">
        <f>IF(J245+M245+P245+S245+V245+Y245+AB245+AH245+AK245=G245,0,Y)</f>
        <v>0</v>
      </c>
      <c r="AP245" s="122">
        <f>IF(K245+N245+Q245+T245+W245+Z245+AC245+AI245+AL245=H245,0,Y)</f>
        <v>0</v>
      </c>
      <c r="AQ245" s="122">
        <f>IF(SUM(G245:H245)=F245,0,Y)</f>
        <v>0</v>
      </c>
      <c r="AR245" s="122">
        <f>IF(SUM(J245:K245)=I245,0,Y)</f>
        <v>0</v>
      </c>
      <c r="AS245" s="122">
        <f>IF(SUM(M245:N245)=L245,0,Y)</f>
        <v>0</v>
      </c>
      <c r="AT245" s="122">
        <f>IF(SUM(P245:Q245)=O245,0,Y)</f>
        <v>0</v>
      </c>
      <c r="AU245" s="122">
        <f>IF(SUM(S245:T245)=R245,0,Y)</f>
        <v>0</v>
      </c>
      <c r="AV245" s="122">
        <f>IF(SUM(V245:W245)=U245,0,Y)</f>
        <v>0</v>
      </c>
      <c r="AW245" s="122">
        <f>IF(SUM(Y245:Z245)=X245,0,Y)</f>
        <v>0</v>
      </c>
      <c r="AX245" s="122">
        <f>IF(SUM(AB245:AC245)=AA245,0,Y)</f>
        <v>0</v>
      </c>
      <c r="AY245" s="122">
        <f>IF(SUM(AH245:AI245)=AG245,0,Y)</f>
        <v>0</v>
      </c>
      <c r="AZ245" s="122">
        <f>IF(SUM(AK245:AL245)=AJ245,0,Y)</f>
        <v>0</v>
      </c>
    </row>
    <row r="246" spans="1:52" ht="17.100000000000001" customHeight="1" x14ac:dyDescent="0.15">
      <c r="A246" s="135"/>
      <c r="B246" s="135"/>
      <c r="C246" s="135"/>
      <c r="D246" s="135"/>
      <c r="E246" s="414"/>
      <c r="F246" s="448"/>
      <c r="G246" s="284"/>
      <c r="H246" s="285"/>
      <c r="I246" s="286"/>
      <c r="J246" s="284"/>
      <c r="K246" s="285"/>
      <c r="L246" s="286"/>
      <c r="M246" s="284"/>
      <c r="N246" s="285"/>
      <c r="O246" s="286"/>
      <c r="P246" s="284"/>
      <c r="Q246" s="447"/>
      <c r="R246" s="448"/>
      <c r="S246" s="284"/>
      <c r="T246" s="285"/>
      <c r="U246" s="286"/>
      <c r="V246" s="284"/>
      <c r="W246" s="285"/>
      <c r="X246" s="286"/>
      <c r="Y246" s="284"/>
      <c r="Z246" s="285"/>
      <c r="AA246" s="286"/>
      <c r="AB246" s="284"/>
      <c r="AC246" s="285"/>
      <c r="AD246" s="286"/>
      <c r="AE246" s="284"/>
      <c r="AF246" s="285"/>
      <c r="AG246" s="286"/>
      <c r="AH246" s="284"/>
      <c r="AI246" s="285"/>
      <c r="AJ246" s="286"/>
      <c r="AK246" s="284"/>
      <c r="AL246" s="284"/>
      <c r="AN246" s="122">
        <f>IF(I246+L246+O246+R246+U246+X246+AA246+AG246+AJ246=F246,0,Y)</f>
        <v>0</v>
      </c>
      <c r="AO246" s="122">
        <f>IF(J246+M246+P246+S246+V246+Y246+AB246+AH246+AK246=G246,0,Y)</f>
        <v>0</v>
      </c>
      <c r="AP246" s="122">
        <f>IF(K246+N246+Q246+T246+W246+Z246+AC246+AI246+AL246=H246,0,Y)</f>
        <v>0</v>
      </c>
      <c r="AQ246" s="122">
        <f>IF(SUM(G246:H246)=F246,0,Y)</f>
        <v>0</v>
      </c>
      <c r="AR246" s="122">
        <f>IF(SUM(J246:K246)=I246,0,Y)</f>
        <v>0</v>
      </c>
      <c r="AS246" s="122">
        <f>IF(SUM(M246:N246)=L246,0,Y)</f>
        <v>0</v>
      </c>
      <c r="AT246" s="122">
        <f>IF(SUM(P246:Q246)=O246,0,Y)</f>
        <v>0</v>
      </c>
      <c r="AU246" s="122">
        <f>IF(SUM(S246:T246)=R246,0,Y)</f>
        <v>0</v>
      </c>
      <c r="AV246" s="122">
        <f>IF(SUM(V246:W246)=U246,0,Y)</f>
        <v>0</v>
      </c>
      <c r="AW246" s="122">
        <f>IF(SUM(Y246:Z246)=X246,0,Y)</f>
        <v>0</v>
      </c>
      <c r="AX246" s="122">
        <f>IF(SUM(AB246:AC246)=AA246,0,Y)</f>
        <v>0</v>
      </c>
      <c r="AY246" s="122">
        <f>IF(SUM(AH246:AI246)=AG246,0,Y)</f>
        <v>0</v>
      </c>
      <c r="AZ246" s="122">
        <f>IF(SUM(AK246:AL246)=AJ246,0,Y)</f>
        <v>0</v>
      </c>
    </row>
    <row r="247" spans="1:52" ht="17.100000000000001" customHeight="1" x14ac:dyDescent="0.15">
      <c r="A247" s="595" t="s">
        <v>71</v>
      </c>
      <c r="B247" s="595"/>
      <c r="C247" s="595"/>
      <c r="D247" s="415"/>
      <c r="E247" s="416"/>
      <c r="F247" s="448"/>
      <c r="G247" s="284"/>
      <c r="H247" s="285"/>
      <c r="I247" s="286"/>
      <c r="J247" s="284"/>
      <c r="K247" s="285"/>
      <c r="L247" s="286"/>
      <c r="M247" s="284"/>
      <c r="N247" s="285"/>
      <c r="O247" s="286"/>
      <c r="P247" s="284"/>
      <c r="Q247" s="447"/>
      <c r="R247" s="448"/>
      <c r="S247" s="284"/>
      <c r="T247" s="285"/>
      <c r="U247" s="286"/>
      <c r="V247" s="284"/>
      <c r="W247" s="285"/>
      <c r="X247" s="286"/>
      <c r="Y247" s="284"/>
      <c r="Z247" s="285"/>
      <c r="AA247" s="286"/>
      <c r="AB247" s="284"/>
      <c r="AC247" s="285"/>
      <c r="AD247" s="286"/>
      <c r="AE247" s="284"/>
      <c r="AF247" s="285"/>
      <c r="AG247" s="286"/>
      <c r="AH247" s="284"/>
      <c r="AI247" s="285"/>
      <c r="AJ247" s="286"/>
      <c r="AK247" s="284"/>
      <c r="AL247" s="284"/>
      <c r="AN247" s="122">
        <f>IF(I247+L247+O247+R247+U247+X247+AA247+AG247+AJ247=F247,0,Y)</f>
        <v>0</v>
      </c>
      <c r="AO247" s="122">
        <f>IF(J247+M247+P247+S247+V247+Y247+AB247+AH247+AK247=G247,0,Y)</f>
        <v>0</v>
      </c>
      <c r="AP247" s="122">
        <f>IF(K247+N247+Q247+T247+W247+Z247+AC247+AI247+AL247=H247,0,Y)</f>
        <v>0</v>
      </c>
      <c r="AQ247" s="122">
        <f>IF(SUM(G247:H247)=F247,0,Y)</f>
        <v>0</v>
      </c>
      <c r="AR247" s="122">
        <f>IF(SUM(J247:K247)=I247,0,Y)</f>
        <v>0</v>
      </c>
      <c r="AS247" s="122">
        <f>IF(SUM(M247:N247)=L247,0,Y)</f>
        <v>0</v>
      </c>
      <c r="AT247" s="122">
        <f>IF(SUM(P247:Q247)=O247,0,Y)</f>
        <v>0</v>
      </c>
      <c r="AU247" s="122">
        <f>IF(SUM(S247:T247)=R247,0,Y)</f>
        <v>0</v>
      </c>
      <c r="AV247" s="122">
        <f>IF(SUM(V247:W247)=U247,0,Y)</f>
        <v>0</v>
      </c>
      <c r="AW247" s="122">
        <f>IF(SUM(Y247:Z247)=X247,0,Y)</f>
        <v>0</v>
      </c>
      <c r="AX247" s="122">
        <f>IF(SUM(AB247:AC247)=AA247,0,Y)</f>
        <v>0</v>
      </c>
      <c r="AY247" s="122">
        <f>IF(SUM(AH247:AI247)=AG247,0,Y)</f>
        <v>0</v>
      </c>
      <c r="AZ247" s="122">
        <f>IF(SUM(AK247:AL247)=AJ247,0,Y)</f>
        <v>0</v>
      </c>
    </row>
    <row r="248" spans="1:52" ht="17.100000000000001" customHeight="1" x14ac:dyDescent="0.15">
      <c r="A248" s="122"/>
      <c r="B248" s="522" t="s">
        <v>268</v>
      </c>
      <c r="C248" s="274"/>
      <c r="D248" s="274"/>
      <c r="E248" s="400"/>
      <c r="F248" s="446">
        <f t="shared" si="43"/>
        <v>5</v>
      </c>
      <c r="G248" s="281">
        <f>+[1]付帯報告書!G137</f>
        <v>1</v>
      </c>
      <c r="H248" s="281">
        <f>+[1]付帯報告書!H137</f>
        <v>4</v>
      </c>
      <c r="I248" s="283">
        <f>SUM(J248:K248)</f>
        <v>2</v>
      </c>
      <c r="J248" s="281">
        <f>+[1]付帯報告書!J137</f>
        <v>0</v>
      </c>
      <c r="K248" s="281">
        <f>+[1]付帯報告書!K137</f>
        <v>2</v>
      </c>
      <c r="L248" s="283">
        <f>SUM(M248:N248)</f>
        <v>0</v>
      </c>
      <c r="M248" s="281">
        <f>+[1]付帯報告書!M137</f>
        <v>0</v>
      </c>
      <c r="N248" s="282">
        <f>+[1]付帯報告書!N137</f>
        <v>0</v>
      </c>
      <c r="O248" s="283">
        <f>SUM(P248:Q248)</f>
        <v>0</v>
      </c>
      <c r="P248" s="281">
        <f>+[1]付帯報告書!P137</f>
        <v>0</v>
      </c>
      <c r="Q248" s="445">
        <f>+[1]付帯報告書!Q137</f>
        <v>0</v>
      </c>
      <c r="R248" s="446">
        <f>SUM(S248:T248)</f>
        <v>2</v>
      </c>
      <c r="S248" s="281">
        <f>+[1]付帯報告書!S137</f>
        <v>0</v>
      </c>
      <c r="T248" s="282">
        <f>+[1]付帯報告書!T137</f>
        <v>2</v>
      </c>
      <c r="U248" s="283">
        <f>SUM(V248:W248)</f>
        <v>0</v>
      </c>
      <c r="V248" s="281">
        <f>+[1]付帯報告書!V137</f>
        <v>0</v>
      </c>
      <c r="W248" s="282">
        <f>+[1]付帯報告書!W137</f>
        <v>0</v>
      </c>
      <c r="X248" s="283">
        <f>SUM(Y248:Z248)</f>
        <v>0</v>
      </c>
      <c r="Y248" s="281">
        <f>+[1]付帯報告書!Y137</f>
        <v>0</v>
      </c>
      <c r="Z248" s="282">
        <f>+[1]付帯報告書!Z137</f>
        <v>0</v>
      </c>
      <c r="AA248" s="283">
        <f>SUM(AB248:AC248)</f>
        <v>0</v>
      </c>
      <c r="AB248" s="281">
        <f>+[1]付帯報告書!AB137</f>
        <v>0</v>
      </c>
      <c r="AC248" s="282">
        <f>+[1]付帯報告書!AC137</f>
        <v>0</v>
      </c>
      <c r="AD248" s="283">
        <f>SUM(AE248:AF248)</f>
        <v>0</v>
      </c>
      <c r="AE248" s="281">
        <f>+[1]付帯報告書!AE137</f>
        <v>0</v>
      </c>
      <c r="AF248" s="282">
        <f>+[1]付帯報告書!AF137</f>
        <v>0</v>
      </c>
      <c r="AG248" s="283">
        <f>SUM(AH248:AI248)</f>
        <v>1</v>
      </c>
      <c r="AH248" s="281">
        <f>+[1]付帯報告書!AH137</f>
        <v>1</v>
      </c>
      <c r="AI248" s="282">
        <f>+[1]付帯報告書!AI137</f>
        <v>0</v>
      </c>
      <c r="AJ248" s="283">
        <f>SUM(AK248:AL248)</f>
        <v>0</v>
      </c>
      <c r="AK248" s="281">
        <f>+[1]付帯報告書!AK137</f>
        <v>0</v>
      </c>
      <c r="AL248" s="281">
        <f>+[1]付帯報告書!AL137</f>
        <v>0</v>
      </c>
      <c r="AN248" s="122">
        <f>IF(I248+L248+O248+R248+U248+X248+AA248+AG248+AJ248=F248,0,Y)</f>
        <v>0</v>
      </c>
      <c r="AO248" s="122">
        <f>IF(J248+M248+P248+S248+V248+Y248+AB248+AH248+AK248=G248,0,Y)</f>
        <v>0</v>
      </c>
      <c r="AP248" s="122">
        <f>IF(K248+N248+Q248+T248+W248+Z248+AC248+AI248+AL248=H248,0,Y)</f>
        <v>0</v>
      </c>
      <c r="AQ248" s="122">
        <f>IF(SUM(G248:H248)=F248,0,Y)</f>
        <v>0</v>
      </c>
      <c r="AR248" s="122">
        <f>IF(SUM(J248:K248)=I248,0,Y)</f>
        <v>0</v>
      </c>
      <c r="AS248" s="122">
        <f>IF(SUM(M248:N248)=L248,0,Y)</f>
        <v>0</v>
      </c>
      <c r="AT248" s="122">
        <f>IF(SUM(P248:Q248)=O248,0,Y)</f>
        <v>0</v>
      </c>
      <c r="AU248" s="122">
        <f>IF(SUM(S248:T248)=R248,0,Y)</f>
        <v>0</v>
      </c>
      <c r="AV248" s="122">
        <f>IF(SUM(V248:W248)=U248,0,Y)</f>
        <v>0</v>
      </c>
      <c r="AW248" s="122">
        <f>IF(SUM(Y248:Z248)=X248,0,Y)</f>
        <v>0</v>
      </c>
      <c r="AX248" s="122">
        <f>IF(SUM(AB248:AC248)=AA248,0,Y)</f>
        <v>0</v>
      </c>
      <c r="AY248" s="122">
        <f>IF(SUM(AH248:AI248)=AG248,0,Y)</f>
        <v>0</v>
      </c>
      <c r="AZ248" s="122">
        <f>IF(SUM(AK248:AL248)=AJ248,0,Y)</f>
        <v>0</v>
      </c>
    </row>
    <row r="249" spans="1:52" ht="17.100000000000001" customHeight="1" x14ac:dyDescent="0.15">
      <c r="A249" s="122"/>
      <c r="B249" s="122"/>
      <c r="C249" s="569" t="s">
        <v>261</v>
      </c>
      <c r="D249" s="569"/>
      <c r="E249" s="570"/>
      <c r="F249" s="424">
        <f t="shared" si="43"/>
        <v>5</v>
      </c>
      <c r="G249" s="276">
        <f>SUM([1]付帯報告書!G138)</f>
        <v>1</v>
      </c>
      <c r="H249" s="276">
        <f>SUM([1]付帯報告書!H138)</f>
        <v>4</v>
      </c>
      <c r="I249" s="300">
        <f>SUM(J249:K249)</f>
        <v>2</v>
      </c>
      <c r="J249" s="276">
        <f>SUM([1]付帯報告書!J138)</f>
        <v>0</v>
      </c>
      <c r="K249" s="276">
        <f>SUM([1]付帯報告書!K138)</f>
        <v>2</v>
      </c>
      <c r="L249" s="300">
        <f>SUM(M249:N249)</f>
        <v>0</v>
      </c>
      <c r="M249" s="276">
        <f>SUM([1]付帯報告書!M138)</f>
        <v>0</v>
      </c>
      <c r="N249" s="299">
        <f>SUM([1]付帯報告書!N138)</f>
        <v>0</v>
      </c>
      <c r="O249" s="300">
        <f>SUM(P249:Q249)</f>
        <v>0</v>
      </c>
      <c r="P249" s="276">
        <f>SUM([1]付帯報告書!P138)</f>
        <v>0</v>
      </c>
      <c r="Q249" s="450">
        <f>SUM([1]付帯報告書!Q138)</f>
        <v>0</v>
      </c>
      <c r="R249" s="424">
        <f>SUM(S249:T249)</f>
        <v>2</v>
      </c>
      <c r="S249" s="276">
        <f>SUM([1]付帯報告書!S138)</f>
        <v>0</v>
      </c>
      <c r="T249" s="299">
        <f>SUM([1]付帯報告書!T138)</f>
        <v>2</v>
      </c>
      <c r="U249" s="300">
        <f>SUM(V249:W249)</f>
        <v>0</v>
      </c>
      <c r="V249" s="276">
        <f>SUM([1]付帯報告書!V138)</f>
        <v>0</v>
      </c>
      <c r="W249" s="299">
        <f>SUM([1]付帯報告書!W138)</f>
        <v>0</v>
      </c>
      <c r="X249" s="300">
        <f>SUM(Y249:Z249)</f>
        <v>0</v>
      </c>
      <c r="Y249" s="276">
        <f>SUM([1]付帯報告書!Y138)</f>
        <v>0</v>
      </c>
      <c r="Z249" s="299">
        <f>SUM([1]付帯報告書!Z138)</f>
        <v>0</v>
      </c>
      <c r="AA249" s="300">
        <f>SUM(AB249:AC249)</f>
        <v>0</v>
      </c>
      <c r="AB249" s="276">
        <f>SUM([1]付帯報告書!AB138)</f>
        <v>0</v>
      </c>
      <c r="AC249" s="299">
        <f>SUM([1]付帯報告書!AC138)</f>
        <v>0</v>
      </c>
      <c r="AD249" s="300">
        <f>SUM(AE249:AF249)</f>
        <v>0</v>
      </c>
      <c r="AE249" s="276">
        <f>SUM([1]付帯報告書!AE138)</f>
        <v>0</v>
      </c>
      <c r="AF249" s="299">
        <f>SUM([1]付帯報告書!AF138)</f>
        <v>0</v>
      </c>
      <c r="AG249" s="300">
        <f>SUM(AH249:AI249)</f>
        <v>1</v>
      </c>
      <c r="AH249" s="276">
        <f>SUM([1]付帯報告書!AH138)</f>
        <v>1</v>
      </c>
      <c r="AI249" s="299">
        <f>SUM([1]付帯報告書!AI138)</f>
        <v>0</v>
      </c>
      <c r="AJ249" s="300">
        <f>SUM(AK249:AL249)</f>
        <v>0</v>
      </c>
      <c r="AK249" s="276">
        <f>SUM([1]付帯報告書!AK138)</f>
        <v>0</v>
      </c>
      <c r="AL249" s="276">
        <f>SUM([1]付帯報告書!AL138)</f>
        <v>0</v>
      </c>
      <c r="AN249" s="122">
        <f>IF(I249+L249+O249+R249+U249+X249+AA249+AG249+AJ249=F249,0,Y)</f>
        <v>0</v>
      </c>
      <c r="AO249" s="122">
        <f>IF(J249+M249+P249+S249+V249+Y249+AB249+AH249+AK249=G249,0,Y)</f>
        <v>0</v>
      </c>
      <c r="AP249" s="122">
        <f>IF(K249+N249+Q249+T249+W249+Z249+AC249+AI249+AL249=H249,0,Y)</f>
        <v>0</v>
      </c>
      <c r="AQ249" s="122">
        <f>IF(SUM(G249:H249)=F249,0,Y)</f>
        <v>0</v>
      </c>
      <c r="AR249" s="122">
        <f>IF(SUM(J249:K249)=I249,0,Y)</f>
        <v>0</v>
      </c>
      <c r="AS249" s="122">
        <f>IF(SUM(M249:N249)=L249,0,Y)</f>
        <v>0</v>
      </c>
      <c r="AT249" s="122">
        <f>IF(SUM(P249:Q249)=O249,0,Y)</f>
        <v>0</v>
      </c>
      <c r="AU249" s="122">
        <f>IF(SUM(S249:T249)=R249,0,Y)</f>
        <v>0</v>
      </c>
      <c r="AV249" s="122">
        <f>IF(SUM(V249:W249)=U249,0,Y)</f>
        <v>0</v>
      </c>
      <c r="AW249" s="122">
        <f>IF(SUM(Y249:Z249)=X249,0,Y)</f>
        <v>0</v>
      </c>
      <c r="AX249" s="122">
        <f>IF(SUM(AB249:AC249)=AA249,0,Y)</f>
        <v>0</v>
      </c>
      <c r="AY249" s="122">
        <f>IF(SUM(AH249:AI249)=AG249,0,Y)</f>
        <v>0</v>
      </c>
      <c r="AZ249" s="122">
        <f>IF(SUM(AK249:AL249)=AJ249,0,Y)</f>
        <v>0</v>
      </c>
    </row>
    <row r="250" spans="1:52" ht="17.100000000000001" customHeight="1" x14ac:dyDescent="0.15">
      <c r="A250" s="122"/>
      <c r="B250" s="122"/>
      <c r="C250" s="122" t="s">
        <v>262</v>
      </c>
      <c r="D250" s="122"/>
      <c r="E250" s="389"/>
      <c r="F250" s="424">
        <f t="shared" si="43"/>
        <v>0</v>
      </c>
      <c r="G250" s="276">
        <f>SUM([1]付帯報告書!G139)</f>
        <v>0</v>
      </c>
      <c r="H250" s="276">
        <f>SUM([1]付帯報告書!H139)</f>
        <v>0</v>
      </c>
      <c r="I250" s="300">
        <f>SUM(J250:K250)</f>
        <v>0</v>
      </c>
      <c r="J250" s="276">
        <f>SUM([1]付帯報告書!J139)</f>
        <v>0</v>
      </c>
      <c r="K250" s="276">
        <f>SUM([1]付帯報告書!K139)</f>
        <v>0</v>
      </c>
      <c r="L250" s="300">
        <f>SUM(M250:N250)</f>
        <v>0</v>
      </c>
      <c r="M250" s="276">
        <f>SUM([1]付帯報告書!M139)</f>
        <v>0</v>
      </c>
      <c r="N250" s="299">
        <f>SUM([1]付帯報告書!N139)</f>
        <v>0</v>
      </c>
      <c r="O250" s="300">
        <f>SUM(P250:Q250)</f>
        <v>0</v>
      </c>
      <c r="P250" s="276">
        <f>SUM([1]付帯報告書!P139)</f>
        <v>0</v>
      </c>
      <c r="Q250" s="450">
        <f>SUM([1]付帯報告書!Q139)</f>
        <v>0</v>
      </c>
      <c r="R250" s="424">
        <f>SUM(S250:T250)</f>
        <v>0</v>
      </c>
      <c r="S250" s="276">
        <f>SUM([1]付帯報告書!S139)</f>
        <v>0</v>
      </c>
      <c r="T250" s="299">
        <f>SUM([1]付帯報告書!T139)</f>
        <v>0</v>
      </c>
      <c r="U250" s="300">
        <f>SUM(V250:W250)</f>
        <v>0</v>
      </c>
      <c r="V250" s="276">
        <f>SUM([1]付帯報告書!V139)</f>
        <v>0</v>
      </c>
      <c r="W250" s="299">
        <f>SUM([1]付帯報告書!W139)</f>
        <v>0</v>
      </c>
      <c r="X250" s="300">
        <f>SUM(Y250:Z250)</f>
        <v>0</v>
      </c>
      <c r="Y250" s="276">
        <f>SUM([1]付帯報告書!Y139)</f>
        <v>0</v>
      </c>
      <c r="Z250" s="299">
        <f>SUM([1]付帯報告書!Z139)</f>
        <v>0</v>
      </c>
      <c r="AA250" s="300">
        <f>SUM(AB250:AC250)</f>
        <v>0</v>
      </c>
      <c r="AB250" s="276">
        <f>SUM([1]付帯報告書!AB139)</f>
        <v>0</v>
      </c>
      <c r="AC250" s="299">
        <f>SUM([1]付帯報告書!AC139)</f>
        <v>0</v>
      </c>
      <c r="AD250" s="300">
        <f>SUM(AE250:AF250)</f>
        <v>0</v>
      </c>
      <c r="AE250" s="276">
        <f>SUM([1]付帯報告書!AE139)</f>
        <v>0</v>
      </c>
      <c r="AF250" s="299">
        <f>SUM([1]付帯報告書!AF139)</f>
        <v>0</v>
      </c>
      <c r="AG250" s="300">
        <f>SUM(AH250:AI250)</f>
        <v>0</v>
      </c>
      <c r="AH250" s="276">
        <f>SUM([1]付帯報告書!AH139)</f>
        <v>0</v>
      </c>
      <c r="AI250" s="299">
        <f>SUM([1]付帯報告書!AI139)</f>
        <v>0</v>
      </c>
      <c r="AJ250" s="300">
        <f>SUM(AK250:AL250)</f>
        <v>0</v>
      </c>
      <c r="AK250" s="276">
        <f>SUM([1]付帯報告書!AK139)</f>
        <v>0</v>
      </c>
      <c r="AL250" s="276">
        <f>SUM([1]付帯報告書!AL139)</f>
        <v>0</v>
      </c>
      <c r="AN250" s="122">
        <f>IF(I250+L250+O250+R250+U250+X250+AA250+AG250+AJ250=F250,0,Y)</f>
        <v>0</v>
      </c>
      <c r="AO250" s="122">
        <f>IF(J250+M250+P250+S250+V250+Y250+AB250+AH250+AK250=G250,0,Y)</f>
        <v>0</v>
      </c>
      <c r="AP250" s="122">
        <f>IF(K250+N250+Q250+T250+W250+Z250+AC250+AI250+AL250=H250,0,Y)</f>
        <v>0</v>
      </c>
      <c r="AQ250" s="122">
        <f>IF(SUM(G250:H250)=F250,0,Y)</f>
        <v>0</v>
      </c>
      <c r="AR250" s="122">
        <f>IF(SUM(J250:K250)=I250,0,Y)</f>
        <v>0</v>
      </c>
      <c r="AS250" s="122">
        <f>IF(SUM(M250:N250)=L250,0,Y)</f>
        <v>0</v>
      </c>
      <c r="AT250" s="122">
        <f>IF(SUM(P250:Q250)=O250,0,Y)</f>
        <v>0</v>
      </c>
      <c r="AU250" s="122">
        <f>IF(SUM(S250:T250)=R250,0,Y)</f>
        <v>0</v>
      </c>
      <c r="AV250" s="122">
        <f>IF(SUM(V250:W250)=U250,0,Y)</f>
        <v>0</v>
      </c>
      <c r="AW250" s="122">
        <f>IF(SUM(Y250:Z250)=X250,0,Y)</f>
        <v>0</v>
      </c>
      <c r="AX250" s="122">
        <f>IF(SUM(AB250:AC250)=AA250,0,Y)</f>
        <v>0</v>
      </c>
      <c r="AY250" s="122">
        <f>IF(SUM(AH250:AI250)=AG250,0,Y)</f>
        <v>0</v>
      </c>
      <c r="AZ250" s="122">
        <f>IF(SUM(AK250:AL250)=AJ250,0,Y)</f>
        <v>0</v>
      </c>
    </row>
    <row r="251" spans="1:52" s="111" customFormat="1" ht="17.100000000000001" customHeight="1" x14ac:dyDescent="0.15">
      <c r="A251" s="122"/>
      <c r="B251" s="122"/>
      <c r="C251" s="122"/>
      <c r="D251" s="122"/>
      <c r="E251" s="389"/>
      <c r="F251" s="424"/>
      <c r="G251" s="276"/>
      <c r="H251" s="299"/>
      <c r="I251" s="300"/>
      <c r="J251" s="276"/>
      <c r="K251" s="299"/>
      <c r="L251" s="300"/>
      <c r="M251" s="276"/>
      <c r="N251" s="299"/>
      <c r="O251" s="300"/>
      <c r="P251" s="276"/>
      <c r="Q251" s="450"/>
      <c r="R251" s="424"/>
      <c r="S251" s="276"/>
      <c r="T251" s="299"/>
      <c r="U251" s="300"/>
      <c r="V251" s="276"/>
      <c r="W251" s="299"/>
      <c r="X251" s="300"/>
      <c r="Y251" s="276"/>
      <c r="Z251" s="299"/>
      <c r="AA251" s="300"/>
      <c r="AB251" s="276"/>
      <c r="AC251" s="299"/>
      <c r="AD251" s="300"/>
      <c r="AE251" s="276"/>
      <c r="AF251" s="299"/>
      <c r="AG251" s="300"/>
      <c r="AH251" s="276"/>
      <c r="AI251" s="299"/>
      <c r="AJ251" s="300"/>
      <c r="AK251" s="276"/>
      <c r="AL251" s="276"/>
      <c r="AN251" s="122">
        <f>IF(I251+L251+O251+R251+U251+X251+AA251+AG251+AJ251+AD251=F251,0,Y)</f>
        <v>0</v>
      </c>
      <c r="AO251" s="122">
        <f>IF(J251+M251+P251+S251+V251+Y251+AB251+AH251+AK251+AE251=G251,0,Y)</f>
        <v>0</v>
      </c>
      <c r="AP251" s="122">
        <f>IF(K251+N251+Q251+T251+W251+Z251+AC251+AI251+AL251+AF251=H251,0,Y)</f>
        <v>0</v>
      </c>
      <c r="AQ251" s="122">
        <f>IF(SUM(G251:H251)=F251,0,Y)</f>
        <v>0</v>
      </c>
      <c r="AR251" s="122">
        <f>IF(SUM(J251:K251)=I251,0,Y)</f>
        <v>0</v>
      </c>
      <c r="AS251" s="122">
        <f>IF(SUM(M251:N251)=L251,0,Y)</f>
        <v>0</v>
      </c>
      <c r="AT251" s="122">
        <f>IF(SUM(P251:Q251)=O251,0,Y)</f>
        <v>0</v>
      </c>
      <c r="AU251" s="122">
        <f>IF(SUM(S251:T251)=R251,0,Y)</f>
        <v>0</v>
      </c>
      <c r="AV251" s="122">
        <f>IF(SUM(V251:W251)=U251,0,Y)</f>
        <v>0</v>
      </c>
      <c r="AW251" s="122">
        <f>IF(SUM(Y251:Z251)=X251,0,Y)</f>
        <v>0</v>
      </c>
      <c r="AX251" s="122">
        <f>IF(SUM(AB251:AC251)=AA251,0,Y)</f>
        <v>0</v>
      </c>
      <c r="AY251" s="122">
        <f>IF(SUM(AH251:AI251)=AG251,0,Y)</f>
        <v>0</v>
      </c>
      <c r="AZ251" s="122">
        <f>IF(SUM(AK251:AL251)=AJ251,0,Y)</f>
        <v>0</v>
      </c>
    </row>
    <row r="252" spans="1:52" ht="17.100000000000001" customHeight="1" x14ac:dyDescent="0.15">
      <c r="A252" s="415"/>
      <c r="B252" s="562" t="s">
        <v>72</v>
      </c>
      <c r="C252" s="562"/>
      <c r="D252" s="562"/>
      <c r="E252" s="568"/>
      <c r="F252" s="446">
        <f t="shared" si="43"/>
        <v>924</v>
      </c>
      <c r="G252" s="281">
        <f>+[1]付帯報告書!G141</f>
        <v>488</v>
      </c>
      <c r="H252" s="282">
        <f>+[1]付帯報告書!H141</f>
        <v>436</v>
      </c>
      <c r="I252" s="283">
        <f>SUM(J252:K252)</f>
        <v>187</v>
      </c>
      <c r="J252" s="281">
        <f>+[1]付帯報告書!J141</f>
        <v>99</v>
      </c>
      <c r="K252" s="282">
        <f>+[1]付帯報告書!K141</f>
        <v>88</v>
      </c>
      <c r="L252" s="283">
        <f>SUM(M252:N252)</f>
        <v>0</v>
      </c>
      <c r="M252" s="281">
        <f>+[1]付帯報告書!M141</f>
        <v>0</v>
      </c>
      <c r="N252" s="282">
        <f>+[1]付帯報告書!N141</f>
        <v>0</v>
      </c>
      <c r="O252" s="283">
        <f>SUM(P252:Q252)</f>
        <v>176</v>
      </c>
      <c r="P252" s="281">
        <f>+[1]付帯報告書!P141</f>
        <v>164</v>
      </c>
      <c r="Q252" s="445">
        <f>+[1]付帯報告書!Q141</f>
        <v>12</v>
      </c>
      <c r="R252" s="446">
        <f>SUM(S252:T252)</f>
        <v>179</v>
      </c>
      <c r="S252" s="281">
        <f>+[1]付帯報告書!S141</f>
        <v>59</v>
      </c>
      <c r="T252" s="282">
        <f>+[1]付帯報告書!T141</f>
        <v>120</v>
      </c>
      <c r="U252" s="283">
        <f>SUM(V252:W252)</f>
        <v>0</v>
      </c>
      <c r="V252" s="281">
        <f>+[1]付帯報告書!V141</f>
        <v>0</v>
      </c>
      <c r="W252" s="282">
        <f>+[1]付帯報告書!W141</f>
        <v>0</v>
      </c>
      <c r="X252" s="283">
        <f>SUM(Y252:Z252)</f>
        <v>73</v>
      </c>
      <c r="Y252" s="281">
        <f>+[1]付帯報告書!Y141</f>
        <v>34</v>
      </c>
      <c r="Z252" s="282">
        <f>+[1]付帯報告書!Z141</f>
        <v>39</v>
      </c>
      <c r="AA252" s="283">
        <f>SUM(AB252:AC252)</f>
        <v>5</v>
      </c>
      <c r="AB252" s="281">
        <f>+[1]付帯報告書!AB141</f>
        <v>2</v>
      </c>
      <c r="AC252" s="282">
        <f>+[1]付帯報告書!AC141</f>
        <v>3</v>
      </c>
      <c r="AD252" s="283">
        <f>SUM(AE252:AF252)</f>
        <v>101</v>
      </c>
      <c r="AE252" s="281">
        <f>+[1]付帯報告書!AE141</f>
        <v>34</v>
      </c>
      <c r="AF252" s="282">
        <f>+[1]付帯報告書!AF141</f>
        <v>67</v>
      </c>
      <c r="AG252" s="283">
        <f>SUM(AH252:AI252)</f>
        <v>112</v>
      </c>
      <c r="AH252" s="281">
        <f>+[1]付帯報告書!AH141</f>
        <v>35</v>
      </c>
      <c r="AI252" s="282">
        <f>+[1]付帯報告書!AI141</f>
        <v>77</v>
      </c>
      <c r="AJ252" s="283">
        <f>SUM(AK252:AL252)</f>
        <v>91</v>
      </c>
      <c r="AK252" s="281">
        <f>+[1]付帯報告書!AK141</f>
        <v>61</v>
      </c>
      <c r="AL252" s="281">
        <f>+[1]付帯報告書!AL141</f>
        <v>30</v>
      </c>
      <c r="AN252" s="122">
        <f>IF(I252+L252+O252+R252+U252+X252+AA252+AG252+AJ252+AD252=F252,0,Y)</f>
        <v>0</v>
      </c>
      <c r="AO252" s="122">
        <f>IF(J252+M252+P252+S252+V252+Y252+AB252+AH252+AK252+AE252=G252,0,Y)</f>
        <v>0</v>
      </c>
      <c r="AP252" s="122">
        <f>IF(K252+N252+Q252+T252+W252+Z252+AC252+AI252+AL252+AF252=H252,0,Y)</f>
        <v>0</v>
      </c>
      <c r="AQ252" s="122">
        <f>IF(SUM(G252:H252)=F252,0,Y)</f>
        <v>0</v>
      </c>
      <c r="AR252" s="122">
        <f>IF(SUM(J252:K252)=I252,0,Y)</f>
        <v>0</v>
      </c>
      <c r="AS252" s="122">
        <f>IF(SUM(M252:N252)=L252,0,Y)</f>
        <v>0</v>
      </c>
      <c r="AT252" s="122">
        <f>IF(SUM(P252:Q252)=O252,0,Y)</f>
        <v>0</v>
      </c>
      <c r="AU252" s="122">
        <f>IF(SUM(S252:T252)=R252,0,Y)</f>
        <v>0</v>
      </c>
      <c r="AV252" s="122">
        <f>IF(SUM(V252:W252)=U252,0,Y)</f>
        <v>0</v>
      </c>
      <c r="AW252" s="122">
        <f>IF(SUM(Y252:Z252)=X252,0,Y)</f>
        <v>0</v>
      </c>
      <c r="AX252" s="122">
        <f>IF(SUM(AB252:AC252)=AA252,0,Y)</f>
        <v>0</v>
      </c>
      <c r="AY252" s="122">
        <f>IF(SUM(AH252:AI252)=AG252,0,Y)</f>
        <v>0</v>
      </c>
      <c r="AZ252" s="122">
        <f>IF(SUM(AK252:AL252)=AJ252,0,Y)</f>
        <v>0</v>
      </c>
    </row>
    <row r="253" spans="1:52" ht="17.100000000000001" customHeight="1" x14ac:dyDescent="0.15">
      <c r="A253" s="122"/>
      <c r="B253" s="593" t="s">
        <v>263</v>
      </c>
      <c r="C253" s="593"/>
      <c r="D253" s="593"/>
      <c r="E253" s="594"/>
      <c r="F253" s="424">
        <f t="shared" si="43"/>
        <v>274</v>
      </c>
      <c r="G253" s="276">
        <f>+[1]付帯報告書!G142</f>
        <v>226</v>
      </c>
      <c r="H253" s="299">
        <f>+[1]付帯報告書!H142</f>
        <v>48</v>
      </c>
      <c r="I253" s="300">
        <f>SUM(J253:K253)</f>
        <v>234</v>
      </c>
      <c r="J253" s="276">
        <f>+[1]付帯報告書!J142</f>
        <v>197</v>
      </c>
      <c r="K253" s="299">
        <f>+[1]付帯報告書!K142</f>
        <v>37</v>
      </c>
      <c r="L253" s="300">
        <f>SUM(M253:N253)</f>
        <v>0</v>
      </c>
      <c r="M253" s="276">
        <f>+[1]付帯報告書!M142</f>
        <v>0</v>
      </c>
      <c r="N253" s="299">
        <f>+[1]付帯報告書!N142</f>
        <v>0</v>
      </c>
      <c r="O253" s="300">
        <f>SUM(P253:Q253)</f>
        <v>0</v>
      </c>
      <c r="P253" s="276">
        <f>+[1]付帯報告書!P142</f>
        <v>0</v>
      </c>
      <c r="Q253" s="450">
        <f>+[1]付帯報告書!Q142</f>
        <v>0</v>
      </c>
      <c r="R253" s="424">
        <f>SUM(S253:T253)</f>
        <v>0</v>
      </c>
      <c r="S253" s="276">
        <f>+[1]付帯報告書!S142</f>
        <v>0</v>
      </c>
      <c r="T253" s="299">
        <f>+[1]付帯報告書!T142</f>
        <v>0</v>
      </c>
      <c r="U253" s="300">
        <f>SUM(V253:W253)</f>
        <v>0</v>
      </c>
      <c r="V253" s="276">
        <f>+[1]付帯報告書!V142</f>
        <v>0</v>
      </c>
      <c r="W253" s="299">
        <f>+[1]付帯報告書!W142</f>
        <v>0</v>
      </c>
      <c r="X253" s="300">
        <f>SUM(Y253:Z253)</f>
        <v>0</v>
      </c>
      <c r="Y253" s="276">
        <f>+[1]付帯報告書!Y142</f>
        <v>0</v>
      </c>
      <c r="Z253" s="299">
        <f>+[1]付帯報告書!Z142</f>
        <v>0</v>
      </c>
      <c r="AA253" s="300">
        <f>SUM(AB253:AC253)</f>
        <v>0</v>
      </c>
      <c r="AB253" s="276">
        <f>+[1]付帯報告書!AB142</f>
        <v>0</v>
      </c>
      <c r="AC253" s="299">
        <f>+[1]付帯報告書!AC142</f>
        <v>0</v>
      </c>
      <c r="AD253" s="300">
        <f>SUM(AE253:AF253)</f>
        <v>1</v>
      </c>
      <c r="AE253" s="276">
        <f>+[1]付帯報告書!AE142</f>
        <v>0</v>
      </c>
      <c r="AF253" s="299">
        <f>+[1]付帯報告書!AF142</f>
        <v>1</v>
      </c>
      <c r="AG253" s="300">
        <f>SUM(AH253:AI253)</f>
        <v>39</v>
      </c>
      <c r="AH253" s="276">
        <f>+[1]付帯報告書!AH142</f>
        <v>29</v>
      </c>
      <c r="AI253" s="299">
        <f>+[1]付帯報告書!AI142</f>
        <v>10</v>
      </c>
      <c r="AJ253" s="300">
        <f>SUM(AK253:AL253)</f>
        <v>0</v>
      </c>
      <c r="AK253" s="276">
        <f>+[1]付帯報告書!AK142</f>
        <v>0</v>
      </c>
      <c r="AL253" s="276">
        <f>+[1]付帯報告書!AL142</f>
        <v>0</v>
      </c>
      <c r="AN253" s="122">
        <f>IF(I253+L253+O253+R253+U253+X253+AA253+AG253+AJ253+AD253=F253,0,Y)</f>
        <v>0</v>
      </c>
      <c r="AO253" s="122">
        <f>IF(J253+M253+P253+S253+V253+Y253+AB253+AH253+AK253=G253,0,Y)</f>
        <v>0</v>
      </c>
      <c r="AP253" s="122">
        <f>IF(K253+N253+Q253+T253+W253+Z253+AC253+AI253+AL253+AF253=H253,0,Y)</f>
        <v>0</v>
      </c>
      <c r="AQ253" s="122">
        <f>IF(SUM(G253:H253)=F253,0,Y)</f>
        <v>0</v>
      </c>
      <c r="AR253" s="122">
        <f>IF(SUM(J253:K253)=I253,0,Y)</f>
        <v>0</v>
      </c>
      <c r="AS253" s="122">
        <f>IF(SUM(M253:N253)=L253,0,Y)</f>
        <v>0</v>
      </c>
      <c r="AT253" s="122">
        <f>IF(SUM(P253:Q253)=O253,0,Y)</f>
        <v>0</v>
      </c>
      <c r="AU253" s="122">
        <f>IF(SUM(S253:T253)=R253,0,Y)</f>
        <v>0</v>
      </c>
      <c r="AV253" s="122">
        <f>IF(SUM(V253:W253)=U253,0,Y)</f>
        <v>0</v>
      </c>
      <c r="AW253" s="122">
        <f>IF(SUM(Y253:Z253)=X253,0,Y)</f>
        <v>0</v>
      </c>
      <c r="AX253" s="122">
        <f>IF(SUM(AB253:AC253)=AA253,0,Y)</f>
        <v>0</v>
      </c>
      <c r="AY253" s="122">
        <f>IF(SUM(AH253:AI253)=AG253,0,Y)</f>
        <v>0</v>
      </c>
      <c r="AZ253" s="122">
        <f>IF(SUM(AK253:AL253)=AJ253,0,Y)</f>
        <v>0</v>
      </c>
    </row>
    <row r="254" spans="1:52" ht="17.100000000000001" customHeight="1" x14ac:dyDescent="0.15">
      <c r="A254" s="122"/>
      <c r="B254" s="571" t="s">
        <v>130</v>
      </c>
      <c r="C254" s="571"/>
      <c r="D254" s="571"/>
      <c r="E254" s="572"/>
      <c r="F254" s="424">
        <f t="shared" si="43"/>
        <v>8</v>
      </c>
      <c r="G254" s="276">
        <f>+[1]付帯報告書!G143</f>
        <v>6</v>
      </c>
      <c r="H254" s="299">
        <f>+[1]付帯報告書!H143</f>
        <v>2</v>
      </c>
      <c r="I254" s="300">
        <f>SUM(J254:K254)</f>
        <v>1</v>
      </c>
      <c r="J254" s="276">
        <f>+[1]付帯報告書!J143</f>
        <v>0</v>
      </c>
      <c r="K254" s="299">
        <f>+[1]付帯報告書!K143</f>
        <v>1</v>
      </c>
      <c r="L254" s="300">
        <f>SUM(M254:N254)</f>
        <v>0</v>
      </c>
      <c r="M254" s="276">
        <f>+[1]付帯報告書!M143</f>
        <v>0</v>
      </c>
      <c r="N254" s="299">
        <f>+[1]付帯報告書!N143</f>
        <v>0</v>
      </c>
      <c r="O254" s="300">
        <f>SUM(P254:Q254)</f>
        <v>3</v>
      </c>
      <c r="P254" s="276">
        <f>+[1]付帯報告書!P143</f>
        <v>3</v>
      </c>
      <c r="Q254" s="450">
        <f>+[1]付帯報告書!Q143</f>
        <v>0</v>
      </c>
      <c r="R254" s="424">
        <f>SUM(S254:T254)</f>
        <v>0</v>
      </c>
      <c r="S254" s="276">
        <f>+[1]付帯報告書!S143</f>
        <v>0</v>
      </c>
      <c r="T254" s="299">
        <f>+[1]付帯報告書!T143</f>
        <v>0</v>
      </c>
      <c r="U254" s="300">
        <f>SUM(V254:W254)</f>
        <v>0</v>
      </c>
      <c r="V254" s="276">
        <f>+[1]付帯報告書!V143</f>
        <v>0</v>
      </c>
      <c r="W254" s="299">
        <f>+[1]付帯報告書!W143</f>
        <v>0</v>
      </c>
      <c r="X254" s="300">
        <f>SUM(Y254:Z254)</f>
        <v>0</v>
      </c>
      <c r="Y254" s="276">
        <f>+[1]付帯報告書!Y143</f>
        <v>0</v>
      </c>
      <c r="Z254" s="299">
        <f>+[1]付帯報告書!Z143</f>
        <v>0</v>
      </c>
      <c r="AA254" s="300">
        <f>SUM(AB254:AC254)</f>
        <v>0</v>
      </c>
      <c r="AB254" s="276">
        <f>+[1]付帯報告書!AB143</f>
        <v>0</v>
      </c>
      <c r="AC254" s="299">
        <f>+[1]付帯報告書!AC143</f>
        <v>0</v>
      </c>
      <c r="AD254" s="300">
        <f>SUM(AE254:AF254)</f>
        <v>0</v>
      </c>
      <c r="AE254" s="276">
        <f>+[1]付帯報告書!AE143</f>
        <v>0</v>
      </c>
      <c r="AF254" s="299">
        <f>+[1]付帯報告書!AF143</f>
        <v>0</v>
      </c>
      <c r="AG254" s="300">
        <f>SUM(AH254:AI254)</f>
        <v>2</v>
      </c>
      <c r="AH254" s="276">
        <f>+[1]付帯報告書!AH143</f>
        <v>1</v>
      </c>
      <c r="AI254" s="299">
        <f>+[1]付帯報告書!AI143</f>
        <v>1</v>
      </c>
      <c r="AJ254" s="300">
        <f>SUM(AK254:AL254)</f>
        <v>2</v>
      </c>
      <c r="AK254" s="276">
        <f>+[1]付帯報告書!AK143</f>
        <v>2</v>
      </c>
      <c r="AL254" s="276">
        <f>+[1]付帯報告書!AL143</f>
        <v>0</v>
      </c>
      <c r="AN254" s="122"/>
      <c r="AO254" s="122"/>
      <c r="AP254" s="122"/>
    </row>
    <row r="255" spans="1:52" ht="17.100000000000001" customHeight="1" x14ac:dyDescent="0.15">
      <c r="A255" s="122"/>
      <c r="B255" s="122"/>
      <c r="C255" s="122"/>
      <c r="D255" s="122"/>
      <c r="E255" s="389"/>
      <c r="F255" s="424"/>
      <c r="G255" s="276"/>
      <c r="H255" s="299"/>
      <c r="I255" s="300"/>
      <c r="J255" s="276"/>
      <c r="K255" s="299"/>
      <c r="L255" s="300"/>
      <c r="M255" s="276"/>
      <c r="N255" s="299"/>
      <c r="O255" s="300"/>
      <c r="P255" s="276"/>
      <c r="Q255" s="450"/>
      <c r="R255" s="424"/>
      <c r="S255" s="276"/>
      <c r="T255" s="299"/>
      <c r="U255" s="300"/>
      <c r="V255" s="276"/>
      <c r="W255" s="299"/>
      <c r="X255" s="300"/>
      <c r="Y255" s="276"/>
      <c r="Z255" s="299"/>
      <c r="AA255" s="300"/>
      <c r="AB255" s="276"/>
      <c r="AC255" s="299"/>
      <c r="AD255" s="300"/>
      <c r="AE255" s="276"/>
      <c r="AF255" s="299"/>
      <c r="AG255" s="300"/>
      <c r="AH255" s="276"/>
      <c r="AI255" s="299"/>
      <c r="AJ255" s="300"/>
      <c r="AK255" s="276"/>
      <c r="AL255" s="276"/>
      <c r="AN255" s="122">
        <f>IF(I255+L255+O255+R255+U255+X255+AA255+AG255+AJ255+AD255=F255,0,Y)</f>
        <v>0</v>
      </c>
      <c r="AO255" s="122">
        <f>IF(J255+M255+P255+S255+V255+Y255+AB255+AH255+AK255+AE255=G255,0,Y)</f>
        <v>0</v>
      </c>
      <c r="AP255" s="122">
        <f>IF(K255+N255+Q255+T255+W255+Z255+AC255+AI255+AL255+AF255=H255,0,Y)</f>
        <v>0</v>
      </c>
      <c r="AQ255" s="122">
        <f>IF(SUM(G255:H255)=F255,0,Y)</f>
        <v>0</v>
      </c>
      <c r="AR255" s="122">
        <f>IF(SUM(J255:K255)=I255,0,Y)</f>
        <v>0</v>
      </c>
      <c r="AS255" s="122">
        <f>IF(SUM(M255:N255)=L255,0,Y)</f>
        <v>0</v>
      </c>
      <c r="AT255" s="122">
        <f>IF(SUM(P255:Q255)=O255,0,Y)</f>
        <v>0</v>
      </c>
      <c r="AU255" s="122">
        <f>IF(SUM(S255:T255)=R255,0,Y)</f>
        <v>0</v>
      </c>
      <c r="AV255" s="122">
        <f>IF(SUM(V255:W255)=U255,0,Y)</f>
        <v>0</v>
      </c>
      <c r="AW255" s="122">
        <f>IF(SUM(Y255:Z255)=X255,0,Y)</f>
        <v>0</v>
      </c>
      <c r="AX255" s="122">
        <f>IF(SUM(AB255:AC255)=AA255,0,Y)</f>
        <v>0</v>
      </c>
      <c r="AY255" s="122">
        <f>IF(SUM(AH255:AI255)=AG255,0,Y)</f>
        <v>0</v>
      </c>
      <c r="AZ255" s="122">
        <f>IF(SUM(AK255:AL255)=AJ255,0,Y)</f>
        <v>0</v>
      </c>
    </row>
    <row r="256" spans="1:52" ht="17.100000000000001" customHeight="1" x14ac:dyDescent="0.15">
      <c r="A256" s="562" t="s">
        <v>129</v>
      </c>
      <c r="B256" s="562"/>
      <c r="C256" s="562"/>
      <c r="D256" s="562"/>
      <c r="E256" s="568"/>
      <c r="F256" s="446">
        <f t="shared" si="43"/>
        <v>1932</v>
      </c>
      <c r="G256" s="281">
        <f>+[1]付帯報告書!G145</f>
        <v>983</v>
      </c>
      <c r="H256" s="282">
        <f>+[1]付帯報告書!H145</f>
        <v>949</v>
      </c>
      <c r="I256" s="283">
        <f>SUM(J256:K256)</f>
        <v>1308</v>
      </c>
      <c r="J256" s="281">
        <f>+[1]付帯報告書!J145</f>
        <v>697</v>
      </c>
      <c r="K256" s="282">
        <f>+[1]付帯報告書!K145</f>
        <v>611</v>
      </c>
      <c r="L256" s="283">
        <f>SUM(M256:N256)</f>
        <v>0</v>
      </c>
      <c r="M256" s="281">
        <f>+[1]付帯報告書!M145</f>
        <v>0</v>
      </c>
      <c r="N256" s="282">
        <f>+[1]付帯報告書!N145</f>
        <v>0</v>
      </c>
      <c r="O256" s="283">
        <f>SUM(P256:Q256)</f>
        <v>47</v>
      </c>
      <c r="P256" s="281">
        <f>+[1]付帯報告書!P145</f>
        <v>34</v>
      </c>
      <c r="Q256" s="445">
        <f>+[1]付帯報告書!Q145</f>
        <v>13</v>
      </c>
      <c r="R256" s="446">
        <f>SUM(S256:T256)</f>
        <v>69</v>
      </c>
      <c r="S256" s="281">
        <f>+[1]付帯報告書!S145</f>
        <v>30</v>
      </c>
      <c r="T256" s="282">
        <f>+[1]付帯報告書!T145</f>
        <v>39</v>
      </c>
      <c r="U256" s="283">
        <f>SUM(V256:W256)</f>
        <v>0</v>
      </c>
      <c r="V256" s="281">
        <f>+[1]付帯報告書!V145</f>
        <v>0</v>
      </c>
      <c r="W256" s="282">
        <f>+[1]付帯報告書!W145</f>
        <v>0</v>
      </c>
      <c r="X256" s="283">
        <f>SUM(Y256:Z256)</f>
        <v>32</v>
      </c>
      <c r="Y256" s="281">
        <f>+[1]付帯報告書!Y145</f>
        <v>1</v>
      </c>
      <c r="Z256" s="282">
        <f>+[1]付帯報告書!Z145</f>
        <v>31</v>
      </c>
      <c r="AA256" s="283">
        <f>SUM(AB256:AC256)</f>
        <v>0</v>
      </c>
      <c r="AB256" s="281">
        <f>+[1]付帯報告書!AB145</f>
        <v>0</v>
      </c>
      <c r="AC256" s="282">
        <f>+[1]付帯報告書!AC145</f>
        <v>0</v>
      </c>
      <c r="AD256" s="283">
        <f>SUM(AE256:AF256)</f>
        <v>13</v>
      </c>
      <c r="AE256" s="281">
        <f>+[1]付帯報告書!AE145</f>
        <v>3</v>
      </c>
      <c r="AF256" s="282">
        <f>+[1]付帯報告書!AF145</f>
        <v>10</v>
      </c>
      <c r="AG256" s="283">
        <f>SUM(AH256:AI256)</f>
        <v>388</v>
      </c>
      <c r="AH256" s="281">
        <f>+[1]付帯報告書!AH145</f>
        <v>162</v>
      </c>
      <c r="AI256" s="282">
        <f>+[1]付帯報告書!AI145</f>
        <v>226</v>
      </c>
      <c r="AJ256" s="283">
        <f>SUM(AK256:AL256)</f>
        <v>75</v>
      </c>
      <c r="AK256" s="281">
        <f>+[1]付帯報告書!AK145</f>
        <v>56</v>
      </c>
      <c r="AL256" s="281">
        <f>+[1]付帯報告書!AL145</f>
        <v>19</v>
      </c>
      <c r="AN256" s="122">
        <f>IF(I256+L256+O256+R256+U256+X256+AA256+AG256+AJ256+AD256=F256,0,Y)</f>
        <v>0</v>
      </c>
      <c r="AO256" s="122">
        <f>IF(J256+M256+P256+S256+V256+Y256+AB256+AH256+AK256+AE256=G256,0,Y)</f>
        <v>0</v>
      </c>
      <c r="AP256" s="122">
        <f>IF(K256+N256+Q256+T256+W256+Z256+AC256+AI256+AL256+AF256=H256,0,Y)</f>
        <v>0</v>
      </c>
      <c r="AQ256" s="122">
        <f>IF(SUM(G256:H256)=F256,0,Y)</f>
        <v>0</v>
      </c>
      <c r="AR256" s="122">
        <f>IF(SUM(J256:K256)=I256,0,Y)</f>
        <v>0</v>
      </c>
      <c r="AS256" s="122">
        <f>IF(SUM(M256:N256)=L256,0,Y)</f>
        <v>0</v>
      </c>
      <c r="AT256" s="122">
        <f>IF(SUM(P256:Q256)=O256,0,Y)</f>
        <v>0</v>
      </c>
      <c r="AU256" s="122">
        <f>IF(SUM(S256:T256)=R256,0,Y)</f>
        <v>0</v>
      </c>
      <c r="AV256" s="122">
        <f>IF(SUM(V256:W256)=U256,0,Y)</f>
        <v>0</v>
      </c>
      <c r="AW256" s="122">
        <f>IF(SUM(Y256:Z256)=X256,0,Y)</f>
        <v>0</v>
      </c>
      <c r="AX256" s="122">
        <f>IF(SUM(AB256:AC256)=AA256,0,Y)</f>
        <v>0</v>
      </c>
      <c r="AY256" s="122">
        <f>IF(SUM(AH256:AI256)=AG256,0,Y)</f>
        <v>0</v>
      </c>
      <c r="AZ256" s="122">
        <f>IF(SUM(AK256:AL256)=AJ256,0,Y)</f>
        <v>0</v>
      </c>
    </row>
    <row r="257" spans="1:52" ht="17.100000000000001" customHeight="1" x14ac:dyDescent="0.15">
      <c r="A257" s="122"/>
      <c r="B257" s="122"/>
      <c r="C257" s="571" t="s">
        <v>128</v>
      </c>
      <c r="D257" s="571"/>
      <c r="E257" s="572"/>
      <c r="F257" s="424">
        <f t="shared" si="43"/>
        <v>1664</v>
      </c>
      <c r="G257" s="276">
        <f>+[1]付帯報告書!G146</f>
        <v>971</v>
      </c>
      <c r="H257" s="299">
        <f>+[1]付帯報告書!H146</f>
        <v>693</v>
      </c>
      <c r="I257" s="300">
        <f>SUM(J257:K257)</f>
        <v>1172</v>
      </c>
      <c r="J257" s="276">
        <f>+[1]付帯報告書!J146</f>
        <v>692</v>
      </c>
      <c r="K257" s="299">
        <f>+[1]付帯報告書!K146</f>
        <v>480</v>
      </c>
      <c r="L257" s="300">
        <f>SUM(M257:N257)</f>
        <v>0</v>
      </c>
      <c r="M257" s="276">
        <f>+[1]付帯報告書!M146</f>
        <v>0</v>
      </c>
      <c r="N257" s="299">
        <f>+[1]付帯報告書!N146</f>
        <v>0</v>
      </c>
      <c r="O257" s="300">
        <f>SUM(P257:Q257)</f>
        <v>39</v>
      </c>
      <c r="P257" s="276">
        <f>+[1]付帯報告書!P146</f>
        <v>32</v>
      </c>
      <c r="Q257" s="450">
        <f>+[1]付帯報告書!Q146</f>
        <v>7</v>
      </c>
      <c r="R257" s="424">
        <f>SUM(S257:T257)</f>
        <v>43</v>
      </c>
      <c r="S257" s="276">
        <f>+[1]付帯報告書!S146</f>
        <v>30</v>
      </c>
      <c r="T257" s="299">
        <f>+[1]付帯報告書!T146</f>
        <v>13</v>
      </c>
      <c r="U257" s="300">
        <f>SUM(V257:W257)</f>
        <v>0</v>
      </c>
      <c r="V257" s="276">
        <f>+[1]付帯報告書!V146</f>
        <v>0</v>
      </c>
      <c r="W257" s="299">
        <f>+[1]付帯報告書!W146</f>
        <v>0</v>
      </c>
      <c r="X257" s="300">
        <f>SUM(Y257:Z257)</f>
        <v>8</v>
      </c>
      <c r="Y257" s="276">
        <f>+[1]付帯報告書!Y146</f>
        <v>1</v>
      </c>
      <c r="Z257" s="299">
        <f>+[1]付帯報告書!Z146</f>
        <v>7</v>
      </c>
      <c r="AA257" s="300">
        <f>SUM(AB257:AC257)</f>
        <v>0</v>
      </c>
      <c r="AB257" s="276">
        <f>+[1]付帯報告書!AB146</f>
        <v>0</v>
      </c>
      <c r="AC257" s="299">
        <f>+[1]付帯報告書!AC146</f>
        <v>0</v>
      </c>
      <c r="AD257" s="300">
        <f>SUM(AE257:AF257)</f>
        <v>8</v>
      </c>
      <c r="AE257" s="276">
        <f>+[1]付帯報告書!AE146</f>
        <v>3</v>
      </c>
      <c r="AF257" s="299">
        <f>+[1]付帯報告書!AF146</f>
        <v>5</v>
      </c>
      <c r="AG257" s="300">
        <f>SUM(AH257:AI257)</f>
        <v>327</v>
      </c>
      <c r="AH257" s="276">
        <f>+[1]付帯報告書!AH146</f>
        <v>158</v>
      </c>
      <c r="AI257" s="299">
        <f>+[1]付帯報告書!AI146</f>
        <v>169</v>
      </c>
      <c r="AJ257" s="300">
        <f>SUM(AK257:AL257)</f>
        <v>67</v>
      </c>
      <c r="AK257" s="276">
        <f>+[1]付帯報告書!AK146</f>
        <v>55</v>
      </c>
      <c r="AL257" s="276">
        <f>+[1]付帯報告書!AL146</f>
        <v>12</v>
      </c>
      <c r="AN257" s="122">
        <f>IF(I257+L257+O257+R257+U257+X257+AA257+AG257+AJ257+AD257=F257,0,Y)</f>
        <v>0</v>
      </c>
      <c r="AO257" s="122">
        <f>IF(J257+M257+P257+S257+V257+Y257+AB257+AH257+AK257+AE257=G257,0,Y)</f>
        <v>0</v>
      </c>
      <c r="AP257" s="122">
        <f>IF(K257+N257+Q257+T257+W257+Z257+AC257+AI257+AL257+AF257=H257,0,Y)</f>
        <v>0</v>
      </c>
      <c r="AQ257" s="122">
        <f>IF(SUM(G257:H257)=F257,0,Y)</f>
        <v>0</v>
      </c>
      <c r="AR257" s="122">
        <f>IF(SUM(J257:K257)=I257,0,Y)</f>
        <v>0</v>
      </c>
      <c r="AS257" s="122">
        <f>IF(SUM(M257:N257)=L257,0,Y)</f>
        <v>0</v>
      </c>
      <c r="AT257" s="122">
        <f>IF(SUM(P257:Q257)=O257,0,Y)</f>
        <v>0</v>
      </c>
      <c r="AU257" s="122">
        <f>IF(SUM(S257:T257)=R257,0,Y)</f>
        <v>0</v>
      </c>
      <c r="AV257" s="122">
        <f>IF(SUM(V257:W257)=U257,0,Y)</f>
        <v>0</v>
      </c>
      <c r="AW257" s="122">
        <f>IF(SUM(Y257:Z257)=X257,0,Y)</f>
        <v>0</v>
      </c>
      <c r="AX257" s="122">
        <f>IF(SUM(AB257:AC257)=AA257,0,Y)</f>
        <v>0</v>
      </c>
      <c r="AY257" s="122">
        <f>IF(SUM(AH257:AI257)=AG257,0,Y)</f>
        <v>0</v>
      </c>
      <c r="AZ257" s="122">
        <f>IF(SUM(AK257:AL257)=AJ257,0,Y)</f>
        <v>0</v>
      </c>
    </row>
    <row r="258" spans="1:52" ht="17.100000000000001" customHeight="1" x14ac:dyDescent="0.15">
      <c r="A258" s="122"/>
      <c r="B258" s="122"/>
      <c r="C258" s="571" t="s">
        <v>127</v>
      </c>
      <c r="D258" s="571"/>
      <c r="E258" s="572"/>
      <c r="F258" s="424">
        <f t="shared" si="43"/>
        <v>268</v>
      </c>
      <c r="G258" s="276">
        <f>+[1]付帯報告書!G147</f>
        <v>12</v>
      </c>
      <c r="H258" s="299">
        <f>+[1]付帯報告書!H147</f>
        <v>256</v>
      </c>
      <c r="I258" s="300">
        <f>SUM(J258:K258)</f>
        <v>136</v>
      </c>
      <c r="J258" s="276">
        <f>+[1]付帯報告書!J147</f>
        <v>5</v>
      </c>
      <c r="K258" s="299">
        <f>+[1]付帯報告書!K147</f>
        <v>131</v>
      </c>
      <c r="L258" s="300">
        <f>SUM(M258:N258)</f>
        <v>0</v>
      </c>
      <c r="M258" s="276">
        <f>+[1]付帯報告書!M147</f>
        <v>0</v>
      </c>
      <c r="N258" s="299">
        <f>+[1]付帯報告書!N147</f>
        <v>0</v>
      </c>
      <c r="O258" s="300">
        <f>SUM(P258:Q258)</f>
        <v>8</v>
      </c>
      <c r="P258" s="276">
        <f>+[1]付帯報告書!P147</f>
        <v>2</v>
      </c>
      <c r="Q258" s="450">
        <f>+[1]付帯報告書!Q147</f>
        <v>6</v>
      </c>
      <c r="R258" s="424">
        <f>SUM(S258:T258)</f>
        <v>26</v>
      </c>
      <c r="S258" s="276">
        <f>+[1]付帯報告書!S147</f>
        <v>0</v>
      </c>
      <c r="T258" s="299">
        <f>+[1]付帯報告書!T147</f>
        <v>26</v>
      </c>
      <c r="U258" s="300">
        <f>SUM(V258:W258)</f>
        <v>0</v>
      </c>
      <c r="V258" s="276">
        <f>+[1]付帯報告書!V147</f>
        <v>0</v>
      </c>
      <c r="W258" s="299">
        <f>+[1]付帯報告書!W147</f>
        <v>0</v>
      </c>
      <c r="X258" s="300">
        <f>SUM(Y258:Z258)</f>
        <v>24</v>
      </c>
      <c r="Y258" s="276">
        <f>+[1]付帯報告書!Y147</f>
        <v>0</v>
      </c>
      <c r="Z258" s="299">
        <f>+[1]付帯報告書!Z147</f>
        <v>24</v>
      </c>
      <c r="AA258" s="300">
        <f>SUM(AB258:AC258)</f>
        <v>0</v>
      </c>
      <c r="AB258" s="276">
        <f>+[1]付帯報告書!AB147</f>
        <v>0</v>
      </c>
      <c r="AC258" s="299">
        <f>+[1]付帯報告書!AC147</f>
        <v>0</v>
      </c>
      <c r="AD258" s="300">
        <f>SUM(AE258:AF258)</f>
        <v>5</v>
      </c>
      <c r="AE258" s="276">
        <f>+[1]付帯報告書!AE147</f>
        <v>0</v>
      </c>
      <c r="AF258" s="299">
        <f>+[1]付帯報告書!AF147</f>
        <v>5</v>
      </c>
      <c r="AG258" s="300">
        <f>SUM(AH258:AI258)</f>
        <v>61</v>
      </c>
      <c r="AH258" s="276">
        <f>+[1]付帯報告書!AH147</f>
        <v>4</v>
      </c>
      <c r="AI258" s="299">
        <f>+[1]付帯報告書!AI147</f>
        <v>57</v>
      </c>
      <c r="AJ258" s="300">
        <f>SUM(AK258:AL258)</f>
        <v>8</v>
      </c>
      <c r="AK258" s="276">
        <f>+[1]付帯報告書!AK147</f>
        <v>1</v>
      </c>
      <c r="AL258" s="276">
        <f>+[1]付帯報告書!AL147</f>
        <v>7</v>
      </c>
    </row>
    <row r="259" spans="1:52" s="111" customFormat="1" ht="17.100000000000001" customHeight="1" x14ac:dyDescent="0.15">
      <c r="A259" s="122"/>
      <c r="B259" s="122"/>
      <c r="C259" s="122"/>
      <c r="D259" s="122"/>
      <c r="E259" s="389"/>
      <c r="F259" s="448"/>
      <c r="G259" s="284"/>
      <c r="H259" s="285"/>
      <c r="I259" s="286"/>
      <c r="J259" s="284"/>
      <c r="K259" s="285"/>
      <c r="L259" s="286"/>
      <c r="M259" s="284"/>
      <c r="N259" s="285"/>
      <c r="O259" s="286"/>
      <c r="P259" s="284"/>
      <c r="Q259" s="447"/>
      <c r="R259" s="448"/>
      <c r="S259" s="284"/>
      <c r="T259" s="285"/>
      <c r="U259" s="286"/>
      <c r="V259" s="284"/>
      <c r="W259" s="285"/>
      <c r="X259" s="286"/>
      <c r="Y259" s="284"/>
      <c r="Z259" s="285"/>
      <c r="AA259" s="286"/>
      <c r="AB259" s="284"/>
      <c r="AC259" s="285"/>
      <c r="AD259" s="286"/>
      <c r="AE259" s="284"/>
      <c r="AF259" s="285"/>
      <c r="AG259" s="286"/>
      <c r="AH259" s="284"/>
      <c r="AI259" s="285"/>
      <c r="AJ259" s="286"/>
      <c r="AK259" s="284"/>
      <c r="AL259" s="284"/>
    </row>
    <row r="260" spans="1:52" s="111" customFormat="1" ht="17.100000000000001" customHeight="1" x14ac:dyDescent="0.15">
      <c r="A260" s="562" t="s">
        <v>126</v>
      </c>
      <c r="B260" s="562"/>
      <c r="C260" s="562"/>
      <c r="D260" s="562"/>
      <c r="E260" s="517" t="s">
        <v>73</v>
      </c>
      <c r="F260" s="458">
        <f t="shared" ref="F260:K260" si="44">F193/F191*100</f>
        <v>47.468637992831539</v>
      </c>
      <c r="G260" s="293">
        <f t="shared" si="44"/>
        <v>39.656019656019659</v>
      </c>
      <c r="H260" s="301">
        <f t="shared" si="44"/>
        <v>54.013997529847678</v>
      </c>
      <c r="I260" s="302">
        <f t="shared" si="44"/>
        <v>55.974165769644777</v>
      </c>
      <c r="J260" s="293">
        <f t="shared" si="44"/>
        <v>50.868232890704803</v>
      </c>
      <c r="K260" s="301">
        <f t="shared" si="44"/>
        <v>61.660978384527873</v>
      </c>
      <c r="L260" s="283">
        <v>0</v>
      </c>
      <c r="M260" s="281">
        <v>0</v>
      </c>
      <c r="N260" s="282">
        <v>0</v>
      </c>
      <c r="O260" s="302">
        <f t="shared" ref="O260:AL260" si="45">O193/O191*100</f>
        <v>12.307692307692308</v>
      </c>
      <c r="P260" s="293">
        <f t="shared" si="45"/>
        <v>10.51051051051051</v>
      </c>
      <c r="Q260" s="457">
        <f t="shared" si="45"/>
        <v>22.807017543859647</v>
      </c>
      <c r="R260" s="458">
        <f t="shared" si="45"/>
        <v>17.037037037037038</v>
      </c>
      <c r="S260" s="293">
        <f t="shared" si="45"/>
        <v>22.222222222222221</v>
      </c>
      <c r="T260" s="301">
        <f t="shared" si="45"/>
        <v>14.444444444444443</v>
      </c>
      <c r="U260" s="283">
        <v>0</v>
      </c>
      <c r="V260" s="281">
        <v>0</v>
      </c>
      <c r="W260" s="282">
        <v>0</v>
      </c>
      <c r="X260" s="302">
        <f t="shared" si="45"/>
        <v>18.181818181818183</v>
      </c>
      <c r="Y260" s="281">
        <f t="shared" si="45"/>
        <v>2.2222222222222223</v>
      </c>
      <c r="Z260" s="301">
        <f t="shared" si="45"/>
        <v>23.664122137404579</v>
      </c>
      <c r="AA260" s="302">
        <f t="shared" si="45"/>
        <v>90.681003584229387</v>
      </c>
      <c r="AB260" s="293">
        <f t="shared" si="45"/>
        <v>87.692307692307693</v>
      </c>
      <c r="AC260" s="301">
        <f t="shared" si="45"/>
        <v>91.075050709939148</v>
      </c>
      <c r="AD260" s="302">
        <f t="shared" si="45"/>
        <v>8.4967320261437909</v>
      </c>
      <c r="AE260" s="293">
        <f t="shared" si="45"/>
        <v>5.7692307692307692</v>
      </c>
      <c r="AF260" s="301">
        <f t="shared" si="45"/>
        <v>9.9009900990099009</v>
      </c>
      <c r="AG260" s="302">
        <f t="shared" si="45"/>
        <v>49.266862170087975</v>
      </c>
      <c r="AH260" s="293">
        <f t="shared" si="45"/>
        <v>46.520146520146518</v>
      </c>
      <c r="AI260" s="301">
        <f t="shared" si="45"/>
        <v>51.100244498777499</v>
      </c>
      <c r="AJ260" s="302">
        <f t="shared" si="45"/>
        <v>30.991735537190085</v>
      </c>
      <c r="AK260" s="293">
        <f t="shared" si="45"/>
        <v>36.601307189542482</v>
      </c>
      <c r="AL260" s="293">
        <f t="shared" si="45"/>
        <v>21.348314606741571</v>
      </c>
    </row>
    <row r="261" spans="1:52" ht="17.100000000000001" customHeight="1" x14ac:dyDescent="0.15">
      <c r="A261" s="596" t="s">
        <v>74</v>
      </c>
      <c r="B261" s="596"/>
      <c r="C261" s="596"/>
      <c r="D261" s="596"/>
      <c r="E261" s="471" t="s">
        <v>73</v>
      </c>
      <c r="F261" s="472">
        <f t="shared" ref="F261:K261" si="46">F252/F191*100</f>
        <v>20.698924731182796</v>
      </c>
      <c r="G261" s="473">
        <f t="shared" si="46"/>
        <v>23.980343980343978</v>
      </c>
      <c r="H261" s="474">
        <f t="shared" si="46"/>
        <v>17.949773569370112</v>
      </c>
      <c r="I261" s="475">
        <f t="shared" si="46"/>
        <v>10.064585575888053</v>
      </c>
      <c r="J261" s="473">
        <f t="shared" si="46"/>
        <v>10.112359550561797</v>
      </c>
      <c r="K261" s="474">
        <f t="shared" si="46"/>
        <v>10.011376564277588</v>
      </c>
      <c r="L261" s="476">
        <v>0</v>
      </c>
      <c r="M261" s="477">
        <v>0</v>
      </c>
      <c r="N261" s="478">
        <v>0</v>
      </c>
      <c r="O261" s="475">
        <f t="shared" ref="O261:AL261" si="47">O252/O191*100</f>
        <v>45.128205128205131</v>
      </c>
      <c r="P261" s="473">
        <f t="shared" si="47"/>
        <v>49.249249249249246</v>
      </c>
      <c r="Q261" s="479">
        <f t="shared" si="47"/>
        <v>21.052631578947366</v>
      </c>
      <c r="R261" s="472">
        <f t="shared" si="47"/>
        <v>44.197530864197532</v>
      </c>
      <c r="S261" s="473">
        <f t="shared" si="47"/>
        <v>43.703703703703702</v>
      </c>
      <c r="T261" s="474">
        <f t="shared" si="47"/>
        <v>44.444444444444443</v>
      </c>
      <c r="U261" s="476">
        <v>0</v>
      </c>
      <c r="V261" s="477">
        <v>0</v>
      </c>
      <c r="W261" s="478">
        <v>0</v>
      </c>
      <c r="X261" s="475">
        <f t="shared" si="47"/>
        <v>41.477272727272727</v>
      </c>
      <c r="Y261" s="473">
        <f t="shared" si="47"/>
        <v>75.555555555555557</v>
      </c>
      <c r="Z261" s="474">
        <f t="shared" si="47"/>
        <v>29.770992366412212</v>
      </c>
      <c r="AA261" s="475">
        <f t="shared" si="47"/>
        <v>0.8960573476702508</v>
      </c>
      <c r="AB261" s="477">
        <f t="shared" si="47"/>
        <v>3.0769230769230771</v>
      </c>
      <c r="AC261" s="474">
        <f t="shared" si="47"/>
        <v>0.6085192697768762</v>
      </c>
      <c r="AD261" s="475">
        <f t="shared" si="47"/>
        <v>66.013071895424829</v>
      </c>
      <c r="AE261" s="473">
        <f t="shared" si="47"/>
        <v>65.384615384615387</v>
      </c>
      <c r="AF261" s="474">
        <f t="shared" si="47"/>
        <v>66.336633663366342</v>
      </c>
      <c r="AG261" s="475">
        <f t="shared" si="47"/>
        <v>16.422287390029325</v>
      </c>
      <c r="AH261" s="473">
        <f t="shared" si="47"/>
        <v>12.820512820512819</v>
      </c>
      <c r="AI261" s="474">
        <f t="shared" si="47"/>
        <v>18.82640586797066</v>
      </c>
      <c r="AJ261" s="475">
        <f t="shared" si="47"/>
        <v>37.603305785123972</v>
      </c>
      <c r="AK261" s="473">
        <f t="shared" si="47"/>
        <v>39.869281045751634</v>
      </c>
      <c r="AL261" s="473">
        <f t="shared" si="47"/>
        <v>33.707865168539328</v>
      </c>
    </row>
    <row r="262" spans="1:52" ht="14.25" x14ac:dyDescent="0.15">
      <c r="A262" s="109"/>
      <c r="B262" s="109"/>
      <c r="C262" s="109"/>
      <c r="D262" s="109"/>
      <c r="E262" s="110"/>
      <c r="F262" s="303"/>
      <c r="G262" s="304"/>
      <c r="H262" s="305"/>
      <c r="I262" s="306"/>
      <c r="J262" s="304"/>
      <c r="K262" s="305"/>
      <c r="L262" s="306"/>
      <c r="M262" s="304"/>
      <c r="N262" s="305"/>
      <c r="O262" s="306"/>
      <c r="P262" s="304"/>
      <c r="Q262" s="305"/>
      <c r="R262" s="306"/>
      <c r="S262" s="304"/>
      <c r="T262" s="305"/>
      <c r="U262" s="306"/>
      <c r="V262" s="304"/>
      <c r="W262" s="305"/>
      <c r="X262" s="306"/>
      <c r="Y262" s="304"/>
      <c r="Z262" s="305"/>
      <c r="AA262" s="306"/>
      <c r="AB262" s="304"/>
      <c r="AC262" s="305"/>
      <c r="AD262" s="306"/>
      <c r="AE262" s="304"/>
      <c r="AF262" s="305"/>
      <c r="AG262" s="306"/>
      <c r="AH262" s="304"/>
      <c r="AI262" s="305"/>
      <c r="AJ262" s="306"/>
      <c r="AK262" s="304"/>
      <c r="AL262" s="536"/>
    </row>
    <row r="267" spans="1:52" x14ac:dyDescent="0.15">
      <c r="F267" s="33">
        <f>IF(SUM(F194:F215)/2+SUM(F217:F227)=F193,0,Y)</f>
        <v>0</v>
      </c>
      <c r="G267" s="33">
        <f>IF(SUM(G194:G215)/2+SUM(G217:G227)=G193,0,Y)</f>
        <v>0</v>
      </c>
      <c r="H267" s="33">
        <f>IF(SUM(H194:H215)/2+SUM(H217:H227)=H193,0,Y)</f>
        <v>0</v>
      </c>
      <c r="I267" s="33">
        <f>IF(SUM(I194:I215)/2+SUM(I217:I227)=I193,0,Y)</f>
        <v>0</v>
      </c>
      <c r="J267" s="33">
        <f>IF(SUM(J194:J215)/2+SUM(J217:J227)=J193,0,Y)</f>
        <v>0</v>
      </c>
      <c r="K267" s="33">
        <f>IF(SUM(K194:K215)/2+SUM(K217:K227)=K193,0,Y)</f>
        <v>0</v>
      </c>
      <c r="L267" s="33">
        <f>IF(SUM(L194:L215)/2+SUM(L217:L227)=L193,0,Y)</f>
        <v>0</v>
      </c>
      <c r="M267" s="33">
        <f>IF(SUM(M194:M215)/2+SUM(M217:M227)=M193,0,Y)</f>
        <v>0</v>
      </c>
      <c r="N267" s="33">
        <f>IF(SUM(N194:N215)/2+SUM(N217:N227)=N193,0,Y)</f>
        <v>0</v>
      </c>
      <c r="O267" s="33">
        <f>IF(SUM(O194:O215)/2+SUM(O217:O227)=O193,0,Y)</f>
        <v>0</v>
      </c>
      <c r="P267" s="33">
        <f>IF(SUM(P194:P215)/2+SUM(P217:P227)=P193,0,Y)</f>
        <v>0</v>
      </c>
      <c r="Q267" s="33">
        <f>IF(SUM(Q194:Q215)/2+SUM(Q217:Q227)=Q193,0,Y)</f>
        <v>0</v>
      </c>
      <c r="R267" s="33">
        <f>IF(SUM(R194:R215)/2+SUM(R217:R227)=R193,0,Y)</f>
        <v>0</v>
      </c>
      <c r="S267" s="33">
        <f>IF(SUM(S194:S215)/2+SUM(S217:S227)=S193,0,Y)</f>
        <v>0</v>
      </c>
      <c r="T267" s="33">
        <f>IF(SUM(T194:T215)/2+SUM(T217:T227)=T193,0,Y)</f>
        <v>0</v>
      </c>
      <c r="U267" s="33">
        <f>IF(SUM(U194:U215)/2+SUM(U217:U227)=U193,0,Y)</f>
        <v>0</v>
      </c>
      <c r="V267" s="33">
        <f>IF(SUM(V194:V215)/2+SUM(V217:V227)=V193,0,Y)</f>
        <v>0</v>
      </c>
      <c r="W267" s="33">
        <f>IF(SUM(W194:W215)/2+SUM(W217:W227)=W193,0,Y)</f>
        <v>0</v>
      </c>
      <c r="X267" s="33" t="e">
        <f ca="1">IF(V270SUM(X194:X215)/2+SUM(X217:X227)=X193,0,Y)</f>
        <v>#NAME?</v>
      </c>
      <c r="Y267" s="33">
        <f>IF(SUM(Y194:Y215)/2+SUM(Y217:Y227)=Y193,0,Y)</f>
        <v>0</v>
      </c>
      <c r="Z267" s="33">
        <f>IF(SUM(Z194:Z215)/2+SUM(Z217:Z227)=Z193,0,Y)</f>
        <v>0</v>
      </c>
      <c r="AA267" s="33">
        <f>IF(SUM(AA194:AA215)/2+SUM(AA217:AA227)=AA193,0,Y)</f>
        <v>0</v>
      </c>
      <c r="AB267" s="33">
        <f>IF(SUM(AB194:AB215)/2+SUM(AB217:AB227)=AB193,0,Y)</f>
        <v>0</v>
      </c>
      <c r="AC267" s="33">
        <f>IF(SUM(AC194:AC215)/2+SUM(AC217:AC227)=AC193,0,Y)</f>
        <v>0</v>
      </c>
      <c r="AG267" s="33">
        <f t="shared" ref="AG267:AL267" si="48">IF(SUM(AG194:AG215)/2+SUM(AG217:AG227)=AG193,0,Y)</f>
        <v>0</v>
      </c>
      <c r="AH267" s="33">
        <f t="shared" si="48"/>
        <v>0</v>
      </c>
      <c r="AI267" s="33">
        <f t="shared" si="48"/>
        <v>0</v>
      </c>
      <c r="AJ267" s="33">
        <f t="shared" si="48"/>
        <v>0</v>
      </c>
      <c r="AK267" s="33">
        <f t="shared" si="48"/>
        <v>0</v>
      </c>
      <c r="AL267" s="33">
        <f t="shared" si="48"/>
        <v>0</v>
      </c>
    </row>
    <row r="268" spans="1:52" x14ac:dyDescent="0.15">
      <c r="F268" s="33">
        <f>IF(F193+F229+F231+F235+F237+F241+F243=F191,0,Y)</f>
        <v>0</v>
      </c>
      <c r="G268" s="33">
        <f t="shared" ref="G268:Y268" si="49">IF(G193+G229+G231+G235+G237+G239+G241+G243=G191,0,Y)</f>
        <v>0</v>
      </c>
      <c r="H268" s="33">
        <f>IF(H193+H229+H231+H235+H237+H241+H243=H191,0,Y)</f>
        <v>0</v>
      </c>
      <c r="I268" s="307">
        <f>IF(I193+I229+I231+I235+I237+I241+I243=I191,0,Y)</f>
        <v>0</v>
      </c>
      <c r="J268" s="307">
        <f>IF(J193+J229+J231+J235+J237+J241+J243=J191,0,Y)</f>
        <v>0</v>
      </c>
      <c r="K268" s="307">
        <f>IF(K193+K229+K231+K235+K237+K241+K243=K191,0,Y)</f>
        <v>0</v>
      </c>
      <c r="L268" s="33">
        <f t="shared" si="49"/>
        <v>0</v>
      </c>
      <c r="M268" s="33">
        <f t="shared" si="49"/>
        <v>0</v>
      </c>
      <c r="N268" s="33">
        <f t="shared" si="49"/>
        <v>0</v>
      </c>
      <c r="O268" s="33">
        <f t="shared" si="49"/>
        <v>0</v>
      </c>
      <c r="P268" s="33">
        <f t="shared" si="49"/>
        <v>0</v>
      </c>
      <c r="Q268" s="33">
        <f t="shared" si="49"/>
        <v>0</v>
      </c>
      <c r="R268" s="33">
        <f t="shared" si="49"/>
        <v>0</v>
      </c>
      <c r="S268" s="33">
        <f t="shared" si="49"/>
        <v>0</v>
      </c>
      <c r="T268" s="33">
        <f t="shared" si="49"/>
        <v>0</v>
      </c>
      <c r="U268" s="33">
        <f t="shared" si="49"/>
        <v>0</v>
      </c>
      <c r="V268" s="33">
        <f t="shared" si="49"/>
        <v>0</v>
      </c>
      <c r="W268" s="33">
        <f t="shared" si="49"/>
        <v>0</v>
      </c>
      <c r="X268" s="33">
        <f t="shared" si="49"/>
        <v>0</v>
      </c>
      <c r="Y268" s="33">
        <f t="shared" si="49"/>
        <v>0</v>
      </c>
      <c r="Z268" s="33">
        <f>IF(Z193+Z229+Z231+Z235+Z237+Z239+Z241+Z243=Z191,0,Y)</f>
        <v>0</v>
      </c>
      <c r="AA268" s="33" t="e">
        <f>IF(SUM(AA195:AA216)/2+SUM(AA218:AA228)=AA194,0,Y)</f>
        <v>#NAME?</v>
      </c>
      <c r="AB268" s="33" t="e">
        <f>IF(SUM(AB195:AB216)/2+SUM(AB218:AB228)=AB194,0,Y)</f>
        <v>#NAME?</v>
      </c>
      <c r="AC268" s="33" t="e">
        <f>IF(SUM(AC195:AC216)/2+SUM(AC218:AC228)=AC194,0,Y)</f>
        <v>#NAME?</v>
      </c>
      <c r="AG268" s="33">
        <f>IF(AG193+AG229+AG231+AG235+AG237+AG241+AG243=AG191,0,Y)</f>
        <v>0</v>
      </c>
      <c r="AH268" s="33">
        <f>IF(AH193+AH229+AH231+AH235+AH237+AH241+AH243=AH191,0,Y)</f>
        <v>0</v>
      </c>
      <c r="AI268" s="33">
        <f>IF(AI193+AI229+AI231+AI235+AI237+AI241+AI243=AI191,0,Y)</f>
        <v>0</v>
      </c>
      <c r="AJ268" s="33">
        <f>IF(AJ193+AJ229+AJ231+AJ235+AJ237+AJ241+AJ243=AJ191,0,Y)</f>
        <v>0</v>
      </c>
      <c r="AK268" s="33">
        <f>IF(AK193+AK229+AK231+AK235+AK237+AK241+AK243=AK191,0,Y)</f>
        <v>0</v>
      </c>
      <c r="AL268" s="33">
        <f>IF(AL193+AL229+AL231+AL235+AL237+AL241+AL243=AL191,0,Y)</f>
        <v>0</v>
      </c>
    </row>
  </sheetData>
  <mergeCells count="101">
    <mergeCell ref="AD188:AF188"/>
    <mergeCell ref="A191:D191"/>
    <mergeCell ref="A193:C193"/>
    <mergeCell ref="D193:E193"/>
    <mergeCell ref="B194:C194"/>
    <mergeCell ref="B205:C205"/>
    <mergeCell ref="C258:E258"/>
    <mergeCell ref="A261:D261"/>
    <mergeCell ref="B253:E253"/>
    <mergeCell ref="B254:E254"/>
    <mergeCell ref="A243:E243"/>
    <mergeCell ref="A245:E245"/>
    <mergeCell ref="A247:C247"/>
    <mergeCell ref="C249:E249"/>
    <mergeCell ref="B252:E252"/>
    <mergeCell ref="A256:E256"/>
    <mergeCell ref="C257:E257"/>
    <mergeCell ref="A260:D260"/>
    <mergeCell ref="B218:C218"/>
    <mergeCell ref="B223:C223"/>
    <mergeCell ref="A229:E229"/>
    <mergeCell ref="A231:E231"/>
    <mergeCell ref="C232:E232"/>
    <mergeCell ref="A235:E235"/>
    <mergeCell ref="H4:X4"/>
    <mergeCell ref="H6:X6"/>
    <mergeCell ref="F8:H8"/>
    <mergeCell ref="I8:K8"/>
    <mergeCell ref="L8:N8"/>
    <mergeCell ref="O8:Q8"/>
    <mergeCell ref="X8:Z8"/>
    <mergeCell ref="R8:T8"/>
    <mergeCell ref="B73:E73"/>
    <mergeCell ref="C53:E53"/>
    <mergeCell ref="A55:E55"/>
    <mergeCell ref="A57:E57"/>
    <mergeCell ref="C58:E58"/>
    <mergeCell ref="A61:E61"/>
    <mergeCell ref="A63:E63"/>
    <mergeCell ref="A65:E65"/>
    <mergeCell ref="A67:C67"/>
    <mergeCell ref="AJ8:AL8"/>
    <mergeCell ref="C52:E52"/>
    <mergeCell ref="A11:D11"/>
    <mergeCell ref="AD8:AF8"/>
    <mergeCell ref="A13:C13"/>
    <mergeCell ref="B72:E72"/>
    <mergeCell ref="D13:E13"/>
    <mergeCell ref="B14:C14"/>
    <mergeCell ref="B25:C25"/>
    <mergeCell ref="B38:C38"/>
    <mergeCell ref="B43:C43"/>
    <mergeCell ref="A49:E49"/>
    <mergeCell ref="A51:E51"/>
    <mergeCell ref="C69:E69"/>
    <mergeCell ref="U8:W8"/>
    <mergeCell ref="AA8:AC8"/>
    <mergeCell ref="B116:C116"/>
    <mergeCell ref="C143:E143"/>
    <mergeCell ref="B129:C129"/>
    <mergeCell ref="B134:C134"/>
    <mergeCell ref="A140:E140"/>
    <mergeCell ref="A142:E142"/>
    <mergeCell ref="C144:E144"/>
    <mergeCell ref="A146:E146"/>
    <mergeCell ref="AG8:AI8"/>
    <mergeCell ref="C78:E78"/>
    <mergeCell ref="C77:E77"/>
    <mergeCell ref="B74:E74"/>
    <mergeCell ref="A76:E76"/>
    <mergeCell ref="A80:D80"/>
    <mergeCell ref="H97:X97"/>
    <mergeCell ref="AA99:AC99"/>
    <mergeCell ref="AD99:AF99"/>
    <mergeCell ref="A102:D102"/>
    <mergeCell ref="A104:C104"/>
    <mergeCell ref="D104:E104"/>
    <mergeCell ref="B105:C105"/>
    <mergeCell ref="A81:D81"/>
    <mergeCell ref="H96:X96"/>
    <mergeCell ref="H185:X185"/>
    <mergeCell ref="AA188:AC188"/>
    <mergeCell ref="B163:E163"/>
    <mergeCell ref="C168:E168"/>
    <mergeCell ref="A171:D171"/>
    <mergeCell ref="H186:X186"/>
    <mergeCell ref="A148:E148"/>
    <mergeCell ref="C149:E149"/>
    <mergeCell ref="A152:E152"/>
    <mergeCell ref="A154:E154"/>
    <mergeCell ref="A237:E237"/>
    <mergeCell ref="C238:E238"/>
    <mergeCell ref="A241:E241"/>
    <mergeCell ref="C233:E233"/>
    <mergeCell ref="A156:E156"/>
    <mergeCell ref="A158:C158"/>
    <mergeCell ref="C160:E160"/>
    <mergeCell ref="B165:E165"/>
    <mergeCell ref="A167:E167"/>
    <mergeCell ref="C169:E169"/>
    <mergeCell ref="A172:D172"/>
  </mergeCells>
  <phoneticPr fontId="2"/>
  <pageMargins left="0.59055118110236227" right="0.19685039370078741" top="0.59055118110236227" bottom="0.39370078740157483" header="0.51181102362204722" footer="0.31496062992125984"/>
  <pageSetup paperSize="9" scale="61" firstPageNumber="124" pageOrder="overThenDown" orientation="portrait" useFirstPageNumber="1" r:id="rId1"/>
  <headerFooter alignWithMargins="0">
    <oddFooter>&amp;C&amp;"ＭＳ 明朝,標準"&amp;18-  &amp;P  -</oddFooter>
  </headerFooter>
  <rowBreaks count="4" manualBreakCount="4">
    <brk id="80" max="34" man="1"/>
    <brk id="93" max="34" man="1"/>
    <brk id="170" max="34" man="1"/>
    <brk id="183" max="34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1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7" sqref="D17"/>
    </sheetView>
  </sheetViews>
  <sheetFormatPr defaultRowHeight="13.5" x14ac:dyDescent="0.15"/>
  <cols>
    <col min="1" max="1" width="3.625" customWidth="1"/>
    <col min="2" max="2" width="10.375" customWidth="1"/>
    <col min="3" max="3" width="9.625" customWidth="1"/>
    <col min="15" max="16" width="7.875" customWidth="1"/>
    <col min="17" max="17" width="8.625" customWidth="1"/>
    <col min="18" max="18" width="8.125" customWidth="1"/>
    <col min="19" max="19" width="6.875" customWidth="1"/>
    <col min="20" max="20" width="0.5" customWidth="1"/>
    <col min="21" max="22" width="6.875" customWidth="1"/>
    <col min="25" max="25" width="9.625" bestFit="1" customWidth="1"/>
    <col min="29" max="29" width="3.625" customWidth="1"/>
    <col min="30" max="30" width="9.25" customWidth="1"/>
    <col min="257" max="257" width="3.625" customWidth="1"/>
    <col min="258" max="258" width="10.375" customWidth="1"/>
    <col min="259" max="259" width="9.625" customWidth="1"/>
    <col min="271" max="272" width="7.875" customWidth="1"/>
    <col min="273" max="273" width="8.625" customWidth="1"/>
    <col min="274" max="274" width="8.125" customWidth="1"/>
    <col min="275" max="275" width="6.875" customWidth="1"/>
    <col min="276" max="276" width="0.5" customWidth="1"/>
    <col min="277" max="278" width="6.875" customWidth="1"/>
    <col min="281" max="281" width="9.625" bestFit="1" customWidth="1"/>
    <col min="285" max="285" width="3.625" customWidth="1"/>
    <col min="286" max="286" width="9.25" customWidth="1"/>
    <col min="513" max="513" width="3.625" customWidth="1"/>
    <col min="514" max="514" width="10.375" customWidth="1"/>
    <col min="515" max="515" width="9.625" customWidth="1"/>
    <col min="527" max="528" width="7.875" customWidth="1"/>
    <col min="529" max="529" width="8.625" customWidth="1"/>
    <col min="530" max="530" width="8.125" customWidth="1"/>
    <col min="531" max="531" width="6.875" customWidth="1"/>
    <col min="532" max="532" width="0.5" customWidth="1"/>
    <col min="533" max="534" width="6.875" customWidth="1"/>
    <col min="537" max="537" width="9.625" bestFit="1" customWidth="1"/>
    <col min="541" max="541" width="3.625" customWidth="1"/>
    <col min="542" max="542" width="9.25" customWidth="1"/>
    <col min="769" max="769" width="3.625" customWidth="1"/>
    <col min="770" max="770" width="10.375" customWidth="1"/>
    <col min="771" max="771" width="9.625" customWidth="1"/>
    <col min="783" max="784" width="7.875" customWidth="1"/>
    <col min="785" max="785" width="8.625" customWidth="1"/>
    <col min="786" max="786" width="8.125" customWidth="1"/>
    <col min="787" max="787" width="6.875" customWidth="1"/>
    <col min="788" max="788" width="0.5" customWidth="1"/>
    <col min="789" max="790" width="6.875" customWidth="1"/>
    <col min="793" max="793" width="9.625" bestFit="1" customWidth="1"/>
    <col min="797" max="797" width="3.625" customWidth="1"/>
    <col min="798" max="798" width="9.25" customWidth="1"/>
    <col min="1025" max="1025" width="3.625" customWidth="1"/>
    <col min="1026" max="1026" width="10.375" customWidth="1"/>
    <col min="1027" max="1027" width="9.625" customWidth="1"/>
    <col min="1039" max="1040" width="7.875" customWidth="1"/>
    <col min="1041" max="1041" width="8.625" customWidth="1"/>
    <col min="1042" max="1042" width="8.125" customWidth="1"/>
    <col min="1043" max="1043" width="6.875" customWidth="1"/>
    <col min="1044" max="1044" width="0.5" customWidth="1"/>
    <col min="1045" max="1046" width="6.875" customWidth="1"/>
    <col min="1049" max="1049" width="9.625" bestFit="1" customWidth="1"/>
    <col min="1053" max="1053" width="3.625" customWidth="1"/>
    <col min="1054" max="1054" width="9.25" customWidth="1"/>
    <col min="1281" max="1281" width="3.625" customWidth="1"/>
    <col min="1282" max="1282" width="10.375" customWidth="1"/>
    <col min="1283" max="1283" width="9.625" customWidth="1"/>
    <col min="1295" max="1296" width="7.875" customWidth="1"/>
    <col min="1297" max="1297" width="8.625" customWidth="1"/>
    <col min="1298" max="1298" width="8.125" customWidth="1"/>
    <col min="1299" max="1299" width="6.875" customWidth="1"/>
    <col min="1300" max="1300" width="0.5" customWidth="1"/>
    <col min="1301" max="1302" width="6.875" customWidth="1"/>
    <col min="1305" max="1305" width="9.625" bestFit="1" customWidth="1"/>
    <col min="1309" max="1309" width="3.625" customWidth="1"/>
    <col min="1310" max="1310" width="9.25" customWidth="1"/>
    <col min="1537" max="1537" width="3.625" customWidth="1"/>
    <col min="1538" max="1538" width="10.375" customWidth="1"/>
    <col min="1539" max="1539" width="9.625" customWidth="1"/>
    <col min="1551" max="1552" width="7.875" customWidth="1"/>
    <col min="1553" max="1553" width="8.625" customWidth="1"/>
    <col min="1554" max="1554" width="8.125" customWidth="1"/>
    <col min="1555" max="1555" width="6.875" customWidth="1"/>
    <col min="1556" max="1556" width="0.5" customWidth="1"/>
    <col min="1557" max="1558" width="6.875" customWidth="1"/>
    <col min="1561" max="1561" width="9.625" bestFit="1" customWidth="1"/>
    <col min="1565" max="1565" width="3.625" customWidth="1"/>
    <col min="1566" max="1566" width="9.25" customWidth="1"/>
    <col min="1793" max="1793" width="3.625" customWidth="1"/>
    <col min="1794" max="1794" width="10.375" customWidth="1"/>
    <col min="1795" max="1795" width="9.625" customWidth="1"/>
    <col min="1807" max="1808" width="7.875" customWidth="1"/>
    <col min="1809" max="1809" width="8.625" customWidth="1"/>
    <col min="1810" max="1810" width="8.125" customWidth="1"/>
    <col min="1811" max="1811" width="6.875" customWidth="1"/>
    <col min="1812" max="1812" width="0.5" customWidth="1"/>
    <col min="1813" max="1814" width="6.875" customWidth="1"/>
    <col min="1817" max="1817" width="9.625" bestFit="1" customWidth="1"/>
    <col min="1821" max="1821" width="3.625" customWidth="1"/>
    <col min="1822" max="1822" width="9.25" customWidth="1"/>
    <col min="2049" max="2049" width="3.625" customWidth="1"/>
    <col min="2050" max="2050" width="10.375" customWidth="1"/>
    <col min="2051" max="2051" width="9.625" customWidth="1"/>
    <col min="2063" max="2064" width="7.875" customWidth="1"/>
    <col min="2065" max="2065" width="8.625" customWidth="1"/>
    <col min="2066" max="2066" width="8.125" customWidth="1"/>
    <col min="2067" max="2067" width="6.875" customWidth="1"/>
    <col min="2068" max="2068" width="0.5" customWidth="1"/>
    <col min="2069" max="2070" width="6.875" customWidth="1"/>
    <col min="2073" max="2073" width="9.625" bestFit="1" customWidth="1"/>
    <col min="2077" max="2077" width="3.625" customWidth="1"/>
    <col min="2078" max="2078" width="9.25" customWidth="1"/>
    <col min="2305" max="2305" width="3.625" customWidth="1"/>
    <col min="2306" max="2306" width="10.375" customWidth="1"/>
    <col min="2307" max="2307" width="9.625" customWidth="1"/>
    <col min="2319" max="2320" width="7.875" customWidth="1"/>
    <col min="2321" max="2321" width="8.625" customWidth="1"/>
    <col min="2322" max="2322" width="8.125" customWidth="1"/>
    <col min="2323" max="2323" width="6.875" customWidth="1"/>
    <col min="2324" max="2324" width="0.5" customWidth="1"/>
    <col min="2325" max="2326" width="6.875" customWidth="1"/>
    <col min="2329" max="2329" width="9.625" bestFit="1" customWidth="1"/>
    <col min="2333" max="2333" width="3.625" customWidth="1"/>
    <col min="2334" max="2334" width="9.25" customWidth="1"/>
    <col min="2561" max="2561" width="3.625" customWidth="1"/>
    <col min="2562" max="2562" width="10.375" customWidth="1"/>
    <col min="2563" max="2563" width="9.625" customWidth="1"/>
    <col min="2575" max="2576" width="7.875" customWidth="1"/>
    <col min="2577" max="2577" width="8.625" customWidth="1"/>
    <col min="2578" max="2578" width="8.125" customWidth="1"/>
    <col min="2579" max="2579" width="6.875" customWidth="1"/>
    <col min="2580" max="2580" width="0.5" customWidth="1"/>
    <col min="2581" max="2582" width="6.875" customWidth="1"/>
    <col min="2585" max="2585" width="9.625" bestFit="1" customWidth="1"/>
    <col min="2589" max="2589" width="3.625" customWidth="1"/>
    <col min="2590" max="2590" width="9.25" customWidth="1"/>
    <col min="2817" max="2817" width="3.625" customWidth="1"/>
    <col min="2818" max="2818" width="10.375" customWidth="1"/>
    <col min="2819" max="2819" width="9.625" customWidth="1"/>
    <col min="2831" max="2832" width="7.875" customWidth="1"/>
    <col min="2833" max="2833" width="8.625" customWidth="1"/>
    <col min="2834" max="2834" width="8.125" customWidth="1"/>
    <col min="2835" max="2835" width="6.875" customWidth="1"/>
    <col min="2836" max="2836" width="0.5" customWidth="1"/>
    <col min="2837" max="2838" width="6.875" customWidth="1"/>
    <col min="2841" max="2841" width="9.625" bestFit="1" customWidth="1"/>
    <col min="2845" max="2845" width="3.625" customWidth="1"/>
    <col min="2846" max="2846" width="9.25" customWidth="1"/>
    <col min="3073" max="3073" width="3.625" customWidth="1"/>
    <col min="3074" max="3074" width="10.375" customWidth="1"/>
    <col min="3075" max="3075" width="9.625" customWidth="1"/>
    <col min="3087" max="3088" width="7.875" customWidth="1"/>
    <col min="3089" max="3089" width="8.625" customWidth="1"/>
    <col min="3090" max="3090" width="8.125" customWidth="1"/>
    <col min="3091" max="3091" width="6.875" customWidth="1"/>
    <col min="3092" max="3092" width="0.5" customWidth="1"/>
    <col min="3093" max="3094" width="6.875" customWidth="1"/>
    <col min="3097" max="3097" width="9.625" bestFit="1" customWidth="1"/>
    <col min="3101" max="3101" width="3.625" customWidth="1"/>
    <col min="3102" max="3102" width="9.25" customWidth="1"/>
    <col min="3329" max="3329" width="3.625" customWidth="1"/>
    <col min="3330" max="3330" width="10.375" customWidth="1"/>
    <col min="3331" max="3331" width="9.625" customWidth="1"/>
    <col min="3343" max="3344" width="7.875" customWidth="1"/>
    <col min="3345" max="3345" width="8.625" customWidth="1"/>
    <col min="3346" max="3346" width="8.125" customWidth="1"/>
    <col min="3347" max="3347" width="6.875" customWidth="1"/>
    <col min="3348" max="3348" width="0.5" customWidth="1"/>
    <col min="3349" max="3350" width="6.875" customWidth="1"/>
    <col min="3353" max="3353" width="9.625" bestFit="1" customWidth="1"/>
    <col min="3357" max="3357" width="3.625" customWidth="1"/>
    <col min="3358" max="3358" width="9.25" customWidth="1"/>
    <col min="3585" max="3585" width="3.625" customWidth="1"/>
    <col min="3586" max="3586" width="10.375" customWidth="1"/>
    <col min="3587" max="3587" width="9.625" customWidth="1"/>
    <col min="3599" max="3600" width="7.875" customWidth="1"/>
    <col min="3601" max="3601" width="8.625" customWidth="1"/>
    <col min="3602" max="3602" width="8.125" customWidth="1"/>
    <col min="3603" max="3603" width="6.875" customWidth="1"/>
    <col min="3604" max="3604" width="0.5" customWidth="1"/>
    <col min="3605" max="3606" width="6.875" customWidth="1"/>
    <col min="3609" max="3609" width="9.625" bestFit="1" customWidth="1"/>
    <col min="3613" max="3613" width="3.625" customWidth="1"/>
    <col min="3614" max="3614" width="9.25" customWidth="1"/>
    <col min="3841" max="3841" width="3.625" customWidth="1"/>
    <col min="3842" max="3842" width="10.375" customWidth="1"/>
    <col min="3843" max="3843" width="9.625" customWidth="1"/>
    <col min="3855" max="3856" width="7.875" customWidth="1"/>
    <col min="3857" max="3857" width="8.625" customWidth="1"/>
    <col min="3858" max="3858" width="8.125" customWidth="1"/>
    <col min="3859" max="3859" width="6.875" customWidth="1"/>
    <col min="3860" max="3860" width="0.5" customWidth="1"/>
    <col min="3861" max="3862" width="6.875" customWidth="1"/>
    <col min="3865" max="3865" width="9.625" bestFit="1" customWidth="1"/>
    <col min="3869" max="3869" width="3.625" customWidth="1"/>
    <col min="3870" max="3870" width="9.25" customWidth="1"/>
    <col min="4097" max="4097" width="3.625" customWidth="1"/>
    <col min="4098" max="4098" width="10.375" customWidth="1"/>
    <col min="4099" max="4099" width="9.625" customWidth="1"/>
    <col min="4111" max="4112" width="7.875" customWidth="1"/>
    <col min="4113" max="4113" width="8.625" customWidth="1"/>
    <col min="4114" max="4114" width="8.125" customWidth="1"/>
    <col min="4115" max="4115" width="6.875" customWidth="1"/>
    <col min="4116" max="4116" width="0.5" customWidth="1"/>
    <col min="4117" max="4118" width="6.875" customWidth="1"/>
    <col min="4121" max="4121" width="9.625" bestFit="1" customWidth="1"/>
    <col min="4125" max="4125" width="3.625" customWidth="1"/>
    <col min="4126" max="4126" width="9.25" customWidth="1"/>
    <col min="4353" max="4353" width="3.625" customWidth="1"/>
    <col min="4354" max="4354" width="10.375" customWidth="1"/>
    <col min="4355" max="4355" width="9.625" customWidth="1"/>
    <col min="4367" max="4368" width="7.875" customWidth="1"/>
    <col min="4369" max="4369" width="8.625" customWidth="1"/>
    <col min="4370" max="4370" width="8.125" customWidth="1"/>
    <col min="4371" max="4371" width="6.875" customWidth="1"/>
    <col min="4372" max="4372" width="0.5" customWidth="1"/>
    <col min="4373" max="4374" width="6.875" customWidth="1"/>
    <col min="4377" max="4377" width="9.625" bestFit="1" customWidth="1"/>
    <col min="4381" max="4381" width="3.625" customWidth="1"/>
    <col min="4382" max="4382" width="9.25" customWidth="1"/>
    <col min="4609" max="4609" width="3.625" customWidth="1"/>
    <col min="4610" max="4610" width="10.375" customWidth="1"/>
    <col min="4611" max="4611" width="9.625" customWidth="1"/>
    <col min="4623" max="4624" width="7.875" customWidth="1"/>
    <col min="4625" max="4625" width="8.625" customWidth="1"/>
    <col min="4626" max="4626" width="8.125" customWidth="1"/>
    <col min="4627" max="4627" width="6.875" customWidth="1"/>
    <col min="4628" max="4628" width="0.5" customWidth="1"/>
    <col min="4629" max="4630" width="6.875" customWidth="1"/>
    <col min="4633" max="4633" width="9.625" bestFit="1" customWidth="1"/>
    <col min="4637" max="4637" width="3.625" customWidth="1"/>
    <col min="4638" max="4638" width="9.25" customWidth="1"/>
    <col min="4865" max="4865" width="3.625" customWidth="1"/>
    <col min="4866" max="4866" width="10.375" customWidth="1"/>
    <col min="4867" max="4867" width="9.625" customWidth="1"/>
    <col min="4879" max="4880" width="7.875" customWidth="1"/>
    <col min="4881" max="4881" width="8.625" customWidth="1"/>
    <col min="4882" max="4882" width="8.125" customWidth="1"/>
    <col min="4883" max="4883" width="6.875" customWidth="1"/>
    <col min="4884" max="4884" width="0.5" customWidth="1"/>
    <col min="4885" max="4886" width="6.875" customWidth="1"/>
    <col min="4889" max="4889" width="9.625" bestFit="1" customWidth="1"/>
    <col min="4893" max="4893" width="3.625" customWidth="1"/>
    <col min="4894" max="4894" width="9.25" customWidth="1"/>
    <col min="5121" max="5121" width="3.625" customWidth="1"/>
    <col min="5122" max="5122" width="10.375" customWidth="1"/>
    <col min="5123" max="5123" width="9.625" customWidth="1"/>
    <col min="5135" max="5136" width="7.875" customWidth="1"/>
    <col min="5137" max="5137" width="8.625" customWidth="1"/>
    <col min="5138" max="5138" width="8.125" customWidth="1"/>
    <col min="5139" max="5139" width="6.875" customWidth="1"/>
    <col min="5140" max="5140" width="0.5" customWidth="1"/>
    <col min="5141" max="5142" width="6.875" customWidth="1"/>
    <col min="5145" max="5145" width="9.625" bestFit="1" customWidth="1"/>
    <col min="5149" max="5149" width="3.625" customWidth="1"/>
    <col min="5150" max="5150" width="9.25" customWidth="1"/>
    <col min="5377" max="5377" width="3.625" customWidth="1"/>
    <col min="5378" max="5378" width="10.375" customWidth="1"/>
    <col min="5379" max="5379" width="9.625" customWidth="1"/>
    <col min="5391" max="5392" width="7.875" customWidth="1"/>
    <col min="5393" max="5393" width="8.625" customWidth="1"/>
    <col min="5394" max="5394" width="8.125" customWidth="1"/>
    <col min="5395" max="5395" width="6.875" customWidth="1"/>
    <col min="5396" max="5396" width="0.5" customWidth="1"/>
    <col min="5397" max="5398" width="6.875" customWidth="1"/>
    <col min="5401" max="5401" width="9.625" bestFit="1" customWidth="1"/>
    <col min="5405" max="5405" width="3.625" customWidth="1"/>
    <col min="5406" max="5406" width="9.25" customWidth="1"/>
    <col min="5633" max="5633" width="3.625" customWidth="1"/>
    <col min="5634" max="5634" width="10.375" customWidth="1"/>
    <col min="5635" max="5635" width="9.625" customWidth="1"/>
    <col min="5647" max="5648" width="7.875" customWidth="1"/>
    <col min="5649" max="5649" width="8.625" customWidth="1"/>
    <col min="5650" max="5650" width="8.125" customWidth="1"/>
    <col min="5651" max="5651" width="6.875" customWidth="1"/>
    <col min="5652" max="5652" width="0.5" customWidth="1"/>
    <col min="5653" max="5654" width="6.875" customWidth="1"/>
    <col min="5657" max="5657" width="9.625" bestFit="1" customWidth="1"/>
    <col min="5661" max="5661" width="3.625" customWidth="1"/>
    <col min="5662" max="5662" width="9.25" customWidth="1"/>
    <col min="5889" max="5889" width="3.625" customWidth="1"/>
    <col min="5890" max="5890" width="10.375" customWidth="1"/>
    <col min="5891" max="5891" width="9.625" customWidth="1"/>
    <col min="5903" max="5904" width="7.875" customWidth="1"/>
    <col min="5905" max="5905" width="8.625" customWidth="1"/>
    <col min="5906" max="5906" width="8.125" customWidth="1"/>
    <col min="5907" max="5907" width="6.875" customWidth="1"/>
    <col min="5908" max="5908" width="0.5" customWidth="1"/>
    <col min="5909" max="5910" width="6.875" customWidth="1"/>
    <col min="5913" max="5913" width="9.625" bestFit="1" customWidth="1"/>
    <col min="5917" max="5917" width="3.625" customWidth="1"/>
    <col min="5918" max="5918" width="9.25" customWidth="1"/>
    <col min="6145" max="6145" width="3.625" customWidth="1"/>
    <col min="6146" max="6146" width="10.375" customWidth="1"/>
    <col min="6147" max="6147" width="9.625" customWidth="1"/>
    <col min="6159" max="6160" width="7.875" customWidth="1"/>
    <col min="6161" max="6161" width="8.625" customWidth="1"/>
    <col min="6162" max="6162" width="8.125" customWidth="1"/>
    <col min="6163" max="6163" width="6.875" customWidth="1"/>
    <col min="6164" max="6164" width="0.5" customWidth="1"/>
    <col min="6165" max="6166" width="6.875" customWidth="1"/>
    <col min="6169" max="6169" width="9.625" bestFit="1" customWidth="1"/>
    <col min="6173" max="6173" width="3.625" customWidth="1"/>
    <col min="6174" max="6174" width="9.25" customWidth="1"/>
    <col min="6401" max="6401" width="3.625" customWidth="1"/>
    <col min="6402" max="6402" width="10.375" customWidth="1"/>
    <col min="6403" max="6403" width="9.625" customWidth="1"/>
    <col min="6415" max="6416" width="7.875" customWidth="1"/>
    <col min="6417" max="6417" width="8.625" customWidth="1"/>
    <col min="6418" max="6418" width="8.125" customWidth="1"/>
    <col min="6419" max="6419" width="6.875" customWidth="1"/>
    <col min="6420" max="6420" width="0.5" customWidth="1"/>
    <col min="6421" max="6422" width="6.875" customWidth="1"/>
    <col min="6425" max="6425" width="9.625" bestFit="1" customWidth="1"/>
    <col min="6429" max="6429" width="3.625" customWidth="1"/>
    <col min="6430" max="6430" width="9.25" customWidth="1"/>
    <col min="6657" max="6657" width="3.625" customWidth="1"/>
    <col min="6658" max="6658" width="10.375" customWidth="1"/>
    <col min="6659" max="6659" width="9.625" customWidth="1"/>
    <col min="6671" max="6672" width="7.875" customWidth="1"/>
    <col min="6673" max="6673" width="8.625" customWidth="1"/>
    <col min="6674" max="6674" width="8.125" customWidth="1"/>
    <col min="6675" max="6675" width="6.875" customWidth="1"/>
    <col min="6676" max="6676" width="0.5" customWidth="1"/>
    <col min="6677" max="6678" width="6.875" customWidth="1"/>
    <col min="6681" max="6681" width="9.625" bestFit="1" customWidth="1"/>
    <col min="6685" max="6685" width="3.625" customWidth="1"/>
    <col min="6686" max="6686" width="9.25" customWidth="1"/>
    <col min="6913" max="6913" width="3.625" customWidth="1"/>
    <col min="6914" max="6914" width="10.375" customWidth="1"/>
    <col min="6915" max="6915" width="9.625" customWidth="1"/>
    <col min="6927" max="6928" width="7.875" customWidth="1"/>
    <col min="6929" max="6929" width="8.625" customWidth="1"/>
    <col min="6930" max="6930" width="8.125" customWidth="1"/>
    <col min="6931" max="6931" width="6.875" customWidth="1"/>
    <col min="6932" max="6932" width="0.5" customWidth="1"/>
    <col min="6933" max="6934" width="6.875" customWidth="1"/>
    <col min="6937" max="6937" width="9.625" bestFit="1" customWidth="1"/>
    <col min="6941" max="6941" width="3.625" customWidth="1"/>
    <col min="6942" max="6942" width="9.25" customWidth="1"/>
    <col min="7169" max="7169" width="3.625" customWidth="1"/>
    <col min="7170" max="7170" width="10.375" customWidth="1"/>
    <col min="7171" max="7171" width="9.625" customWidth="1"/>
    <col min="7183" max="7184" width="7.875" customWidth="1"/>
    <col min="7185" max="7185" width="8.625" customWidth="1"/>
    <col min="7186" max="7186" width="8.125" customWidth="1"/>
    <col min="7187" max="7187" width="6.875" customWidth="1"/>
    <col min="7188" max="7188" width="0.5" customWidth="1"/>
    <col min="7189" max="7190" width="6.875" customWidth="1"/>
    <col min="7193" max="7193" width="9.625" bestFit="1" customWidth="1"/>
    <col min="7197" max="7197" width="3.625" customWidth="1"/>
    <col min="7198" max="7198" width="9.25" customWidth="1"/>
    <col min="7425" max="7425" width="3.625" customWidth="1"/>
    <col min="7426" max="7426" width="10.375" customWidth="1"/>
    <col min="7427" max="7427" width="9.625" customWidth="1"/>
    <col min="7439" max="7440" width="7.875" customWidth="1"/>
    <col min="7441" max="7441" width="8.625" customWidth="1"/>
    <col min="7442" max="7442" width="8.125" customWidth="1"/>
    <col min="7443" max="7443" width="6.875" customWidth="1"/>
    <col min="7444" max="7444" width="0.5" customWidth="1"/>
    <col min="7445" max="7446" width="6.875" customWidth="1"/>
    <col min="7449" max="7449" width="9.625" bestFit="1" customWidth="1"/>
    <col min="7453" max="7453" width="3.625" customWidth="1"/>
    <col min="7454" max="7454" width="9.25" customWidth="1"/>
    <col min="7681" max="7681" width="3.625" customWidth="1"/>
    <col min="7682" max="7682" width="10.375" customWidth="1"/>
    <col min="7683" max="7683" width="9.625" customWidth="1"/>
    <col min="7695" max="7696" width="7.875" customWidth="1"/>
    <col min="7697" max="7697" width="8.625" customWidth="1"/>
    <col min="7698" max="7698" width="8.125" customWidth="1"/>
    <col min="7699" max="7699" width="6.875" customWidth="1"/>
    <col min="7700" max="7700" width="0.5" customWidth="1"/>
    <col min="7701" max="7702" width="6.875" customWidth="1"/>
    <col min="7705" max="7705" width="9.625" bestFit="1" customWidth="1"/>
    <col min="7709" max="7709" width="3.625" customWidth="1"/>
    <col min="7710" max="7710" width="9.25" customWidth="1"/>
    <col min="7937" max="7937" width="3.625" customWidth="1"/>
    <col min="7938" max="7938" width="10.375" customWidth="1"/>
    <col min="7939" max="7939" width="9.625" customWidth="1"/>
    <col min="7951" max="7952" width="7.875" customWidth="1"/>
    <col min="7953" max="7953" width="8.625" customWidth="1"/>
    <col min="7954" max="7954" width="8.125" customWidth="1"/>
    <col min="7955" max="7955" width="6.875" customWidth="1"/>
    <col min="7956" max="7956" width="0.5" customWidth="1"/>
    <col min="7957" max="7958" width="6.875" customWidth="1"/>
    <col min="7961" max="7961" width="9.625" bestFit="1" customWidth="1"/>
    <col min="7965" max="7965" width="3.625" customWidth="1"/>
    <col min="7966" max="7966" width="9.25" customWidth="1"/>
    <col min="8193" max="8193" width="3.625" customWidth="1"/>
    <col min="8194" max="8194" width="10.375" customWidth="1"/>
    <col min="8195" max="8195" width="9.625" customWidth="1"/>
    <col min="8207" max="8208" width="7.875" customWidth="1"/>
    <col min="8209" max="8209" width="8.625" customWidth="1"/>
    <col min="8210" max="8210" width="8.125" customWidth="1"/>
    <col min="8211" max="8211" width="6.875" customWidth="1"/>
    <col min="8212" max="8212" width="0.5" customWidth="1"/>
    <col min="8213" max="8214" width="6.875" customWidth="1"/>
    <col min="8217" max="8217" width="9.625" bestFit="1" customWidth="1"/>
    <col min="8221" max="8221" width="3.625" customWidth="1"/>
    <col min="8222" max="8222" width="9.25" customWidth="1"/>
    <col min="8449" max="8449" width="3.625" customWidth="1"/>
    <col min="8450" max="8450" width="10.375" customWidth="1"/>
    <col min="8451" max="8451" width="9.625" customWidth="1"/>
    <col min="8463" max="8464" width="7.875" customWidth="1"/>
    <col min="8465" max="8465" width="8.625" customWidth="1"/>
    <col min="8466" max="8466" width="8.125" customWidth="1"/>
    <col min="8467" max="8467" width="6.875" customWidth="1"/>
    <col min="8468" max="8468" width="0.5" customWidth="1"/>
    <col min="8469" max="8470" width="6.875" customWidth="1"/>
    <col min="8473" max="8473" width="9.625" bestFit="1" customWidth="1"/>
    <col min="8477" max="8477" width="3.625" customWidth="1"/>
    <col min="8478" max="8478" width="9.25" customWidth="1"/>
    <col min="8705" max="8705" width="3.625" customWidth="1"/>
    <col min="8706" max="8706" width="10.375" customWidth="1"/>
    <col min="8707" max="8707" width="9.625" customWidth="1"/>
    <col min="8719" max="8720" width="7.875" customWidth="1"/>
    <col min="8721" max="8721" width="8.625" customWidth="1"/>
    <col min="8722" max="8722" width="8.125" customWidth="1"/>
    <col min="8723" max="8723" width="6.875" customWidth="1"/>
    <col min="8724" max="8724" width="0.5" customWidth="1"/>
    <col min="8725" max="8726" width="6.875" customWidth="1"/>
    <col min="8729" max="8729" width="9.625" bestFit="1" customWidth="1"/>
    <col min="8733" max="8733" width="3.625" customWidth="1"/>
    <col min="8734" max="8734" width="9.25" customWidth="1"/>
    <col min="8961" max="8961" width="3.625" customWidth="1"/>
    <col min="8962" max="8962" width="10.375" customWidth="1"/>
    <col min="8963" max="8963" width="9.625" customWidth="1"/>
    <col min="8975" max="8976" width="7.875" customWidth="1"/>
    <col min="8977" max="8977" width="8.625" customWidth="1"/>
    <col min="8978" max="8978" width="8.125" customWidth="1"/>
    <col min="8979" max="8979" width="6.875" customWidth="1"/>
    <col min="8980" max="8980" width="0.5" customWidth="1"/>
    <col min="8981" max="8982" width="6.875" customWidth="1"/>
    <col min="8985" max="8985" width="9.625" bestFit="1" customWidth="1"/>
    <col min="8989" max="8989" width="3.625" customWidth="1"/>
    <col min="8990" max="8990" width="9.25" customWidth="1"/>
    <col min="9217" max="9217" width="3.625" customWidth="1"/>
    <col min="9218" max="9218" width="10.375" customWidth="1"/>
    <col min="9219" max="9219" width="9.625" customWidth="1"/>
    <col min="9231" max="9232" width="7.875" customWidth="1"/>
    <col min="9233" max="9233" width="8.625" customWidth="1"/>
    <col min="9234" max="9234" width="8.125" customWidth="1"/>
    <col min="9235" max="9235" width="6.875" customWidth="1"/>
    <col min="9236" max="9236" width="0.5" customWidth="1"/>
    <col min="9237" max="9238" width="6.875" customWidth="1"/>
    <col min="9241" max="9241" width="9.625" bestFit="1" customWidth="1"/>
    <col min="9245" max="9245" width="3.625" customWidth="1"/>
    <col min="9246" max="9246" width="9.25" customWidth="1"/>
    <col min="9473" max="9473" width="3.625" customWidth="1"/>
    <col min="9474" max="9474" width="10.375" customWidth="1"/>
    <col min="9475" max="9475" width="9.625" customWidth="1"/>
    <col min="9487" max="9488" width="7.875" customWidth="1"/>
    <col min="9489" max="9489" width="8.625" customWidth="1"/>
    <col min="9490" max="9490" width="8.125" customWidth="1"/>
    <col min="9491" max="9491" width="6.875" customWidth="1"/>
    <col min="9492" max="9492" width="0.5" customWidth="1"/>
    <col min="9493" max="9494" width="6.875" customWidth="1"/>
    <col min="9497" max="9497" width="9.625" bestFit="1" customWidth="1"/>
    <col min="9501" max="9501" width="3.625" customWidth="1"/>
    <col min="9502" max="9502" width="9.25" customWidth="1"/>
    <col min="9729" max="9729" width="3.625" customWidth="1"/>
    <col min="9730" max="9730" width="10.375" customWidth="1"/>
    <col min="9731" max="9731" width="9.625" customWidth="1"/>
    <col min="9743" max="9744" width="7.875" customWidth="1"/>
    <col min="9745" max="9745" width="8.625" customWidth="1"/>
    <col min="9746" max="9746" width="8.125" customWidth="1"/>
    <col min="9747" max="9747" width="6.875" customWidth="1"/>
    <col min="9748" max="9748" width="0.5" customWidth="1"/>
    <col min="9749" max="9750" width="6.875" customWidth="1"/>
    <col min="9753" max="9753" width="9.625" bestFit="1" customWidth="1"/>
    <col min="9757" max="9757" width="3.625" customWidth="1"/>
    <col min="9758" max="9758" width="9.25" customWidth="1"/>
    <col min="9985" max="9985" width="3.625" customWidth="1"/>
    <col min="9986" max="9986" width="10.375" customWidth="1"/>
    <col min="9987" max="9987" width="9.625" customWidth="1"/>
    <col min="9999" max="10000" width="7.875" customWidth="1"/>
    <col min="10001" max="10001" width="8.625" customWidth="1"/>
    <col min="10002" max="10002" width="8.125" customWidth="1"/>
    <col min="10003" max="10003" width="6.875" customWidth="1"/>
    <col min="10004" max="10004" width="0.5" customWidth="1"/>
    <col min="10005" max="10006" width="6.875" customWidth="1"/>
    <col min="10009" max="10009" width="9.625" bestFit="1" customWidth="1"/>
    <col min="10013" max="10013" width="3.625" customWidth="1"/>
    <col min="10014" max="10014" width="9.25" customWidth="1"/>
    <col min="10241" max="10241" width="3.625" customWidth="1"/>
    <col min="10242" max="10242" width="10.375" customWidth="1"/>
    <col min="10243" max="10243" width="9.625" customWidth="1"/>
    <col min="10255" max="10256" width="7.875" customWidth="1"/>
    <col min="10257" max="10257" width="8.625" customWidth="1"/>
    <col min="10258" max="10258" width="8.125" customWidth="1"/>
    <col min="10259" max="10259" width="6.875" customWidth="1"/>
    <col min="10260" max="10260" width="0.5" customWidth="1"/>
    <col min="10261" max="10262" width="6.875" customWidth="1"/>
    <col min="10265" max="10265" width="9.625" bestFit="1" customWidth="1"/>
    <col min="10269" max="10269" width="3.625" customWidth="1"/>
    <col min="10270" max="10270" width="9.25" customWidth="1"/>
    <col min="10497" max="10497" width="3.625" customWidth="1"/>
    <col min="10498" max="10498" width="10.375" customWidth="1"/>
    <col min="10499" max="10499" width="9.625" customWidth="1"/>
    <col min="10511" max="10512" width="7.875" customWidth="1"/>
    <col min="10513" max="10513" width="8.625" customWidth="1"/>
    <col min="10514" max="10514" width="8.125" customWidth="1"/>
    <col min="10515" max="10515" width="6.875" customWidth="1"/>
    <col min="10516" max="10516" width="0.5" customWidth="1"/>
    <col min="10517" max="10518" width="6.875" customWidth="1"/>
    <col min="10521" max="10521" width="9.625" bestFit="1" customWidth="1"/>
    <col min="10525" max="10525" width="3.625" customWidth="1"/>
    <col min="10526" max="10526" width="9.25" customWidth="1"/>
    <col min="10753" max="10753" width="3.625" customWidth="1"/>
    <col min="10754" max="10754" width="10.375" customWidth="1"/>
    <col min="10755" max="10755" width="9.625" customWidth="1"/>
    <col min="10767" max="10768" width="7.875" customWidth="1"/>
    <col min="10769" max="10769" width="8.625" customWidth="1"/>
    <col min="10770" max="10770" width="8.125" customWidth="1"/>
    <col min="10771" max="10771" width="6.875" customWidth="1"/>
    <col min="10772" max="10772" width="0.5" customWidth="1"/>
    <col min="10773" max="10774" width="6.875" customWidth="1"/>
    <col min="10777" max="10777" width="9.625" bestFit="1" customWidth="1"/>
    <col min="10781" max="10781" width="3.625" customWidth="1"/>
    <col min="10782" max="10782" width="9.25" customWidth="1"/>
    <col min="11009" max="11009" width="3.625" customWidth="1"/>
    <col min="11010" max="11010" width="10.375" customWidth="1"/>
    <col min="11011" max="11011" width="9.625" customWidth="1"/>
    <col min="11023" max="11024" width="7.875" customWidth="1"/>
    <col min="11025" max="11025" width="8.625" customWidth="1"/>
    <col min="11026" max="11026" width="8.125" customWidth="1"/>
    <col min="11027" max="11027" width="6.875" customWidth="1"/>
    <col min="11028" max="11028" width="0.5" customWidth="1"/>
    <col min="11029" max="11030" width="6.875" customWidth="1"/>
    <col min="11033" max="11033" width="9.625" bestFit="1" customWidth="1"/>
    <col min="11037" max="11037" width="3.625" customWidth="1"/>
    <col min="11038" max="11038" width="9.25" customWidth="1"/>
    <col min="11265" max="11265" width="3.625" customWidth="1"/>
    <col min="11266" max="11266" width="10.375" customWidth="1"/>
    <col min="11267" max="11267" width="9.625" customWidth="1"/>
    <col min="11279" max="11280" width="7.875" customWidth="1"/>
    <col min="11281" max="11281" width="8.625" customWidth="1"/>
    <col min="11282" max="11282" width="8.125" customWidth="1"/>
    <col min="11283" max="11283" width="6.875" customWidth="1"/>
    <col min="11284" max="11284" width="0.5" customWidth="1"/>
    <col min="11285" max="11286" width="6.875" customWidth="1"/>
    <col min="11289" max="11289" width="9.625" bestFit="1" customWidth="1"/>
    <col min="11293" max="11293" width="3.625" customWidth="1"/>
    <col min="11294" max="11294" width="9.25" customWidth="1"/>
    <col min="11521" max="11521" width="3.625" customWidth="1"/>
    <col min="11522" max="11522" width="10.375" customWidth="1"/>
    <col min="11523" max="11523" width="9.625" customWidth="1"/>
    <col min="11535" max="11536" width="7.875" customWidth="1"/>
    <col min="11537" max="11537" width="8.625" customWidth="1"/>
    <col min="11538" max="11538" width="8.125" customWidth="1"/>
    <col min="11539" max="11539" width="6.875" customWidth="1"/>
    <col min="11540" max="11540" width="0.5" customWidth="1"/>
    <col min="11541" max="11542" width="6.875" customWidth="1"/>
    <col min="11545" max="11545" width="9.625" bestFit="1" customWidth="1"/>
    <col min="11549" max="11549" width="3.625" customWidth="1"/>
    <col min="11550" max="11550" width="9.25" customWidth="1"/>
    <col min="11777" max="11777" width="3.625" customWidth="1"/>
    <col min="11778" max="11778" width="10.375" customWidth="1"/>
    <col min="11779" max="11779" width="9.625" customWidth="1"/>
    <col min="11791" max="11792" width="7.875" customWidth="1"/>
    <col min="11793" max="11793" width="8.625" customWidth="1"/>
    <col min="11794" max="11794" width="8.125" customWidth="1"/>
    <col min="11795" max="11795" width="6.875" customWidth="1"/>
    <col min="11796" max="11796" width="0.5" customWidth="1"/>
    <col min="11797" max="11798" width="6.875" customWidth="1"/>
    <col min="11801" max="11801" width="9.625" bestFit="1" customWidth="1"/>
    <col min="11805" max="11805" width="3.625" customWidth="1"/>
    <col min="11806" max="11806" width="9.25" customWidth="1"/>
    <col min="12033" max="12033" width="3.625" customWidth="1"/>
    <col min="12034" max="12034" width="10.375" customWidth="1"/>
    <col min="12035" max="12035" width="9.625" customWidth="1"/>
    <col min="12047" max="12048" width="7.875" customWidth="1"/>
    <col min="12049" max="12049" width="8.625" customWidth="1"/>
    <col min="12050" max="12050" width="8.125" customWidth="1"/>
    <col min="12051" max="12051" width="6.875" customWidth="1"/>
    <col min="12052" max="12052" width="0.5" customWidth="1"/>
    <col min="12053" max="12054" width="6.875" customWidth="1"/>
    <col min="12057" max="12057" width="9.625" bestFit="1" customWidth="1"/>
    <col min="12061" max="12061" width="3.625" customWidth="1"/>
    <col min="12062" max="12062" width="9.25" customWidth="1"/>
    <col min="12289" max="12289" width="3.625" customWidth="1"/>
    <col min="12290" max="12290" width="10.375" customWidth="1"/>
    <col min="12291" max="12291" width="9.625" customWidth="1"/>
    <col min="12303" max="12304" width="7.875" customWidth="1"/>
    <col min="12305" max="12305" width="8.625" customWidth="1"/>
    <col min="12306" max="12306" width="8.125" customWidth="1"/>
    <col min="12307" max="12307" width="6.875" customWidth="1"/>
    <col min="12308" max="12308" width="0.5" customWidth="1"/>
    <col min="12309" max="12310" width="6.875" customWidth="1"/>
    <col min="12313" max="12313" width="9.625" bestFit="1" customWidth="1"/>
    <col min="12317" max="12317" width="3.625" customWidth="1"/>
    <col min="12318" max="12318" width="9.25" customWidth="1"/>
    <col min="12545" max="12545" width="3.625" customWidth="1"/>
    <col min="12546" max="12546" width="10.375" customWidth="1"/>
    <col min="12547" max="12547" width="9.625" customWidth="1"/>
    <col min="12559" max="12560" width="7.875" customWidth="1"/>
    <col min="12561" max="12561" width="8.625" customWidth="1"/>
    <col min="12562" max="12562" width="8.125" customWidth="1"/>
    <col min="12563" max="12563" width="6.875" customWidth="1"/>
    <col min="12564" max="12564" width="0.5" customWidth="1"/>
    <col min="12565" max="12566" width="6.875" customWidth="1"/>
    <col min="12569" max="12569" width="9.625" bestFit="1" customWidth="1"/>
    <col min="12573" max="12573" width="3.625" customWidth="1"/>
    <col min="12574" max="12574" width="9.25" customWidth="1"/>
    <col min="12801" max="12801" width="3.625" customWidth="1"/>
    <col min="12802" max="12802" width="10.375" customWidth="1"/>
    <col min="12803" max="12803" width="9.625" customWidth="1"/>
    <col min="12815" max="12816" width="7.875" customWidth="1"/>
    <col min="12817" max="12817" width="8.625" customWidth="1"/>
    <col min="12818" max="12818" width="8.125" customWidth="1"/>
    <col min="12819" max="12819" width="6.875" customWidth="1"/>
    <col min="12820" max="12820" width="0.5" customWidth="1"/>
    <col min="12821" max="12822" width="6.875" customWidth="1"/>
    <col min="12825" max="12825" width="9.625" bestFit="1" customWidth="1"/>
    <col min="12829" max="12829" width="3.625" customWidth="1"/>
    <col min="12830" max="12830" width="9.25" customWidth="1"/>
    <col min="13057" max="13057" width="3.625" customWidth="1"/>
    <col min="13058" max="13058" width="10.375" customWidth="1"/>
    <col min="13059" max="13059" width="9.625" customWidth="1"/>
    <col min="13071" max="13072" width="7.875" customWidth="1"/>
    <col min="13073" max="13073" width="8.625" customWidth="1"/>
    <col min="13074" max="13074" width="8.125" customWidth="1"/>
    <col min="13075" max="13075" width="6.875" customWidth="1"/>
    <col min="13076" max="13076" width="0.5" customWidth="1"/>
    <col min="13077" max="13078" width="6.875" customWidth="1"/>
    <col min="13081" max="13081" width="9.625" bestFit="1" customWidth="1"/>
    <col min="13085" max="13085" width="3.625" customWidth="1"/>
    <col min="13086" max="13086" width="9.25" customWidth="1"/>
    <col min="13313" max="13313" width="3.625" customWidth="1"/>
    <col min="13314" max="13314" width="10.375" customWidth="1"/>
    <col min="13315" max="13315" width="9.625" customWidth="1"/>
    <col min="13327" max="13328" width="7.875" customWidth="1"/>
    <col min="13329" max="13329" width="8.625" customWidth="1"/>
    <col min="13330" max="13330" width="8.125" customWidth="1"/>
    <col min="13331" max="13331" width="6.875" customWidth="1"/>
    <col min="13332" max="13332" width="0.5" customWidth="1"/>
    <col min="13333" max="13334" width="6.875" customWidth="1"/>
    <col min="13337" max="13337" width="9.625" bestFit="1" customWidth="1"/>
    <col min="13341" max="13341" width="3.625" customWidth="1"/>
    <col min="13342" max="13342" width="9.25" customWidth="1"/>
    <col min="13569" max="13569" width="3.625" customWidth="1"/>
    <col min="13570" max="13570" width="10.375" customWidth="1"/>
    <col min="13571" max="13571" width="9.625" customWidth="1"/>
    <col min="13583" max="13584" width="7.875" customWidth="1"/>
    <col min="13585" max="13585" width="8.625" customWidth="1"/>
    <col min="13586" max="13586" width="8.125" customWidth="1"/>
    <col min="13587" max="13587" width="6.875" customWidth="1"/>
    <col min="13588" max="13588" width="0.5" customWidth="1"/>
    <col min="13589" max="13590" width="6.875" customWidth="1"/>
    <col min="13593" max="13593" width="9.625" bestFit="1" customWidth="1"/>
    <col min="13597" max="13597" width="3.625" customWidth="1"/>
    <col min="13598" max="13598" width="9.25" customWidth="1"/>
    <col min="13825" max="13825" width="3.625" customWidth="1"/>
    <col min="13826" max="13826" width="10.375" customWidth="1"/>
    <col min="13827" max="13827" width="9.625" customWidth="1"/>
    <col min="13839" max="13840" width="7.875" customWidth="1"/>
    <col min="13841" max="13841" width="8.625" customWidth="1"/>
    <col min="13842" max="13842" width="8.125" customWidth="1"/>
    <col min="13843" max="13843" width="6.875" customWidth="1"/>
    <col min="13844" max="13844" width="0.5" customWidth="1"/>
    <col min="13845" max="13846" width="6.875" customWidth="1"/>
    <col min="13849" max="13849" width="9.625" bestFit="1" customWidth="1"/>
    <col min="13853" max="13853" width="3.625" customWidth="1"/>
    <col min="13854" max="13854" width="9.25" customWidth="1"/>
    <col min="14081" max="14081" width="3.625" customWidth="1"/>
    <col min="14082" max="14082" width="10.375" customWidth="1"/>
    <col min="14083" max="14083" width="9.625" customWidth="1"/>
    <col min="14095" max="14096" width="7.875" customWidth="1"/>
    <col min="14097" max="14097" width="8.625" customWidth="1"/>
    <col min="14098" max="14098" width="8.125" customWidth="1"/>
    <col min="14099" max="14099" width="6.875" customWidth="1"/>
    <col min="14100" max="14100" width="0.5" customWidth="1"/>
    <col min="14101" max="14102" width="6.875" customWidth="1"/>
    <col min="14105" max="14105" width="9.625" bestFit="1" customWidth="1"/>
    <col min="14109" max="14109" width="3.625" customWidth="1"/>
    <col min="14110" max="14110" width="9.25" customWidth="1"/>
    <col min="14337" max="14337" width="3.625" customWidth="1"/>
    <col min="14338" max="14338" width="10.375" customWidth="1"/>
    <col min="14339" max="14339" width="9.625" customWidth="1"/>
    <col min="14351" max="14352" width="7.875" customWidth="1"/>
    <col min="14353" max="14353" width="8.625" customWidth="1"/>
    <col min="14354" max="14354" width="8.125" customWidth="1"/>
    <col min="14355" max="14355" width="6.875" customWidth="1"/>
    <col min="14356" max="14356" width="0.5" customWidth="1"/>
    <col min="14357" max="14358" width="6.875" customWidth="1"/>
    <col min="14361" max="14361" width="9.625" bestFit="1" customWidth="1"/>
    <col min="14365" max="14365" width="3.625" customWidth="1"/>
    <col min="14366" max="14366" width="9.25" customWidth="1"/>
    <col min="14593" max="14593" width="3.625" customWidth="1"/>
    <col min="14594" max="14594" width="10.375" customWidth="1"/>
    <col min="14595" max="14595" width="9.625" customWidth="1"/>
    <col min="14607" max="14608" width="7.875" customWidth="1"/>
    <col min="14609" max="14609" width="8.625" customWidth="1"/>
    <col min="14610" max="14610" width="8.125" customWidth="1"/>
    <col min="14611" max="14611" width="6.875" customWidth="1"/>
    <col min="14612" max="14612" width="0.5" customWidth="1"/>
    <col min="14613" max="14614" width="6.875" customWidth="1"/>
    <col min="14617" max="14617" width="9.625" bestFit="1" customWidth="1"/>
    <col min="14621" max="14621" width="3.625" customWidth="1"/>
    <col min="14622" max="14622" width="9.25" customWidth="1"/>
    <col min="14849" max="14849" width="3.625" customWidth="1"/>
    <col min="14850" max="14850" width="10.375" customWidth="1"/>
    <col min="14851" max="14851" width="9.625" customWidth="1"/>
    <col min="14863" max="14864" width="7.875" customWidth="1"/>
    <col min="14865" max="14865" width="8.625" customWidth="1"/>
    <col min="14866" max="14866" width="8.125" customWidth="1"/>
    <col min="14867" max="14867" width="6.875" customWidth="1"/>
    <col min="14868" max="14868" width="0.5" customWidth="1"/>
    <col min="14869" max="14870" width="6.875" customWidth="1"/>
    <col min="14873" max="14873" width="9.625" bestFit="1" customWidth="1"/>
    <col min="14877" max="14877" width="3.625" customWidth="1"/>
    <col min="14878" max="14878" width="9.25" customWidth="1"/>
    <col min="15105" max="15105" width="3.625" customWidth="1"/>
    <col min="15106" max="15106" width="10.375" customWidth="1"/>
    <col min="15107" max="15107" width="9.625" customWidth="1"/>
    <col min="15119" max="15120" width="7.875" customWidth="1"/>
    <col min="15121" max="15121" width="8.625" customWidth="1"/>
    <col min="15122" max="15122" width="8.125" customWidth="1"/>
    <col min="15123" max="15123" width="6.875" customWidth="1"/>
    <col min="15124" max="15124" width="0.5" customWidth="1"/>
    <col min="15125" max="15126" width="6.875" customWidth="1"/>
    <col min="15129" max="15129" width="9.625" bestFit="1" customWidth="1"/>
    <col min="15133" max="15133" width="3.625" customWidth="1"/>
    <col min="15134" max="15134" width="9.25" customWidth="1"/>
    <col min="15361" max="15361" width="3.625" customWidth="1"/>
    <col min="15362" max="15362" width="10.375" customWidth="1"/>
    <col min="15363" max="15363" width="9.625" customWidth="1"/>
    <col min="15375" max="15376" width="7.875" customWidth="1"/>
    <col min="15377" max="15377" width="8.625" customWidth="1"/>
    <col min="15378" max="15378" width="8.125" customWidth="1"/>
    <col min="15379" max="15379" width="6.875" customWidth="1"/>
    <col min="15380" max="15380" width="0.5" customWidth="1"/>
    <col min="15381" max="15382" width="6.875" customWidth="1"/>
    <col min="15385" max="15385" width="9.625" bestFit="1" customWidth="1"/>
    <col min="15389" max="15389" width="3.625" customWidth="1"/>
    <col min="15390" max="15390" width="9.25" customWidth="1"/>
    <col min="15617" max="15617" width="3.625" customWidth="1"/>
    <col min="15618" max="15618" width="10.375" customWidth="1"/>
    <col min="15619" max="15619" width="9.625" customWidth="1"/>
    <col min="15631" max="15632" width="7.875" customWidth="1"/>
    <col min="15633" max="15633" width="8.625" customWidth="1"/>
    <col min="15634" max="15634" width="8.125" customWidth="1"/>
    <col min="15635" max="15635" width="6.875" customWidth="1"/>
    <col min="15636" max="15636" width="0.5" customWidth="1"/>
    <col min="15637" max="15638" width="6.875" customWidth="1"/>
    <col min="15641" max="15641" width="9.625" bestFit="1" customWidth="1"/>
    <col min="15645" max="15645" width="3.625" customWidth="1"/>
    <col min="15646" max="15646" width="9.25" customWidth="1"/>
    <col min="15873" max="15873" width="3.625" customWidth="1"/>
    <col min="15874" max="15874" width="10.375" customWidth="1"/>
    <col min="15875" max="15875" width="9.625" customWidth="1"/>
    <col min="15887" max="15888" width="7.875" customWidth="1"/>
    <col min="15889" max="15889" width="8.625" customWidth="1"/>
    <col min="15890" max="15890" width="8.125" customWidth="1"/>
    <col min="15891" max="15891" width="6.875" customWidth="1"/>
    <col min="15892" max="15892" width="0.5" customWidth="1"/>
    <col min="15893" max="15894" width="6.875" customWidth="1"/>
    <col min="15897" max="15897" width="9.625" bestFit="1" customWidth="1"/>
    <col min="15901" max="15901" width="3.625" customWidth="1"/>
    <col min="15902" max="15902" width="9.25" customWidth="1"/>
    <col min="16129" max="16129" width="3.625" customWidth="1"/>
    <col min="16130" max="16130" width="10.375" customWidth="1"/>
    <col min="16131" max="16131" width="9.625" customWidth="1"/>
    <col min="16143" max="16144" width="7.875" customWidth="1"/>
    <col min="16145" max="16145" width="8.625" customWidth="1"/>
    <col min="16146" max="16146" width="8.125" customWidth="1"/>
    <col min="16147" max="16147" width="6.875" customWidth="1"/>
    <col min="16148" max="16148" width="0.5" customWidth="1"/>
    <col min="16149" max="16150" width="6.875" customWidth="1"/>
    <col min="16153" max="16153" width="9.625" bestFit="1" customWidth="1"/>
    <col min="16157" max="16157" width="3.625" customWidth="1"/>
    <col min="16158" max="16158" width="9.25" customWidth="1"/>
  </cols>
  <sheetData>
    <row r="1" spans="1:31" ht="19.5" customHeight="1" x14ac:dyDescent="0.2">
      <c r="A1" s="230"/>
      <c r="B1" s="230"/>
      <c r="C1" s="230"/>
      <c r="D1" s="230"/>
      <c r="E1" s="232" t="s">
        <v>292</v>
      </c>
      <c r="F1" s="230"/>
      <c r="G1" s="612" t="s">
        <v>201</v>
      </c>
      <c r="H1" s="612"/>
      <c r="I1" s="612"/>
      <c r="J1" s="612"/>
      <c r="K1" s="612"/>
      <c r="L1" s="612"/>
      <c r="M1" s="612"/>
      <c r="N1" s="230"/>
      <c r="O1" s="230"/>
      <c r="Q1" s="612" t="s">
        <v>200</v>
      </c>
      <c r="R1" s="612"/>
      <c r="S1" s="612"/>
      <c r="T1" s="612"/>
      <c r="U1" s="612"/>
      <c r="V1" s="612"/>
      <c r="W1" s="612"/>
      <c r="X1" s="612"/>
      <c r="Y1" s="612"/>
      <c r="Z1" s="231"/>
      <c r="AA1" s="231" t="s">
        <v>125</v>
      </c>
      <c r="AB1" s="230"/>
    </row>
    <row r="2" spans="1:31" x14ac:dyDescent="0.15">
      <c r="A2" s="229"/>
      <c r="B2" s="229" t="s">
        <v>124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8"/>
      <c r="X2" s="228"/>
      <c r="Y2" s="227"/>
      <c r="Z2" s="227"/>
      <c r="AA2" s="226"/>
    </row>
    <row r="3" spans="1:31" s="90" customFormat="1" ht="54" customHeight="1" x14ac:dyDescent="0.15">
      <c r="A3" s="606" t="s">
        <v>122</v>
      </c>
      <c r="B3" s="607"/>
      <c r="C3" s="607" t="s">
        <v>64</v>
      </c>
      <c r="D3" s="225" t="s">
        <v>197</v>
      </c>
      <c r="E3" s="225"/>
      <c r="F3" s="225"/>
      <c r="G3" s="225"/>
      <c r="H3" s="225"/>
      <c r="I3" s="225"/>
      <c r="J3" s="225"/>
      <c r="K3" s="608" t="s">
        <v>293</v>
      </c>
      <c r="L3" s="609" t="s">
        <v>294</v>
      </c>
      <c r="M3" s="610"/>
      <c r="N3" s="608" t="s">
        <v>195</v>
      </c>
      <c r="O3" s="626" t="s">
        <v>194</v>
      </c>
      <c r="P3" s="627"/>
      <c r="Q3" s="608" t="s">
        <v>295</v>
      </c>
      <c r="R3" s="608" t="s">
        <v>121</v>
      </c>
      <c r="S3" s="608" t="s">
        <v>120</v>
      </c>
      <c r="T3" s="308"/>
      <c r="U3" s="628" t="s">
        <v>192</v>
      </c>
      <c r="V3" s="628"/>
      <c r="W3" s="629" t="s">
        <v>72</v>
      </c>
      <c r="X3" s="619" t="s">
        <v>191</v>
      </c>
      <c r="Y3" s="620" t="s">
        <v>296</v>
      </c>
      <c r="Z3" s="618" t="s">
        <v>189</v>
      </c>
      <c r="AA3" s="621" t="s">
        <v>297</v>
      </c>
      <c r="AB3" s="622"/>
      <c r="AC3" s="623" t="s">
        <v>119</v>
      </c>
      <c r="AD3" s="624"/>
    </row>
    <row r="4" spans="1:31" s="90" customFormat="1" ht="57" customHeight="1" x14ac:dyDescent="0.15">
      <c r="A4" s="606"/>
      <c r="B4" s="607"/>
      <c r="C4" s="607"/>
      <c r="D4" s="529" t="s">
        <v>64</v>
      </c>
      <c r="E4" s="223" t="s">
        <v>184</v>
      </c>
      <c r="F4" s="223" t="s">
        <v>183</v>
      </c>
      <c r="G4" s="223" t="s">
        <v>298</v>
      </c>
      <c r="H4" s="223" t="s">
        <v>138</v>
      </c>
      <c r="I4" s="223" t="s">
        <v>186</v>
      </c>
      <c r="J4" s="223" t="s">
        <v>136</v>
      </c>
      <c r="K4" s="608"/>
      <c r="L4" s="223" t="s">
        <v>299</v>
      </c>
      <c r="M4" s="223" t="s">
        <v>69</v>
      </c>
      <c r="N4" s="608"/>
      <c r="O4" s="527" t="s">
        <v>264</v>
      </c>
      <c r="P4" s="309" t="s">
        <v>265</v>
      </c>
      <c r="Q4" s="608"/>
      <c r="R4" s="608"/>
      <c r="S4" s="608"/>
      <c r="T4" s="310"/>
      <c r="U4" s="311" t="s">
        <v>264</v>
      </c>
      <c r="V4" s="312" t="s">
        <v>265</v>
      </c>
      <c r="W4" s="629"/>
      <c r="X4" s="619"/>
      <c r="Y4" s="620"/>
      <c r="Z4" s="618"/>
      <c r="AA4" s="224" t="s">
        <v>184</v>
      </c>
      <c r="AB4" s="223" t="s">
        <v>183</v>
      </c>
      <c r="AC4" s="623"/>
      <c r="AD4" s="624"/>
    </row>
    <row r="5" spans="1:31" s="90" customFormat="1" ht="10.5" customHeight="1" x14ac:dyDescent="0.15">
      <c r="A5" s="222"/>
      <c r="B5" s="221"/>
      <c r="C5" s="215"/>
      <c r="D5" s="217"/>
      <c r="E5" s="220"/>
      <c r="F5" s="220"/>
      <c r="G5" s="220"/>
      <c r="H5" s="220"/>
      <c r="I5" s="220"/>
      <c r="J5" s="218"/>
      <c r="K5" s="215"/>
      <c r="L5" s="219"/>
      <c r="M5" s="218"/>
      <c r="N5" s="215"/>
      <c r="O5" s="217"/>
      <c r="P5" s="216"/>
      <c r="Q5" s="215"/>
      <c r="R5" s="214"/>
      <c r="S5" s="217"/>
      <c r="T5" s="215"/>
      <c r="U5" s="313"/>
      <c r="V5" s="313"/>
      <c r="W5" s="214"/>
      <c r="X5" s="214"/>
      <c r="Y5" s="213"/>
      <c r="Z5" s="212"/>
      <c r="AA5" s="211"/>
      <c r="AB5" s="211"/>
      <c r="AC5" s="241"/>
      <c r="AD5" s="240"/>
    </row>
    <row r="6" spans="1:31" s="90" customFormat="1" ht="15.6" customHeight="1" x14ac:dyDescent="0.15">
      <c r="A6" s="565" t="s">
        <v>300</v>
      </c>
      <c r="B6" s="615"/>
      <c r="C6" s="107">
        <v>15214</v>
      </c>
      <c r="D6" s="505">
        <v>6417</v>
      </c>
      <c r="E6" s="107">
        <v>4585</v>
      </c>
      <c r="F6" s="107">
        <v>1201</v>
      </c>
      <c r="G6" s="107">
        <v>3</v>
      </c>
      <c r="H6" s="107">
        <v>0</v>
      </c>
      <c r="I6" s="107">
        <v>628</v>
      </c>
      <c r="J6" s="506">
        <v>0</v>
      </c>
      <c r="K6" s="107">
        <v>3037</v>
      </c>
      <c r="L6" s="505">
        <v>924</v>
      </c>
      <c r="M6" s="327">
        <v>75</v>
      </c>
      <c r="N6" s="107">
        <v>213</v>
      </c>
      <c r="O6" s="505">
        <v>4122</v>
      </c>
      <c r="P6" s="327">
        <v>32</v>
      </c>
      <c r="Q6" s="107">
        <v>84</v>
      </c>
      <c r="R6" s="314">
        <v>310</v>
      </c>
      <c r="S6" s="505">
        <v>0</v>
      </c>
      <c r="T6" s="107"/>
      <c r="U6" s="314">
        <v>11</v>
      </c>
      <c r="V6" s="314">
        <v>2</v>
      </c>
      <c r="W6" s="314">
        <v>4167</v>
      </c>
      <c r="X6" s="314">
        <v>1819</v>
      </c>
      <c r="Y6" s="497">
        <v>42.2</v>
      </c>
      <c r="Z6" s="507">
        <v>27.4</v>
      </c>
      <c r="AA6" s="107">
        <v>5704</v>
      </c>
      <c r="AB6" s="107">
        <v>1225</v>
      </c>
      <c r="AC6" s="625" t="s">
        <v>286</v>
      </c>
      <c r="AD6" s="565"/>
    </row>
    <row r="7" spans="1:31" ht="10.5" customHeight="1" x14ac:dyDescent="0.15">
      <c r="A7" s="100"/>
      <c r="B7" s="99"/>
      <c r="C7" s="105"/>
      <c r="D7" s="210"/>
      <c r="E7" s="98"/>
      <c r="F7" s="98"/>
      <c r="G7" s="98"/>
      <c r="H7" s="98"/>
      <c r="I7" s="98"/>
      <c r="J7" s="209"/>
      <c r="K7" s="105"/>
      <c r="L7" s="210"/>
      <c r="M7" s="209"/>
      <c r="N7" s="105"/>
      <c r="O7" s="210"/>
      <c r="P7" s="209"/>
      <c r="Q7" s="105"/>
      <c r="R7" s="208"/>
      <c r="S7" s="210"/>
      <c r="T7" s="105"/>
      <c r="U7" s="315"/>
      <c r="V7" s="315"/>
      <c r="W7" s="208"/>
      <c r="X7" s="208"/>
      <c r="Y7" s="104"/>
      <c r="Z7" s="207"/>
      <c r="AA7" s="105"/>
      <c r="AB7" s="105"/>
      <c r="AC7" s="97"/>
      <c r="AD7" s="96"/>
    </row>
    <row r="8" spans="1:31" s="90" customFormat="1" ht="15.6" customHeight="1" x14ac:dyDescent="0.15">
      <c r="A8" s="616" t="s">
        <v>301</v>
      </c>
      <c r="B8" s="617"/>
      <c r="C8" s="102">
        <f>SUM(C14:C35)+C37+C41+C44+C47+C50+C53+C59+C64</f>
        <v>14928</v>
      </c>
      <c r="D8" s="204">
        <f t="shared" ref="D8:V8" si="0">SUM(D14:D35)+D37+D41+D44+D47+D50+D53+D59+D64</f>
        <v>6370</v>
      </c>
      <c r="E8" s="102">
        <f t="shared" si="0"/>
        <v>4562</v>
      </c>
      <c r="F8" s="102">
        <f t="shared" si="0"/>
        <v>1229</v>
      </c>
      <c r="G8" s="102">
        <f t="shared" si="0"/>
        <v>3</v>
      </c>
      <c r="H8" s="102">
        <f t="shared" si="0"/>
        <v>0</v>
      </c>
      <c r="I8" s="102">
        <f t="shared" si="0"/>
        <v>576</v>
      </c>
      <c r="J8" s="203">
        <f t="shared" si="0"/>
        <v>0</v>
      </c>
      <c r="K8" s="102">
        <f t="shared" si="0"/>
        <v>2933</v>
      </c>
      <c r="L8" s="204">
        <f t="shared" si="0"/>
        <v>913</v>
      </c>
      <c r="M8" s="203">
        <f t="shared" si="0"/>
        <v>72</v>
      </c>
      <c r="N8" s="102">
        <f t="shared" si="0"/>
        <v>197</v>
      </c>
      <c r="O8" s="204">
        <f t="shared" si="0"/>
        <v>3987</v>
      </c>
      <c r="P8" s="203">
        <f t="shared" si="0"/>
        <v>25</v>
      </c>
      <c r="Q8" s="202">
        <f t="shared" si="0"/>
        <v>95</v>
      </c>
      <c r="R8" s="102">
        <f t="shared" si="0"/>
        <v>336</v>
      </c>
      <c r="S8" s="204">
        <f t="shared" si="0"/>
        <v>0</v>
      </c>
      <c r="T8" s="102">
        <f t="shared" si="0"/>
        <v>0</v>
      </c>
      <c r="U8" s="316">
        <f t="shared" si="0"/>
        <v>10</v>
      </c>
      <c r="V8" s="316">
        <f t="shared" si="0"/>
        <v>1</v>
      </c>
      <c r="W8" s="316">
        <f>SUM(W14:W35)+W37+W41+W44+W47+W50+W53+W59+W64</f>
        <v>4023</v>
      </c>
      <c r="X8" s="316">
        <f>SUM(X14:X35)+X37+X41+X44+X47+X50+X53+X59+X64</f>
        <v>1807</v>
      </c>
      <c r="Y8" s="101">
        <f>D8/C8*100</f>
        <v>42.671489817792072</v>
      </c>
      <c r="Z8" s="206">
        <f>W8/C8*100</f>
        <v>26.94935691318328</v>
      </c>
      <c r="AA8" s="102">
        <f>SUM(AA14:AA35)+AA37+AA41+AA44+AA47+AA50+AA53+AA59+AA64</f>
        <v>5495</v>
      </c>
      <c r="AB8" s="102">
        <f>SUM(AB14:AB35)+AB37+AB41+AB44+AB47+AB50+AB53+AB59+AB64</f>
        <v>1240</v>
      </c>
      <c r="AC8" s="561" t="s">
        <v>287</v>
      </c>
      <c r="AD8" s="562"/>
      <c r="AE8" s="187">
        <f>SUM(E8:R8)-C8</f>
        <v>0</v>
      </c>
    </row>
    <row r="9" spans="1:31" s="90" customFormat="1" ht="10.5" customHeight="1" x14ac:dyDescent="0.15">
      <c r="A9" s="516"/>
      <c r="B9" s="528"/>
      <c r="C9" s="205"/>
      <c r="D9" s="204"/>
      <c r="E9" s="102"/>
      <c r="F9" s="102"/>
      <c r="G9" s="102"/>
      <c r="H9" s="102"/>
      <c r="I9" s="102"/>
      <c r="J9" s="203"/>
      <c r="K9" s="102"/>
      <c r="L9" s="204"/>
      <c r="M9" s="203"/>
      <c r="N9" s="102"/>
      <c r="O9" s="204"/>
      <c r="P9" s="203"/>
      <c r="Q9" s="202"/>
      <c r="R9" s="102"/>
      <c r="S9" s="204"/>
      <c r="T9" s="102"/>
      <c r="U9" s="316"/>
      <c r="V9" s="316"/>
      <c r="W9" s="202"/>
      <c r="X9" s="202"/>
      <c r="Y9" s="201"/>
      <c r="Z9" s="200"/>
      <c r="AA9" s="102"/>
      <c r="AB9" s="102"/>
      <c r="AC9" s="239"/>
      <c r="AD9" s="511"/>
      <c r="AE9" s="187"/>
    </row>
    <row r="10" spans="1:31" ht="12.95" customHeight="1" x14ac:dyDescent="0.15">
      <c r="A10" s="563" t="s">
        <v>118</v>
      </c>
      <c r="B10" s="552"/>
      <c r="C10" s="93">
        <v>0</v>
      </c>
      <c r="D10" s="198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197">
        <v>0</v>
      </c>
      <c r="K10" s="93">
        <v>0</v>
      </c>
      <c r="L10" s="198">
        <v>0</v>
      </c>
      <c r="M10" s="197">
        <v>0</v>
      </c>
      <c r="N10" s="93">
        <v>0</v>
      </c>
      <c r="O10" s="198">
        <v>0</v>
      </c>
      <c r="P10" s="197">
        <v>0</v>
      </c>
      <c r="Q10" s="196">
        <v>0</v>
      </c>
      <c r="R10" s="93">
        <v>0</v>
      </c>
      <c r="S10" s="198">
        <v>0</v>
      </c>
      <c r="T10" s="93">
        <v>0</v>
      </c>
      <c r="U10" s="314">
        <v>0</v>
      </c>
      <c r="V10" s="314">
        <v>0</v>
      </c>
      <c r="W10" s="196">
        <v>0</v>
      </c>
      <c r="X10" s="196">
        <v>0</v>
      </c>
      <c r="Y10" s="190">
        <v>0</v>
      </c>
      <c r="Z10" s="189">
        <v>0</v>
      </c>
      <c r="AA10" s="93">
        <v>0</v>
      </c>
      <c r="AB10" s="93">
        <v>0</v>
      </c>
      <c r="AC10" s="554" t="s">
        <v>118</v>
      </c>
      <c r="AD10" s="555" t="s">
        <v>182</v>
      </c>
      <c r="AE10" s="187">
        <f>SUM(E10:R10)-C10</f>
        <v>0</v>
      </c>
    </row>
    <row r="11" spans="1:31" ht="14.25" customHeight="1" x14ac:dyDescent="0.15">
      <c r="A11" s="563" t="s">
        <v>117</v>
      </c>
      <c r="B11" s="564"/>
      <c r="C11" s="175">
        <f>+C88+C166</f>
        <v>10464</v>
      </c>
      <c r="D11" s="198">
        <f>SUM(E11:J11)</f>
        <v>4251</v>
      </c>
      <c r="E11" s="175">
        <f t="shared" ref="E11:V12" si="1">+E88+E166</f>
        <v>3226</v>
      </c>
      <c r="F11" s="175">
        <f t="shared" si="1"/>
        <v>967</v>
      </c>
      <c r="G11" s="175">
        <f t="shared" si="1"/>
        <v>2</v>
      </c>
      <c r="H11" s="175">
        <f t="shared" si="1"/>
        <v>0</v>
      </c>
      <c r="I11" s="175">
        <f t="shared" si="1"/>
        <v>56</v>
      </c>
      <c r="J11" s="185">
        <f t="shared" si="1"/>
        <v>0</v>
      </c>
      <c r="K11" s="175">
        <f t="shared" si="1"/>
        <v>2136</v>
      </c>
      <c r="L11" s="186">
        <f t="shared" si="1"/>
        <v>522</v>
      </c>
      <c r="M11" s="185">
        <f t="shared" si="1"/>
        <v>48</v>
      </c>
      <c r="N11" s="175">
        <f t="shared" si="1"/>
        <v>167</v>
      </c>
      <c r="O11" s="186">
        <f t="shared" si="1"/>
        <v>3070</v>
      </c>
      <c r="P11" s="185">
        <f t="shared" si="1"/>
        <v>23</v>
      </c>
      <c r="Q11" s="184">
        <f t="shared" si="1"/>
        <v>44</v>
      </c>
      <c r="R11" s="175">
        <f t="shared" si="1"/>
        <v>203</v>
      </c>
      <c r="S11" s="186">
        <f t="shared" si="1"/>
        <v>0</v>
      </c>
      <c r="T11" s="175">
        <f t="shared" si="1"/>
        <v>0</v>
      </c>
      <c r="U11" s="317">
        <f t="shared" si="1"/>
        <v>5</v>
      </c>
      <c r="V11" s="317">
        <f t="shared" si="1"/>
        <v>1</v>
      </c>
      <c r="W11" s="184">
        <f>O11+P11+U11+V11</f>
        <v>3099</v>
      </c>
      <c r="X11" s="184">
        <f>SUM(X88+X166)</f>
        <v>1449</v>
      </c>
      <c r="Y11" s="94">
        <f>IF(C11=0,0,+D11/C11*100)</f>
        <v>40.625</v>
      </c>
      <c r="Z11" s="195">
        <f>IF(C11=0,0,+W11/C11*100)</f>
        <v>29.615825688073393</v>
      </c>
      <c r="AA11" s="318">
        <f>+AA88+AA166</f>
        <v>3831</v>
      </c>
      <c r="AB11" s="318">
        <f>+AB88+AB166</f>
        <v>972</v>
      </c>
      <c r="AC11" s="554" t="s">
        <v>117</v>
      </c>
      <c r="AD11" s="555" t="s">
        <v>181</v>
      </c>
      <c r="AE11" s="187">
        <f>SUM(E11:R11)-C11</f>
        <v>0</v>
      </c>
    </row>
    <row r="12" spans="1:31" ht="12.95" customHeight="1" x14ac:dyDescent="0.15">
      <c r="A12" s="563" t="s">
        <v>116</v>
      </c>
      <c r="B12" s="564"/>
      <c r="C12" s="175">
        <f>+C89+C167</f>
        <v>4464</v>
      </c>
      <c r="D12" s="198">
        <f>SUM(E12:J12)</f>
        <v>2119</v>
      </c>
      <c r="E12" s="175">
        <f t="shared" si="1"/>
        <v>1336</v>
      </c>
      <c r="F12" s="175">
        <f t="shared" si="1"/>
        <v>262</v>
      </c>
      <c r="G12" s="175">
        <f t="shared" si="1"/>
        <v>1</v>
      </c>
      <c r="H12" s="175">
        <f t="shared" si="1"/>
        <v>0</v>
      </c>
      <c r="I12" s="175">
        <f t="shared" si="1"/>
        <v>520</v>
      </c>
      <c r="J12" s="185">
        <f t="shared" si="1"/>
        <v>0</v>
      </c>
      <c r="K12" s="175">
        <f t="shared" si="1"/>
        <v>797</v>
      </c>
      <c r="L12" s="186">
        <f t="shared" si="1"/>
        <v>391</v>
      </c>
      <c r="M12" s="185">
        <f t="shared" si="1"/>
        <v>24</v>
      </c>
      <c r="N12" s="175">
        <f t="shared" si="1"/>
        <v>30</v>
      </c>
      <c r="O12" s="186">
        <f t="shared" si="1"/>
        <v>917</v>
      </c>
      <c r="P12" s="185">
        <f t="shared" si="1"/>
        <v>2</v>
      </c>
      <c r="Q12" s="184">
        <f t="shared" si="1"/>
        <v>51</v>
      </c>
      <c r="R12" s="175">
        <f t="shared" si="1"/>
        <v>133</v>
      </c>
      <c r="S12" s="186">
        <f t="shared" si="1"/>
        <v>0</v>
      </c>
      <c r="T12" s="175">
        <f t="shared" si="1"/>
        <v>0</v>
      </c>
      <c r="U12" s="317">
        <f t="shared" si="1"/>
        <v>5</v>
      </c>
      <c r="V12" s="317">
        <f t="shared" si="1"/>
        <v>0</v>
      </c>
      <c r="W12" s="184">
        <f>O12+P12+U12+V12</f>
        <v>924</v>
      </c>
      <c r="X12" s="184">
        <f>SUM(X89+X167)</f>
        <v>358</v>
      </c>
      <c r="Y12" s="94">
        <f>IF(C12=0,0,+D12/C12*100)</f>
        <v>47.468637992831539</v>
      </c>
      <c r="Z12" s="195">
        <f>IF(C12=0,0,+W12/C12*100)</f>
        <v>20.698924731182796</v>
      </c>
      <c r="AA12" s="318">
        <f>+AA89+AA167</f>
        <v>1664</v>
      </c>
      <c r="AB12" s="318">
        <f>+AB89+AB167</f>
        <v>268</v>
      </c>
      <c r="AC12" s="554" t="s">
        <v>116</v>
      </c>
      <c r="AD12" s="555"/>
      <c r="AE12" s="187">
        <f>SUM(E12:R12)-C12</f>
        <v>0</v>
      </c>
    </row>
    <row r="13" spans="1:31" ht="10.5" customHeight="1" x14ac:dyDescent="0.15">
      <c r="A13" s="100"/>
      <c r="B13" s="99"/>
      <c r="C13" s="106"/>
      <c r="D13" s="193"/>
      <c r="E13" s="106"/>
      <c r="F13" s="106"/>
      <c r="G13" s="106"/>
      <c r="H13" s="106"/>
      <c r="I13" s="106"/>
      <c r="J13" s="191"/>
      <c r="K13" s="106"/>
      <c r="L13" s="193"/>
      <c r="M13" s="191"/>
      <c r="N13" s="106"/>
      <c r="O13" s="193"/>
      <c r="P13" s="191"/>
      <c r="Q13" s="192"/>
      <c r="R13" s="106"/>
      <c r="S13" s="193"/>
      <c r="T13" s="106"/>
      <c r="U13" s="319"/>
      <c r="V13" s="319"/>
      <c r="W13" s="184"/>
      <c r="X13" s="184"/>
      <c r="Y13" s="190"/>
      <c r="Z13" s="189"/>
      <c r="AA13" s="175"/>
      <c r="AB13" s="175"/>
      <c r="AC13" s="238"/>
      <c r="AD13" s="81"/>
      <c r="AE13" s="187"/>
    </row>
    <row r="14" spans="1:31" ht="14.25" x14ac:dyDescent="0.15">
      <c r="A14" s="598" t="s">
        <v>115</v>
      </c>
      <c r="B14" s="599"/>
      <c r="C14" s="175">
        <f t="shared" ref="C14:V18" si="2">+C91+C169</f>
        <v>5765</v>
      </c>
      <c r="D14" s="186">
        <f t="shared" si="2"/>
        <v>2839</v>
      </c>
      <c r="E14" s="175">
        <f t="shared" si="2"/>
        <v>2330</v>
      </c>
      <c r="F14" s="175">
        <f t="shared" si="2"/>
        <v>509</v>
      </c>
      <c r="G14" s="175">
        <f t="shared" si="2"/>
        <v>0</v>
      </c>
      <c r="H14" s="175">
        <f t="shared" si="2"/>
        <v>0</v>
      </c>
      <c r="I14" s="175">
        <f t="shared" si="2"/>
        <v>0</v>
      </c>
      <c r="J14" s="185">
        <f t="shared" si="2"/>
        <v>0</v>
      </c>
      <c r="K14" s="175">
        <f t="shared" si="2"/>
        <v>951</v>
      </c>
      <c r="L14" s="186">
        <f>+L91+L169</f>
        <v>634</v>
      </c>
      <c r="M14" s="185">
        <f t="shared" si="2"/>
        <v>31</v>
      </c>
      <c r="N14" s="175">
        <f t="shared" si="2"/>
        <v>36</v>
      </c>
      <c r="O14" s="186">
        <f t="shared" si="2"/>
        <v>1064</v>
      </c>
      <c r="P14" s="185">
        <f t="shared" si="2"/>
        <v>3</v>
      </c>
      <c r="Q14" s="184">
        <f t="shared" si="2"/>
        <v>34</v>
      </c>
      <c r="R14" s="175">
        <f t="shared" si="2"/>
        <v>173</v>
      </c>
      <c r="S14" s="186">
        <f t="shared" si="2"/>
        <v>0</v>
      </c>
      <c r="T14" s="175">
        <f t="shared" si="2"/>
        <v>0</v>
      </c>
      <c r="U14" s="317">
        <f t="shared" si="2"/>
        <v>2</v>
      </c>
      <c r="V14" s="317">
        <f t="shared" si="2"/>
        <v>0</v>
      </c>
      <c r="W14" s="184">
        <f>+W91+W169</f>
        <v>1069</v>
      </c>
      <c r="X14" s="184">
        <f>+X91+X169</f>
        <v>465</v>
      </c>
      <c r="Y14" s="94">
        <f>+D14/C14*100</f>
        <v>49.245446660884653</v>
      </c>
      <c r="Z14" s="171">
        <f>W14/C14*100</f>
        <v>18.542931483087596</v>
      </c>
      <c r="AA14" s="175">
        <f t="shared" ref="AA14:AB18" si="3">+AA91+AA169</f>
        <v>3014</v>
      </c>
      <c r="AB14" s="175">
        <f t="shared" si="3"/>
        <v>518</v>
      </c>
      <c r="AC14" s="613" t="s">
        <v>115</v>
      </c>
      <c r="AD14" s="598"/>
    </row>
    <row r="15" spans="1:31" ht="14.25" x14ac:dyDescent="0.15">
      <c r="A15" s="598" t="s">
        <v>114</v>
      </c>
      <c r="B15" s="599"/>
      <c r="C15" s="175">
        <f t="shared" si="2"/>
        <v>1101</v>
      </c>
      <c r="D15" s="186">
        <f t="shared" si="2"/>
        <v>377</v>
      </c>
      <c r="E15" s="175">
        <f t="shared" si="2"/>
        <v>259</v>
      </c>
      <c r="F15" s="175">
        <f t="shared" si="2"/>
        <v>111</v>
      </c>
      <c r="G15" s="175">
        <f t="shared" si="2"/>
        <v>1</v>
      </c>
      <c r="H15" s="175">
        <f t="shared" si="2"/>
        <v>0</v>
      </c>
      <c r="I15" s="175">
        <f t="shared" si="2"/>
        <v>6</v>
      </c>
      <c r="J15" s="185">
        <f t="shared" si="2"/>
        <v>0</v>
      </c>
      <c r="K15" s="175">
        <f t="shared" si="2"/>
        <v>270</v>
      </c>
      <c r="L15" s="186">
        <f t="shared" si="2"/>
        <v>14</v>
      </c>
      <c r="M15" s="185">
        <f t="shared" si="2"/>
        <v>3</v>
      </c>
      <c r="N15" s="175">
        <f t="shared" si="2"/>
        <v>17</v>
      </c>
      <c r="O15" s="186">
        <f t="shared" si="2"/>
        <v>377</v>
      </c>
      <c r="P15" s="185">
        <f t="shared" si="2"/>
        <v>0</v>
      </c>
      <c r="Q15" s="184">
        <f t="shared" si="2"/>
        <v>9</v>
      </c>
      <c r="R15" s="175">
        <f t="shared" si="2"/>
        <v>34</v>
      </c>
      <c r="S15" s="186">
        <f t="shared" si="2"/>
        <v>0</v>
      </c>
      <c r="T15" s="175">
        <f t="shared" si="2"/>
        <v>0</v>
      </c>
      <c r="U15" s="317">
        <f t="shared" si="2"/>
        <v>3</v>
      </c>
      <c r="V15" s="317">
        <f t="shared" si="2"/>
        <v>0</v>
      </c>
      <c r="W15" s="184">
        <f t="shared" ref="W15:W18" si="4">+W92+W170</f>
        <v>380</v>
      </c>
      <c r="X15" s="184">
        <f>+X92+X170</f>
        <v>197</v>
      </c>
      <c r="Y15" s="94">
        <f>+D15/C15*100</f>
        <v>34.241598546775656</v>
      </c>
      <c r="Z15" s="171">
        <f t="shared" ref="Z15:Z76" si="5">W15/C15*100</f>
        <v>34.514078110808356</v>
      </c>
      <c r="AA15" s="175">
        <f t="shared" si="3"/>
        <v>281</v>
      </c>
      <c r="AB15" s="175">
        <f t="shared" si="3"/>
        <v>111</v>
      </c>
      <c r="AC15" s="613" t="s">
        <v>114</v>
      </c>
      <c r="AD15" s="598"/>
    </row>
    <row r="16" spans="1:31" ht="14.25" x14ac:dyDescent="0.15">
      <c r="A16" s="598" t="s">
        <v>113</v>
      </c>
      <c r="B16" s="599"/>
      <c r="C16" s="175">
        <f t="shared" si="2"/>
        <v>199</v>
      </c>
      <c r="D16" s="186">
        <f t="shared" si="2"/>
        <v>56</v>
      </c>
      <c r="E16" s="175">
        <f t="shared" si="2"/>
        <v>14</v>
      </c>
      <c r="F16" s="175">
        <f t="shared" si="2"/>
        <v>18</v>
      </c>
      <c r="G16" s="175">
        <f t="shared" si="2"/>
        <v>0</v>
      </c>
      <c r="H16" s="175">
        <f t="shared" si="2"/>
        <v>0</v>
      </c>
      <c r="I16" s="175">
        <f t="shared" si="2"/>
        <v>24</v>
      </c>
      <c r="J16" s="185">
        <f t="shared" si="2"/>
        <v>0</v>
      </c>
      <c r="K16" s="175">
        <f t="shared" si="2"/>
        <v>53</v>
      </c>
      <c r="L16" s="186">
        <f t="shared" si="2"/>
        <v>0</v>
      </c>
      <c r="M16" s="185">
        <f t="shared" si="2"/>
        <v>1</v>
      </c>
      <c r="N16" s="175">
        <f t="shared" si="2"/>
        <v>4</v>
      </c>
      <c r="O16" s="186">
        <f t="shared" si="2"/>
        <v>80</v>
      </c>
      <c r="P16" s="185">
        <f t="shared" si="2"/>
        <v>0</v>
      </c>
      <c r="Q16" s="184">
        <f t="shared" si="2"/>
        <v>3</v>
      </c>
      <c r="R16" s="175">
        <f t="shared" si="2"/>
        <v>2</v>
      </c>
      <c r="S16" s="186">
        <f t="shared" si="2"/>
        <v>0</v>
      </c>
      <c r="T16" s="175">
        <f t="shared" si="2"/>
        <v>0</v>
      </c>
      <c r="U16" s="317">
        <f t="shared" si="2"/>
        <v>0</v>
      </c>
      <c r="V16" s="317">
        <f t="shared" si="2"/>
        <v>0</v>
      </c>
      <c r="W16" s="184">
        <f t="shared" si="4"/>
        <v>80</v>
      </c>
      <c r="X16" s="184">
        <f>+X93+X171</f>
        <v>44</v>
      </c>
      <c r="Y16" s="94">
        <f>+D16/C16*100</f>
        <v>28.140703517587941</v>
      </c>
      <c r="Z16" s="171">
        <f t="shared" si="5"/>
        <v>40.201005025125632</v>
      </c>
      <c r="AA16" s="175">
        <f t="shared" si="3"/>
        <v>16</v>
      </c>
      <c r="AB16" s="175">
        <f t="shared" si="3"/>
        <v>18</v>
      </c>
      <c r="AC16" s="613" t="s">
        <v>113</v>
      </c>
      <c r="AD16" s="598"/>
    </row>
    <row r="17" spans="1:30" ht="14.25" x14ac:dyDescent="0.15">
      <c r="A17" s="598" t="s">
        <v>112</v>
      </c>
      <c r="B17" s="599"/>
      <c r="C17" s="175">
        <f t="shared" si="2"/>
        <v>113</v>
      </c>
      <c r="D17" s="186">
        <f t="shared" si="2"/>
        <v>27</v>
      </c>
      <c r="E17" s="175">
        <f t="shared" si="2"/>
        <v>24</v>
      </c>
      <c r="F17" s="175">
        <f t="shared" si="2"/>
        <v>3</v>
      </c>
      <c r="G17" s="175">
        <f t="shared" si="2"/>
        <v>0</v>
      </c>
      <c r="H17" s="175">
        <f t="shared" si="2"/>
        <v>0</v>
      </c>
      <c r="I17" s="175">
        <f t="shared" si="2"/>
        <v>0</v>
      </c>
      <c r="J17" s="185">
        <f t="shared" si="2"/>
        <v>0</v>
      </c>
      <c r="K17" s="175">
        <f t="shared" si="2"/>
        <v>25</v>
      </c>
      <c r="L17" s="186">
        <f t="shared" si="2"/>
        <v>0</v>
      </c>
      <c r="M17" s="185">
        <f t="shared" si="2"/>
        <v>3</v>
      </c>
      <c r="N17" s="175">
        <f t="shared" si="2"/>
        <v>2</v>
      </c>
      <c r="O17" s="186">
        <f t="shared" si="2"/>
        <v>56</v>
      </c>
      <c r="P17" s="185">
        <f t="shared" si="2"/>
        <v>0</v>
      </c>
      <c r="Q17" s="184">
        <f t="shared" si="2"/>
        <v>0</v>
      </c>
      <c r="R17" s="175">
        <f t="shared" si="2"/>
        <v>0</v>
      </c>
      <c r="S17" s="186">
        <f t="shared" si="2"/>
        <v>0</v>
      </c>
      <c r="T17" s="175">
        <f t="shared" si="2"/>
        <v>0</v>
      </c>
      <c r="U17" s="317">
        <f t="shared" si="2"/>
        <v>0</v>
      </c>
      <c r="V17" s="317">
        <f t="shared" si="2"/>
        <v>0</v>
      </c>
      <c r="W17" s="184">
        <f t="shared" si="4"/>
        <v>56</v>
      </c>
      <c r="X17" s="184">
        <f>+X94+X172</f>
        <v>10</v>
      </c>
      <c r="Y17" s="94">
        <f>+D17/C17*100</f>
        <v>23.893805309734514</v>
      </c>
      <c r="Z17" s="171">
        <f t="shared" si="5"/>
        <v>49.557522123893804</v>
      </c>
      <c r="AA17" s="175">
        <f t="shared" si="3"/>
        <v>26</v>
      </c>
      <c r="AB17" s="175">
        <f t="shared" si="3"/>
        <v>3</v>
      </c>
      <c r="AC17" s="613" t="s">
        <v>112</v>
      </c>
      <c r="AD17" s="598"/>
    </row>
    <row r="18" spans="1:30" ht="14.25" x14ac:dyDescent="0.15">
      <c r="A18" s="598" t="s">
        <v>111</v>
      </c>
      <c r="B18" s="599"/>
      <c r="C18" s="175">
        <f t="shared" si="2"/>
        <v>684</v>
      </c>
      <c r="D18" s="186">
        <f t="shared" si="2"/>
        <v>337</v>
      </c>
      <c r="E18" s="175">
        <f t="shared" si="2"/>
        <v>178</v>
      </c>
      <c r="F18" s="175">
        <f t="shared" si="2"/>
        <v>56</v>
      </c>
      <c r="G18" s="175">
        <f t="shared" si="2"/>
        <v>0</v>
      </c>
      <c r="H18" s="175">
        <f t="shared" si="2"/>
        <v>0</v>
      </c>
      <c r="I18" s="175">
        <f t="shared" si="2"/>
        <v>103</v>
      </c>
      <c r="J18" s="185">
        <f t="shared" si="2"/>
        <v>0</v>
      </c>
      <c r="K18" s="175">
        <f t="shared" si="2"/>
        <v>125</v>
      </c>
      <c r="L18" s="186">
        <f t="shared" si="2"/>
        <v>8</v>
      </c>
      <c r="M18" s="185">
        <f t="shared" si="2"/>
        <v>2</v>
      </c>
      <c r="N18" s="175">
        <f t="shared" si="2"/>
        <v>9</v>
      </c>
      <c r="O18" s="186">
        <f t="shared" si="2"/>
        <v>191</v>
      </c>
      <c r="P18" s="185">
        <f t="shared" si="2"/>
        <v>3</v>
      </c>
      <c r="Q18" s="184">
        <f t="shared" si="2"/>
        <v>0</v>
      </c>
      <c r="R18" s="175">
        <f t="shared" si="2"/>
        <v>9</v>
      </c>
      <c r="S18" s="186">
        <f t="shared" si="2"/>
        <v>0</v>
      </c>
      <c r="T18" s="175">
        <f t="shared" si="2"/>
        <v>0</v>
      </c>
      <c r="U18" s="317">
        <f t="shared" si="2"/>
        <v>0</v>
      </c>
      <c r="V18" s="317">
        <f t="shared" si="2"/>
        <v>0</v>
      </c>
      <c r="W18" s="184">
        <f t="shared" si="4"/>
        <v>194</v>
      </c>
      <c r="X18" s="184">
        <f>+X95+X173</f>
        <v>111</v>
      </c>
      <c r="Y18" s="94">
        <f>+D18/C18*100</f>
        <v>49.269005847953217</v>
      </c>
      <c r="Z18" s="171">
        <f t="shared" si="5"/>
        <v>28.362573099415204</v>
      </c>
      <c r="AA18" s="175">
        <f t="shared" si="3"/>
        <v>187</v>
      </c>
      <c r="AB18" s="175">
        <f t="shared" si="3"/>
        <v>56</v>
      </c>
      <c r="AC18" s="613" t="s">
        <v>111</v>
      </c>
      <c r="AD18" s="598"/>
    </row>
    <row r="19" spans="1:30" ht="10.5" customHeight="1" x14ac:dyDescent="0.15">
      <c r="A19" s="523"/>
      <c r="B19" s="524"/>
      <c r="C19" s="175"/>
      <c r="D19" s="186"/>
      <c r="E19" s="175"/>
      <c r="F19" s="175"/>
      <c r="G19" s="175"/>
      <c r="H19" s="175"/>
      <c r="I19" s="175"/>
      <c r="J19" s="185"/>
      <c r="K19" s="175"/>
      <c r="L19" s="186"/>
      <c r="M19" s="185"/>
      <c r="N19" s="175"/>
      <c r="O19" s="186"/>
      <c r="P19" s="185"/>
      <c r="Q19" s="184"/>
      <c r="R19" s="175"/>
      <c r="S19" s="186"/>
      <c r="T19" s="175"/>
      <c r="U19" s="317"/>
      <c r="V19" s="317"/>
      <c r="W19" s="184"/>
      <c r="X19" s="184"/>
      <c r="Y19" s="94"/>
      <c r="Z19" s="171"/>
      <c r="AA19" s="175"/>
      <c r="AB19" s="175"/>
      <c r="AC19" s="530"/>
      <c r="AD19" s="523"/>
    </row>
    <row r="20" spans="1:30" ht="14.25" x14ac:dyDescent="0.15">
      <c r="A20" s="598" t="s">
        <v>110</v>
      </c>
      <c r="B20" s="599"/>
      <c r="C20" s="175">
        <f t="shared" ref="C20:V24" si="6">+C97+C175</f>
        <v>302</v>
      </c>
      <c r="D20" s="186">
        <f t="shared" si="6"/>
        <v>97</v>
      </c>
      <c r="E20" s="175">
        <f t="shared" si="6"/>
        <v>73</v>
      </c>
      <c r="F20" s="175">
        <f t="shared" si="6"/>
        <v>24</v>
      </c>
      <c r="G20" s="175">
        <f t="shared" si="6"/>
        <v>0</v>
      </c>
      <c r="H20" s="175">
        <f t="shared" si="6"/>
        <v>0</v>
      </c>
      <c r="I20" s="175">
        <f t="shared" si="6"/>
        <v>0</v>
      </c>
      <c r="J20" s="185">
        <f t="shared" si="6"/>
        <v>0</v>
      </c>
      <c r="K20" s="175">
        <f t="shared" si="6"/>
        <v>68</v>
      </c>
      <c r="L20" s="186">
        <f t="shared" si="6"/>
        <v>4</v>
      </c>
      <c r="M20" s="185">
        <f t="shared" si="6"/>
        <v>4</v>
      </c>
      <c r="N20" s="175">
        <f t="shared" si="6"/>
        <v>13</v>
      </c>
      <c r="O20" s="186">
        <f t="shared" si="6"/>
        <v>106</v>
      </c>
      <c r="P20" s="185">
        <f t="shared" si="6"/>
        <v>1</v>
      </c>
      <c r="Q20" s="184">
        <f t="shared" si="6"/>
        <v>4</v>
      </c>
      <c r="R20" s="175">
        <f t="shared" si="6"/>
        <v>5</v>
      </c>
      <c r="S20" s="186">
        <f t="shared" si="6"/>
        <v>0</v>
      </c>
      <c r="T20" s="175">
        <f t="shared" si="6"/>
        <v>0</v>
      </c>
      <c r="U20" s="317">
        <f t="shared" si="6"/>
        <v>0</v>
      </c>
      <c r="V20" s="317">
        <f t="shared" si="6"/>
        <v>0</v>
      </c>
      <c r="W20" s="184">
        <f>+W97+W175</f>
        <v>107</v>
      </c>
      <c r="X20" s="184">
        <f>+X97+X175</f>
        <v>15</v>
      </c>
      <c r="Y20" s="94">
        <f>+D20/C20*100</f>
        <v>32.119205298013242</v>
      </c>
      <c r="Z20" s="171">
        <f t="shared" si="5"/>
        <v>35.430463576158935</v>
      </c>
      <c r="AA20" s="175">
        <f t="shared" ref="AA20:AB24" si="7">+AA97+AA175</f>
        <v>79</v>
      </c>
      <c r="AB20" s="175">
        <f t="shared" si="7"/>
        <v>24</v>
      </c>
      <c r="AC20" s="613" t="s">
        <v>110</v>
      </c>
      <c r="AD20" s="598"/>
    </row>
    <row r="21" spans="1:30" ht="14.25" x14ac:dyDescent="0.15">
      <c r="A21" s="598" t="s">
        <v>109</v>
      </c>
      <c r="B21" s="601"/>
      <c r="C21" s="175">
        <f t="shared" si="6"/>
        <v>116</v>
      </c>
      <c r="D21" s="186">
        <f t="shared" si="6"/>
        <v>29</v>
      </c>
      <c r="E21" s="175">
        <f t="shared" si="6"/>
        <v>18</v>
      </c>
      <c r="F21" s="175">
        <f t="shared" si="6"/>
        <v>10</v>
      </c>
      <c r="G21" s="175">
        <f t="shared" si="6"/>
        <v>0</v>
      </c>
      <c r="H21" s="175">
        <f t="shared" si="6"/>
        <v>0</v>
      </c>
      <c r="I21" s="175">
        <f t="shared" si="6"/>
        <v>1</v>
      </c>
      <c r="J21" s="185">
        <f t="shared" si="6"/>
        <v>0</v>
      </c>
      <c r="K21" s="175">
        <f t="shared" si="6"/>
        <v>31</v>
      </c>
      <c r="L21" s="186">
        <f t="shared" si="6"/>
        <v>1</v>
      </c>
      <c r="M21" s="185">
        <f t="shared" si="6"/>
        <v>0</v>
      </c>
      <c r="N21" s="175">
        <f t="shared" si="6"/>
        <v>0</v>
      </c>
      <c r="O21" s="186">
        <f t="shared" si="6"/>
        <v>51</v>
      </c>
      <c r="P21" s="185">
        <f t="shared" si="6"/>
        <v>4</v>
      </c>
      <c r="Q21" s="184">
        <f t="shared" si="6"/>
        <v>0</v>
      </c>
      <c r="R21" s="175">
        <f t="shared" si="6"/>
        <v>0</v>
      </c>
      <c r="S21" s="186">
        <f t="shared" si="6"/>
        <v>0</v>
      </c>
      <c r="T21" s="175">
        <f t="shared" si="6"/>
        <v>0</v>
      </c>
      <c r="U21" s="317">
        <f t="shared" si="6"/>
        <v>0</v>
      </c>
      <c r="V21" s="317">
        <f t="shared" si="6"/>
        <v>0</v>
      </c>
      <c r="W21" s="184">
        <f t="shared" ref="W21:W24" si="8">+W98+W176</f>
        <v>55</v>
      </c>
      <c r="X21" s="184">
        <f>+X98+X176</f>
        <v>28</v>
      </c>
      <c r="Y21" s="94">
        <f>+D21/C21*100</f>
        <v>25</v>
      </c>
      <c r="Z21" s="171">
        <f t="shared" si="5"/>
        <v>47.413793103448278</v>
      </c>
      <c r="AA21" s="175">
        <f t="shared" si="7"/>
        <v>19</v>
      </c>
      <c r="AB21" s="175">
        <f t="shared" si="7"/>
        <v>10</v>
      </c>
      <c r="AC21" s="613" t="s">
        <v>109</v>
      </c>
      <c r="AD21" s="600"/>
    </row>
    <row r="22" spans="1:30" ht="14.25" x14ac:dyDescent="0.15">
      <c r="A22" s="598" t="s">
        <v>108</v>
      </c>
      <c r="B22" s="601"/>
      <c r="C22" s="175">
        <f t="shared" si="6"/>
        <v>34</v>
      </c>
      <c r="D22" s="186">
        <f t="shared" si="6"/>
        <v>3</v>
      </c>
      <c r="E22" s="175">
        <f t="shared" si="6"/>
        <v>1</v>
      </c>
      <c r="F22" s="175">
        <f t="shared" si="6"/>
        <v>2</v>
      </c>
      <c r="G22" s="175">
        <f t="shared" si="6"/>
        <v>0</v>
      </c>
      <c r="H22" s="175">
        <f t="shared" si="6"/>
        <v>0</v>
      </c>
      <c r="I22" s="175">
        <f t="shared" si="6"/>
        <v>0</v>
      </c>
      <c r="J22" s="185">
        <f t="shared" si="6"/>
        <v>0</v>
      </c>
      <c r="K22" s="175">
        <f t="shared" si="6"/>
        <v>10</v>
      </c>
      <c r="L22" s="186">
        <f t="shared" si="6"/>
        <v>0</v>
      </c>
      <c r="M22" s="185">
        <f t="shared" si="6"/>
        <v>0</v>
      </c>
      <c r="N22" s="175">
        <f t="shared" si="6"/>
        <v>1</v>
      </c>
      <c r="O22" s="186">
        <f t="shared" si="6"/>
        <v>14</v>
      </c>
      <c r="P22" s="185">
        <f t="shared" si="6"/>
        <v>5</v>
      </c>
      <c r="Q22" s="184">
        <f t="shared" si="6"/>
        <v>0</v>
      </c>
      <c r="R22" s="175">
        <f t="shared" si="6"/>
        <v>1</v>
      </c>
      <c r="S22" s="186">
        <f t="shared" si="6"/>
        <v>0</v>
      </c>
      <c r="T22" s="175">
        <f t="shared" si="6"/>
        <v>0</v>
      </c>
      <c r="U22" s="317">
        <f t="shared" si="6"/>
        <v>0</v>
      </c>
      <c r="V22" s="317">
        <f t="shared" si="6"/>
        <v>0</v>
      </c>
      <c r="W22" s="184">
        <f t="shared" si="8"/>
        <v>19</v>
      </c>
      <c r="X22" s="184">
        <f>+X99+X177</f>
        <v>6</v>
      </c>
      <c r="Y22" s="94">
        <f>+D22/C22*100</f>
        <v>8.8235294117647065</v>
      </c>
      <c r="Z22" s="171">
        <f t="shared" si="5"/>
        <v>55.882352941176471</v>
      </c>
      <c r="AA22" s="175">
        <f t="shared" si="7"/>
        <v>1</v>
      </c>
      <c r="AB22" s="175">
        <f t="shared" si="7"/>
        <v>2</v>
      </c>
      <c r="AC22" s="613" t="s">
        <v>108</v>
      </c>
      <c r="AD22" s="600"/>
    </row>
    <row r="23" spans="1:30" ht="13.5" customHeight="1" x14ac:dyDescent="0.15">
      <c r="A23" s="598" t="s">
        <v>107</v>
      </c>
      <c r="B23" s="601"/>
      <c r="C23" s="175">
        <f t="shared" si="6"/>
        <v>827</v>
      </c>
      <c r="D23" s="186">
        <f t="shared" si="6"/>
        <v>332</v>
      </c>
      <c r="E23" s="175">
        <f t="shared" si="6"/>
        <v>274</v>
      </c>
      <c r="F23" s="175">
        <f t="shared" si="6"/>
        <v>56</v>
      </c>
      <c r="G23" s="175">
        <f t="shared" si="6"/>
        <v>0</v>
      </c>
      <c r="H23" s="175">
        <f t="shared" si="6"/>
        <v>0</v>
      </c>
      <c r="I23" s="175">
        <f t="shared" si="6"/>
        <v>2</v>
      </c>
      <c r="J23" s="185">
        <f t="shared" si="6"/>
        <v>0</v>
      </c>
      <c r="K23" s="175">
        <f t="shared" si="6"/>
        <v>127</v>
      </c>
      <c r="L23" s="186">
        <f t="shared" si="6"/>
        <v>29</v>
      </c>
      <c r="M23" s="185">
        <f t="shared" si="6"/>
        <v>8</v>
      </c>
      <c r="N23" s="175">
        <f t="shared" si="6"/>
        <v>18</v>
      </c>
      <c r="O23" s="186">
        <f t="shared" si="6"/>
        <v>305</v>
      </c>
      <c r="P23" s="185">
        <f t="shared" si="6"/>
        <v>0</v>
      </c>
      <c r="Q23" s="184">
        <f t="shared" si="6"/>
        <v>0</v>
      </c>
      <c r="R23" s="175">
        <f t="shared" si="6"/>
        <v>8</v>
      </c>
      <c r="S23" s="186">
        <f t="shared" si="6"/>
        <v>0</v>
      </c>
      <c r="T23" s="175">
        <f t="shared" si="6"/>
        <v>0</v>
      </c>
      <c r="U23" s="317">
        <f t="shared" si="6"/>
        <v>0</v>
      </c>
      <c r="V23" s="317">
        <f t="shared" si="6"/>
        <v>0</v>
      </c>
      <c r="W23" s="184">
        <f t="shared" si="8"/>
        <v>305</v>
      </c>
      <c r="X23" s="184">
        <f>+X100+X178</f>
        <v>135</v>
      </c>
      <c r="Y23" s="94">
        <f>+D23/C23*100</f>
        <v>40.145102781136636</v>
      </c>
      <c r="Z23" s="171">
        <f t="shared" si="5"/>
        <v>36.880290205562275</v>
      </c>
      <c r="AA23" s="175">
        <f t="shared" si="7"/>
        <v>322</v>
      </c>
      <c r="AB23" s="175">
        <f t="shared" si="7"/>
        <v>58</v>
      </c>
      <c r="AC23" s="613" t="s">
        <v>107</v>
      </c>
      <c r="AD23" s="600"/>
    </row>
    <row r="24" spans="1:30" ht="14.25" x14ac:dyDescent="0.15">
      <c r="A24" s="598" t="s">
        <v>106</v>
      </c>
      <c r="B24" s="601"/>
      <c r="C24" s="175">
        <f t="shared" si="6"/>
        <v>729</v>
      </c>
      <c r="D24" s="186">
        <f t="shared" si="6"/>
        <v>242</v>
      </c>
      <c r="E24" s="175">
        <f t="shared" si="6"/>
        <v>182</v>
      </c>
      <c r="F24" s="175">
        <f t="shared" si="6"/>
        <v>48</v>
      </c>
      <c r="G24" s="175">
        <f t="shared" si="6"/>
        <v>1</v>
      </c>
      <c r="H24" s="175">
        <f t="shared" si="6"/>
        <v>0</v>
      </c>
      <c r="I24" s="175">
        <f t="shared" si="6"/>
        <v>11</v>
      </c>
      <c r="J24" s="185">
        <f t="shared" si="6"/>
        <v>0</v>
      </c>
      <c r="K24" s="175">
        <f t="shared" si="6"/>
        <v>135</v>
      </c>
      <c r="L24" s="186">
        <f t="shared" si="6"/>
        <v>22</v>
      </c>
      <c r="M24" s="185">
        <f t="shared" si="6"/>
        <v>1</v>
      </c>
      <c r="N24" s="175">
        <f t="shared" si="6"/>
        <v>15</v>
      </c>
      <c r="O24" s="186">
        <f t="shared" si="6"/>
        <v>273</v>
      </c>
      <c r="P24" s="185">
        <f t="shared" si="6"/>
        <v>0</v>
      </c>
      <c r="Q24" s="184">
        <f t="shared" si="6"/>
        <v>14</v>
      </c>
      <c r="R24" s="175">
        <f t="shared" si="6"/>
        <v>27</v>
      </c>
      <c r="S24" s="186">
        <f t="shared" si="6"/>
        <v>0</v>
      </c>
      <c r="T24" s="175">
        <f t="shared" si="6"/>
        <v>0</v>
      </c>
      <c r="U24" s="317">
        <f t="shared" si="6"/>
        <v>2</v>
      </c>
      <c r="V24" s="317">
        <f t="shared" si="6"/>
        <v>0</v>
      </c>
      <c r="W24" s="184">
        <f t="shared" si="8"/>
        <v>275</v>
      </c>
      <c r="X24" s="184">
        <f>+X101+X179</f>
        <v>115</v>
      </c>
      <c r="Y24" s="94">
        <f>+D24/C24*100</f>
        <v>33.196159122085049</v>
      </c>
      <c r="Z24" s="171">
        <f t="shared" si="5"/>
        <v>37.722908093278463</v>
      </c>
      <c r="AA24" s="175">
        <f t="shared" si="7"/>
        <v>203</v>
      </c>
      <c r="AB24" s="175">
        <f t="shared" si="7"/>
        <v>48</v>
      </c>
      <c r="AC24" s="613" t="s">
        <v>106</v>
      </c>
      <c r="AD24" s="600"/>
    </row>
    <row r="25" spans="1:30" ht="10.5" customHeight="1" x14ac:dyDescent="0.15">
      <c r="A25" s="523"/>
      <c r="B25" s="525"/>
      <c r="C25" s="175"/>
      <c r="D25" s="186"/>
      <c r="E25" s="175"/>
      <c r="F25" s="175"/>
      <c r="G25" s="175"/>
      <c r="H25" s="175"/>
      <c r="I25" s="175"/>
      <c r="J25" s="185"/>
      <c r="K25" s="175"/>
      <c r="L25" s="186"/>
      <c r="M25" s="185"/>
      <c r="N25" s="175"/>
      <c r="O25" s="186"/>
      <c r="P25" s="185"/>
      <c r="Q25" s="184"/>
      <c r="R25" s="175"/>
      <c r="S25" s="186"/>
      <c r="T25" s="175"/>
      <c r="U25" s="317"/>
      <c r="V25" s="317"/>
      <c r="W25" s="184"/>
      <c r="X25" s="184"/>
      <c r="Y25" s="94"/>
      <c r="Z25" s="171"/>
      <c r="AA25" s="175"/>
      <c r="AB25" s="175"/>
      <c r="AC25" s="530"/>
      <c r="AD25" s="531"/>
    </row>
    <row r="26" spans="1:30" ht="14.25" x14ac:dyDescent="0.15">
      <c r="A26" s="598" t="s">
        <v>180</v>
      </c>
      <c r="B26" s="601"/>
      <c r="C26" s="175">
        <f t="shared" ref="C26:V30" si="9">+C103+C181</f>
        <v>183</v>
      </c>
      <c r="D26" s="186">
        <f t="shared" si="9"/>
        <v>33</v>
      </c>
      <c r="E26" s="175">
        <f t="shared" si="9"/>
        <v>14</v>
      </c>
      <c r="F26" s="175">
        <f t="shared" si="9"/>
        <v>19</v>
      </c>
      <c r="G26" s="175">
        <f t="shared" si="9"/>
        <v>0</v>
      </c>
      <c r="H26" s="175">
        <f t="shared" si="9"/>
        <v>0</v>
      </c>
      <c r="I26" s="175">
        <f t="shared" si="9"/>
        <v>0</v>
      </c>
      <c r="J26" s="185">
        <f t="shared" si="9"/>
        <v>0</v>
      </c>
      <c r="K26" s="175">
        <f t="shared" si="9"/>
        <v>57</v>
      </c>
      <c r="L26" s="186">
        <f t="shared" si="9"/>
        <v>1</v>
      </c>
      <c r="M26" s="185">
        <f t="shared" si="9"/>
        <v>1</v>
      </c>
      <c r="N26" s="175">
        <f t="shared" si="9"/>
        <v>9</v>
      </c>
      <c r="O26" s="186">
        <f t="shared" si="9"/>
        <v>79</v>
      </c>
      <c r="P26" s="185">
        <f t="shared" si="9"/>
        <v>0</v>
      </c>
      <c r="Q26" s="184">
        <f t="shared" si="9"/>
        <v>0</v>
      </c>
      <c r="R26" s="175">
        <f t="shared" si="9"/>
        <v>3</v>
      </c>
      <c r="S26" s="186">
        <f t="shared" si="9"/>
        <v>0</v>
      </c>
      <c r="T26" s="175">
        <f t="shared" si="9"/>
        <v>0</v>
      </c>
      <c r="U26" s="317">
        <f t="shared" si="9"/>
        <v>1</v>
      </c>
      <c r="V26" s="317">
        <f t="shared" si="9"/>
        <v>1</v>
      </c>
      <c r="W26" s="184">
        <f>+W103+W181</f>
        <v>81</v>
      </c>
      <c r="X26" s="184">
        <f>+X103+X181</f>
        <v>47</v>
      </c>
      <c r="Y26" s="94">
        <f>+D26/C26*100</f>
        <v>18.032786885245901</v>
      </c>
      <c r="Z26" s="171">
        <f t="shared" si="5"/>
        <v>44.26229508196721</v>
      </c>
      <c r="AA26" s="175">
        <f t="shared" ref="AA26:AB30" si="10">+AA103+AA181</f>
        <v>14</v>
      </c>
      <c r="AB26" s="175">
        <f t="shared" si="10"/>
        <v>19</v>
      </c>
      <c r="AC26" s="613" t="s">
        <v>180</v>
      </c>
      <c r="AD26" s="600"/>
    </row>
    <row r="27" spans="1:30" ht="14.25" x14ac:dyDescent="0.15">
      <c r="A27" s="598" t="s">
        <v>179</v>
      </c>
      <c r="B27" s="601"/>
      <c r="C27" s="175">
        <f t="shared" si="9"/>
        <v>940</v>
      </c>
      <c r="D27" s="186">
        <f t="shared" si="9"/>
        <v>310</v>
      </c>
      <c r="E27" s="175">
        <f t="shared" si="9"/>
        <v>197</v>
      </c>
      <c r="F27" s="175">
        <f t="shared" si="9"/>
        <v>112</v>
      </c>
      <c r="G27" s="175">
        <f t="shared" si="9"/>
        <v>0</v>
      </c>
      <c r="H27" s="175">
        <f t="shared" si="9"/>
        <v>0</v>
      </c>
      <c r="I27" s="175">
        <f t="shared" si="9"/>
        <v>1</v>
      </c>
      <c r="J27" s="185">
        <f t="shared" si="9"/>
        <v>0</v>
      </c>
      <c r="K27" s="175">
        <f t="shared" si="9"/>
        <v>218</v>
      </c>
      <c r="L27" s="186">
        <f t="shared" si="9"/>
        <v>28</v>
      </c>
      <c r="M27" s="185">
        <f t="shared" si="9"/>
        <v>2</v>
      </c>
      <c r="N27" s="175">
        <f t="shared" si="9"/>
        <v>19</v>
      </c>
      <c r="O27" s="186">
        <f t="shared" si="9"/>
        <v>334</v>
      </c>
      <c r="P27" s="185">
        <f t="shared" si="9"/>
        <v>0</v>
      </c>
      <c r="Q27" s="184">
        <f t="shared" si="9"/>
        <v>2</v>
      </c>
      <c r="R27" s="175">
        <f t="shared" si="9"/>
        <v>27</v>
      </c>
      <c r="S27" s="186">
        <f t="shared" si="9"/>
        <v>0</v>
      </c>
      <c r="T27" s="175">
        <f t="shared" si="9"/>
        <v>0</v>
      </c>
      <c r="U27" s="317">
        <f t="shared" si="9"/>
        <v>0</v>
      </c>
      <c r="V27" s="317">
        <f t="shared" si="9"/>
        <v>0</v>
      </c>
      <c r="W27" s="184">
        <f t="shared" ref="W27:W30" si="11">+W104+W182</f>
        <v>334</v>
      </c>
      <c r="X27" s="184">
        <f>+X104+X182</f>
        <v>114</v>
      </c>
      <c r="Y27" s="94">
        <f>+D27/C27*100</f>
        <v>32.978723404255319</v>
      </c>
      <c r="Z27" s="171">
        <f t="shared" si="5"/>
        <v>35.531914893617021</v>
      </c>
      <c r="AA27" s="175">
        <f t="shared" si="10"/>
        <v>215</v>
      </c>
      <c r="AB27" s="175">
        <f t="shared" si="10"/>
        <v>112</v>
      </c>
      <c r="AC27" s="613" t="s">
        <v>179</v>
      </c>
      <c r="AD27" s="600"/>
    </row>
    <row r="28" spans="1:30" ht="13.5" customHeight="1" x14ac:dyDescent="0.15">
      <c r="A28" s="602" t="s">
        <v>105</v>
      </c>
      <c r="B28" s="603"/>
      <c r="C28" s="175">
        <f t="shared" si="9"/>
        <v>472</v>
      </c>
      <c r="D28" s="186">
        <f t="shared" si="9"/>
        <v>290</v>
      </c>
      <c r="E28" s="175">
        <f t="shared" si="9"/>
        <v>106</v>
      </c>
      <c r="F28" s="175">
        <f t="shared" si="9"/>
        <v>43</v>
      </c>
      <c r="G28" s="175">
        <f t="shared" si="9"/>
        <v>0</v>
      </c>
      <c r="H28" s="175">
        <f t="shared" si="9"/>
        <v>0</v>
      </c>
      <c r="I28" s="175">
        <f t="shared" si="9"/>
        <v>141</v>
      </c>
      <c r="J28" s="185">
        <f t="shared" si="9"/>
        <v>0</v>
      </c>
      <c r="K28" s="175">
        <f t="shared" si="9"/>
        <v>106</v>
      </c>
      <c r="L28" s="186">
        <f t="shared" si="9"/>
        <v>3</v>
      </c>
      <c r="M28" s="185">
        <f t="shared" si="9"/>
        <v>0</v>
      </c>
      <c r="N28" s="175">
        <f t="shared" si="9"/>
        <v>5</v>
      </c>
      <c r="O28" s="186">
        <f t="shared" si="9"/>
        <v>62</v>
      </c>
      <c r="P28" s="185">
        <f t="shared" si="9"/>
        <v>1</v>
      </c>
      <c r="Q28" s="184">
        <f t="shared" si="9"/>
        <v>4</v>
      </c>
      <c r="R28" s="175">
        <f t="shared" si="9"/>
        <v>1</v>
      </c>
      <c r="S28" s="186">
        <f t="shared" si="9"/>
        <v>0</v>
      </c>
      <c r="T28" s="175">
        <f t="shared" si="9"/>
        <v>0</v>
      </c>
      <c r="U28" s="317">
        <f t="shared" si="9"/>
        <v>1</v>
      </c>
      <c r="V28" s="317">
        <f t="shared" si="9"/>
        <v>0</v>
      </c>
      <c r="W28" s="184">
        <f t="shared" si="11"/>
        <v>64</v>
      </c>
      <c r="X28" s="184">
        <f>+X105+X183</f>
        <v>19</v>
      </c>
      <c r="Y28" s="94">
        <f>+D28/C28*100</f>
        <v>61.440677966101696</v>
      </c>
      <c r="Z28" s="171">
        <f t="shared" si="5"/>
        <v>13.559322033898304</v>
      </c>
      <c r="AA28" s="175">
        <f t="shared" si="10"/>
        <v>106</v>
      </c>
      <c r="AB28" s="175">
        <f t="shared" si="10"/>
        <v>43</v>
      </c>
      <c r="AC28" s="614" t="s">
        <v>105</v>
      </c>
      <c r="AD28" s="602"/>
    </row>
    <row r="29" spans="1:30" ht="13.5" customHeight="1" x14ac:dyDescent="0.15">
      <c r="A29" s="598" t="s">
        <v>178</v>
      </c>
      <c r="B29" s="601"/>
      <c r="C29" s="175">
        <f t="shared" si="9"/>
        <v>570</v>
      </c>
      <c r="D29" s="186">
        <f t="shared" si="9"/>
        <v>360</v>
      </c>
      <c r="E29" s="175">
        <f t="shared" si="9"/>
        <v>142</v>
      </c>
      <c r="F29" s="175">
        <f t="shared" si="9"/>
        <v>15</v>
      </c>
      <c r="G29" s="175">
        <f t="shared" si="9"/>
        <v>0</v>
      </c>
      <c r="H29" s="175">
        <f t="shared" si="9"/>
        <v>0</v>
      </c>
      <c r="I29" s="175">
        <f t="shared" si="9"/>
        <v>203</v>
      </c>
      <c r="J29" s="185">
        <f t="shared" si="9"/>
        <v>0</v>
      </c>
      <c r="K29" s="175">
        <f t="shared" si="9"/>
        <v>38</v>
      </c>
      <c r="L29" s="186">
        <f t="shared" si="9"/>
        <v>60</v>
      </c>
      <c r="M29" s="185">
        <f t="shared" si="9"/>
        <v>0</v>
      </c>
      <c r="N29" s="175">
        <f t="shared" si="9"/>
        <v>3</v>
      </c>
      <c r="O29" s="186">
        <f t="shared" si="9"/>
        <v>102</v>
      </c>
      <c r="P29" s="185">
        <f t="shared" si="9"/>
        <v>1</v>
      </c>
      <c r="Q29" s="184">
        <f t="shared" si="9"/>
        <v>0</v>
      </c>
      <c r="R29" s="175">
        <f t="shared" si="9"/>
        <v>6</v>
      </c>
      <c r="S29" s="186">
        <f t="shared" si="9"/>
        <v>0</v>
      </c>
      <c r="T29" s="175">
        <f t="shared" si="9"/>
        <v>0</v>
      </c>
      <c r="U29" s="317">
        <f t="shared" si="9"/>
        <v>0</v>
      </c>
      <c r="V29" s="317">
        <f t="shared" si="9"/>
        <v>0</v>
      </c>
      <c r="W29" s="184">
        <f t="shared" si="11"/>
        <v>103</v>
      </c>
      <c r="X29" s="184">
        <f>+X106+X184</f>
        <v>21</v>
      </c>
      <c r="Y29" s="94">
        <f>+D29/C29*100</f>
        <v>63.157894736842103</v>
      </c>
      <c r="Z29" s="171">
        <f t="shared" si="5"/>
        <v>18.070175438596493</v>
      </c>
      <c r="AA29" s="175">
        <f t="shared" si="10"/>
        <v>177</v>
      </c>
      <c r="AB29" s="175">
        <f t="shared" si="10"/>
        <v>15</v>
      </c>
      <c r="AC29" s="613" t="s">
        <v>178</v>
      </c>
      <c r="AD29" s="600"/>
    </row>
    <row r="30" spans="1:30" ht="14.25" x14ac:dyDescent="0.15">
      <c r="A30" s="598" t="s">
        <v>177</v>
      </c>
      <c r="B30" s="601"/>
      <c r="C30" s="175">
        <f t="shared" si="9"/>
        <v>346</v>
      </c>
      <c r="D30" s="186">
        <f t="shared" si="9"/>
        <v>148</v>
      </c>
      <c r="E30" s="175">
        <f t="shared" si="9"/>
        <v>119</v>
      </c>
      <c r="F30" s="175">
        <f t="shared" si="9"/>
        <v>29</v>
      </c>
      <c r="G30" s="175">
        <f t="shared" si="9"/>
        <v>0</v>
      </c>
      <c r="H30" s="175">
        <f t="shared" si="9"/>
        <v>0</v>
      </c>
      <c r="I30" s="175">
        <f t="shared" si="9"/>
        <v>0</v>
      </c>
      <c r="J30" s="185">
        <f t="shared" si="9"/>
        <v>0</v>
      </c>
      <c r="K30" s="175">
        <f t="shared" si="9"/>
        <v>67</v>
      </c>
      <c r="L30" s="186">
        <f t="shared" si="9"/>
        <v>43</v>
      </c>
      <c r="M30" s="185">
        <f t="shared" si="9"/>
        <v>1</v>
      </c>
      <c r="N30" s="175">
        <f t="shared" si="9"/>
        <v>3</v>
      </c>
      <c r="O30" s="186">
        <f t="shared" si="9"/>
        <v>81</v>
      </c>
      <c r="P30" s="185">
        <f t="shared" si="9"/>
        <v>0</v>
      </c>
      <c r="Q30" s="184">
        <f t="shared" si="9"/>
        <v>0</v>
      </c>
      <c r="R30" s="175">
        <f t="shared" si="9"/>
        <v>3</v>
      </c>
      <c r="S30" s="186">
        <f t="shared" si="9"/>
        <v>0</v>
      </c>
      <c r="T30" s="175">
        <f t="shared" si="9"/>
        <v>0</v>
      </c>
      <c r="U30" s="317">
        <f t="shared" si="9"/>
        <v>0</v>
      </c>
      <c r="V30" s="317">
        <f t="shared" si="9"/>
        <v>0</v>
      </c>
      <c r="W30" s="184">
        <f t="shared" si="11"/>
        <v>81</v>
      </c>
      <c r="X30" s="184">
        <f>+X107+X185</f>
        <v>32</v>
      </c>
      <c r="Y30" s="94">
        <f>+D30/C30*100</f>
        <v>42.774566473988443</v>
      </c>
      <c r="Z30" s="171">
        <f t="shared" si="5"/>
        <v>23.410404624277454</v>
      </c>
      <c r="AA30" s="175">
        <f t="shared" si="10"/>
        <v>128</v>
      </c>
      <c r="AB30" s="175">
        <f t="shared" si="10"/>
        <v>29</v>
      </c>
      <c r="AC30" s="613" t="s">
        <v>177</v>
      </c>
      <c r="AD30" s="600"/>
    </row>
    <row r="31" spans="1:30" ht="10.5" customHeight="1" x14ac:dyDescent="0.15">
      <c r="A31" s="523"/>
      <c r="B31" s="525"/>
      <c r="C31" s="175"/>
      <c r="D31" s="186"/>
      <c r="E31" s="175"/>
      <c r="F31" s="175"/>
      <c r="G31" s="175"/>
      <c r="H31" s="175"/>
      <c r="I31" s="175"/>
      <c r="J31" s="185"/>
      <c r="K31" s="175"/>
      <c r="L31" s="186"/>
      <c r="M31" s="185"/>
      <c r="N31" s="175"/>
      <c r="O31" s="186"/>
      <c r="P31" s="185"/>
      <c r="Q31" s="184"/>
      <c r="R31" s="175"/>
      <c r="S31" s="186"/>
      <c r="T31" s="175"/>
      <c r="U31" s="317"/>
      <c r="V31" s="317"/>
      <c r="W31" s="184"/>
      <c r="X31" s="184"/>
      <c r="Y31" s="94"/>
      <c r="Z31" s="171"/>
      <c r="AA31" s="175"/>
      <c r="AB31" s="175"/>
      <c r="AC31" s="530"/>
      <c r="AD31" s="531"/>
    </row>
    <row r="32" spans="1:30" ht="14.25" x14ac:dyDescent="0.15">
      <c r="A32" s="598" t="s">
        <v>176</v>
      </c>
      <c r="B32" s="601"/>
      <c r="C32" s="175">
        <f t="shared" ref="C32:W35" si="12">+C109+C187</f>
        <v>453</v>
      </c>
      <c r="D32" s="186">
        <f t="shared" si="12"/>
        <v>162</v>
      </c>
      <c r="E32" s="175">
        <f t="shared" si="12"/>
        <v>125</v>
      </c>
      <c r="F32" s="175">
        <f t="shared" si="12"/>
        <v>35</v>
      </c>
      <c r="G32" s="175">
        <f t="shared" si="12"/>
        <v>1</v>
      </c>
      <c r="H32" s="175">
        <f t="shared" si="12"/>
        <v>0</v>
      </c>
      <c r="I32" s="175">
        <f t="shared" si="12"/>
        <v>1</v>
      </c>
      <c r="J32" s="185">
        <f t="shared" si="12"/>
        <v>0</v>
      </c>
      <c r="K32" s="175">
        <f t="shared" si="12"/>
        <v>146</v>
      </c>
      <c r="L32" s="186">
        <f t="shared" si="12"/>
        <v>9</v>
      </c>
      <c r="M32" s="185">
        <f t="shared" si="12"/>
        <v>0</v>
      </c>
      <c r="N32" s="175">
        <f t="shared" si="12"/>
        <v>4</v>
      </c>
      <c r="O32" s="186">
        <f t="shared" si="12"/>
        <v>120</v>
      </c>
      <c r="P32" s="185">
        <f t="shared" si="12"/>
        <v>0</v>
      </c>
      <c r="Q32" s="184">
        <f t="shared" si="12"/>
        <v>3</v>
      </c>
      <c r="R32" s="175">
        <f t="shared" si="12"/>
        <v>9</v>
      </c>
      <c r="S32" s="186">
        <f t="shared" si="12"/>
        <v>0</v>
      </c>
      <c r="T32" s="175">
        <f t="shared" si="12"/>
        <v>0</v>
      </c>
      <c r="U32" s="317">
        <f t="shared" si="12"/>
        <v>0</v>
      </c>
      <c r="V32" s="317">
        <f t="shared" si="12"/>
        <v>0</v>
      </c>
      <c r="W32" s="184">
        <f t="shared" si="12"/>
        <v>120</v>
      </c>
      <c r="X32" s="184">
        <f>+X109+X187</f>
        <v>89</v>
      </c>
      <c r="Y32" s="94">
        <f>+D32/C32*100</f>
        <v>35.76158940397351</v>
      </c>
      <c r="Z32" s="171">
        <f t="shared" si="5"/>
        <v>26.490066225165563</v>
      </c>
      <c r="AA32" s="175">
        <f t="shared" ref="AA32:AB35" si="13">+AA109+AA187</f>
        <v>125</v>
      </c>
      <c r="AB32" s="175">
        <f t="shared" si="13"/>
        <v>35</v>
      </c>
      <c r="AC32" s="613" t="s">
        <v>176</v>
      </c>
      <c r="AD32" s="600"/>
    </row>
    <row r="33" spans="1:30" ht="14.25" x14ac:dyDescent="0.15">
      <c r="A33" s="598" t="s">
        <v>175</v>
      </c>
      <c r="B33" s="599"/>
      <c r="C33" s="175">
        <f t="shared" si="12"/>
        <v>279</v>
      </c>
      <c r="D33" s="186">
        <f t="shared" si="12"/>
        <v>84</v>
      </c>
      <c r="E33" s="175">
        <f t="shared" si="12"/>
        <v>59</v>
      </c>
      <c r="F33" s="175">
        <f t="shared" si="12"/>
        <v>23</v>
      </c>
      <c r="G33" s="175">
        <f t="shared" si="12"/>
        <v>0</v>
      </c>
      <c r="H33" s="175">
        <f t="shared" si="12"/>
        <v>0</v>
      </c>
      <c r="I33" s="175">
        <f t="shared" si="12"/>
        <v>2</v>
      </c>
      <c r="J33" s="185">
        <f t="shared" si="12"/>
        <v>0</v>
      </c>
      <c r="K33" s="175">
        <f t="shared" si="12"/>
        <v>54</v>
      </c>
      <c r="L33" s="186">
        <f t="shared" si="12"/>
        <v>0</v>
      </c>
      <c r="M33" s="185">
        <f t="shared" si="12"/>
        <v>0</v>
      </c>
      <c r="N33" s="175">
        <f t="shared" si="12"/>
        <v>7</v>
      </c>
      <c r="O33" s="186">
        <f t="shared" si="12"/>
        <v>128</v>
      </c>
      <c r="P33" s="185">
        <f t="shared" si="12"/>
        <v>2</v>
      </c>
      <c r="Q33" s="184">
        <f t="shared" si="12"/>
        <v>0</v>
      </c>
      <c r="R33" s="175">
        <f t="shared" si="12"/>
        <v>4</v>
      </c>
      <c r="S33" s="186">
        <f t="shared" si="12"/>
        <v>0</v>
      </c>
      <c r="T33" s="175">
        <f t="shared" si="12"/>
        <v>0</v>
      </c>
      <c r="U33" s="317">
        <f t="shared" si="12"/>
        <v>0</v>
      </c>
      <c r="V33" s="317">
        <f t="shared" si="12"/>
        <v>0</v>
      </c>
      <c r="W33" s="184">
        <f t="shared" si="12"/>
        <v>130</v>
      </c>
      <c r="X33" s="184">
        <f>+X110+X188</f>
        <v>77</v>
      </c>
      <c r="Y33" s="94">
        <f>+D33/C33*100</f>
        <v>30.107526881720432</v>
      </c>
      <c r="Z33" s="171">
        <f t="shared" si="5"/>
        <v>46.59498207885305</v>
      </c>
      <c r="AA33" s="175">
        <f t="shared" si="13"/>
        <v>77</v>
      </c>
      <c r="AB33" s="175">
        <f t="shared" si="13"/>
        <v>23</v>
      </c>
      <c r="AC33" s="613" t="s">
        <v>175</v>
      </c>
      <c r="AD33" s="598"/>
    </row>
    <row r="34" spans="1:30" ht="14.25" x14ac:dyDescent="0.15">
      <c r="A34" s="598" t="s">
        <v>174</v>
      </c>
      <c r="B34" s="599"/>
      <c r="C34" s="175">
        <f t="shared" si="12"/>
        <v>169</v>
      </c>
      <c r="D34" s="186">
        <f t="shared" si="12"/>
        <v>71</v>
      </c>
      <c r="E34" s="175">
        <f t="shared" si="12"/>
        <v>56</v>
      </c>
      <c r="F34" s="175">
        <f t="shared" si="12"/>
        <v>14</v>
      </c>
      <c r="G34" s="175">
        <f t="shared" si="12"/>
        <v>0</v>
      </c>
      <c r="H34" s="175">
        <f t="shared" si="12"/>
        <v>0</v>
      </c>
      <c r="I34" s="175">
        <f t="shared" si="12"/>
        <v>1</v>
      </c>
      <c r="J34" s="185">
        <f t="shared" si="12"/>
        <v>0</v>
      </c>
      <c r="K34" s="175">
        <f t="shared" si="12"/>
        <v>57</v>
      </c>
      <c r="L34" s="186">
        <f t="shared" si="12"/>
        <v>1</v>
      </c>
      <c r="M34" s="185">
        <f t="shared" si="12"/>
        <v>0</v>
      </c>
      <c r="N34" s="175">
        <f t="shared" si="12"/>
        <v>2</v>
      </c>
      <c r="O34" s="186">
        <f t="shared" si="12"/>
        <v>34</v>
      </c>
      <c r="P34" s="185">
        <f t="shared" si="12"/>
        <v>0</v>
      </c>
      <c r="Q34" s="184">
        <f t="shared" si="12"/>
        <v>2</v>
      </c>
      <c r="R34" s="175">
        <f t="shared" si="12"/>
        <v>2</v>
      </c>
      <c r="S34" s="186">
        <f t="shared" si="12"/>
        <v>0</v>
      </c>
      <c r="T34" s="175">
        <f t="shared" si="12"/>
        <v>0</v>
      </c>
      <c r="U34" s="317">
        <f t="shared" si="12"/>
        <v>0</v>
      </c>
      <c r="V34" s="317">
        <f t="shared" si="12"/>
        <v>0</v>
      </c>
      <c r="W34" s="184">
        <f t="shared" si="12"/>
        <v>34</v>
      </c>
      <c r="X34" s="184">
        <f>+X111+X189</f>
        <v>9</v>
      </c>
      <c r="Y34" s="94">
        <f>+D34/C34*100</f>
        <v>42.011834319526628</v>
      </c>
      <c r="Z34" s="171">
        <f t="shared" si="5"/>
        <v>20.118343195266274</v>
      </c>
      <c r="AA34" s="175">
        <f t="shared" si="13"/>
        <v>56</v>
      </c>
      <c r="AB34" s="175">
        <f t="shared" si="13"/>
        <v>14</v>
      </c>
      <c r="AC34" s="613" t="s">
        <v>174</v>
      </c>
      <c r="AD34" s="598"/>
    </row>
    <row r="35" spans="1:30" ht="14.25" x14ac:dyDescent="0.15">
      <c r="A35" s="598" t="s">
        <v>173</v>
      </c>
      <c r="B35" s="552"/>
      <c r="C35" s="175">
        <f t="shared" si="12"/>
        <v>807</v>
      </c>
      <c r="D35" s="186">
        <f t="shared" si="12"/>
        <v>334</v>
      </c>
      <c r="E35" s="175">
        <f t="shared" si="12"/>
        <v>222</v>
      </c>
      <c r="F35" s="175">
        <f t="shared" si="12"/>
        <v>34</v>
      </c>
      <c r="G35" s="175">
        <f t="shared" si="12"/>
        <v>0</v>
      </c>
      <c r="H35" s="175">
        <f t="shared" si="12"/>
        <v>0</v>
      </c>
      <c r="I35" s="175">
        <f t="shared" si="12"/>
        <v>78</v>
      </c>
      <c r="J35" s="185">
        <f t="shared" si="12"/>
        <v>0</v>
      </c>
      <c r="K35" s="175">
        <f t="shared" si="12"/>
        <v>114</v>
      </c>
      <c r="L35" s="186">
        <f t="shared" si="12"/>
        <v>52</v>
      </c>
      <c r="M35" s="185">
        <f t="shared" si="12"/>
        <v>2</v>
      </c>
      <c r="N35" s="175">
        <f t="shared" si="12"/>
        <v>13</v>
      </c>
      <c r="O35" s="186">
        <f t="shared" si="12"/>
        <v>281</v>
      </c>
      <c r="P35" s="185">
        <f t="shared" si="12"/>
        <v>3</v>
      </c>
      <c r="Q35" s="184">
        <f t="shared" si="12"/>
        <v>2</v>
      </c>
      <c r="R35" s="175">
        <f t="shared" si="12"/>
        <v>6</v>
      </c>
      <c r="S35" s="186">
        <f t="shared" si="12"/>
        <v>0</v>
      </c>
      <c r="T35" s="175">
        <f t="shared" si="12"/>
        <v>0</v>
      </c>
      <c r="U35" s="317">
        <f t="shared" si="12"/>
        <v>0</v>
      </c>
      <c r="V35" s="317">
        <f t="shared" si="12"/>
        <v>0</v>
      </c>
      <c r="W35" s="184">
        <f t="shared" si="12"/>
        <v>284</v>
      </c>
      <c r="X35" s="184">
        <f>+X112+X190</f>
        <v>151</v>
      </c>
      <c r="Y35" s="94">
        <f>+D35/C35*100</f>
        <v>41.38785625774473</v>
      </c>
      <c r="Z35" s="171">
        <f t="shared" si="5"/>
        <v>35.192069392812883</v>
      </c>
      <c r="AA35" s="175">
        <f t="shared" si="13"/>
        <v>272</v>
      </c>
      <c r="AB35" s="175">
        <f t="shared" si="13"/>
        <v>34</v>
      </c>
      <c r="AC35" s="613" t="s">
        <v>173</v>
      </c>
      <c r="AD35" s="553"/>
    </row>
    <row r="36" spans="1:30" ht="10.5" customHeight="1" x14ac:dyDescent="0.15">
      <c r="A36" s="598" t="s">
        <v>302</v>
      </c>
      <c r="B36" s="599"/>
      <c r="C36" s="177"/>
      <c r="D36" s="174"/>
      <c r="E36" s="170"/>
      <c r="F36" s="170"/>
      <c r="G36" s="170"/>
      <c r="H36" s="170"/>
      <c r="I36" s="170"/>
      <c r="J36" s="173"/>
      <c r="K36" s="177"/>
      <c r="L36" s="174"/>
      <c r="M36" s="173"/>
      <c r="N36" s="177"/>
      <c r="O36" s="174"/>
      <c r="P36" s="173"/>
      <c r="Q36" s="172"/>
      <c r="R36" s="177"/>
      <c r="S36" s="174"/>
      <c r="T36" s="177"/>
      <c r="U36" s="320"/>
      <c r="V36" s="320"/>
      <c r="W36" s="172"/>
      <c r="X36" s="172"/>
      <c r="Y36" s="183"/>
      <c r="Z36" s="171"/>
      <c r="AA36" s="177"/>
      <c r="AB36" s="177"/>
      <c r="AC36" s="613" t="s">
        <v>302</v>
      </c>
      <c r="AD36" s="598"/>
    </row>
    <row r="37" spans="1:30" ht="14.25" x14ac:dyDescent="0.15">
      <c r="A37" s="598" t="s">
        <v>104</v>
      </c>
      <c r="B37" s="599"/>
      <c r="C37" s="178">
        <f>SUM(C38:C39)</f>
        <v>0</v>
      </c>
      <c r="D37" s="182">
        <f>SUM(D38:D39)</f>
        <v>0</v>
      </c>
      <c r="E37" s="181">
        <f>SUM(E38:E39)</f>
        <v>0</v>
      </c>
      <c r="F37" s="181">
        <f t="shared" ref="F37:W37" si="14">SUM(F38:F39)</f>
        <v>0</v>
      </c>
      <c r="G37" s="181">
        <f t="shared" si="14"/>
        <v>0</v>
      </c>
      <c r="H37" s="181">
        <f t="shared" si="14"/>
        <v>0</v>
      </c>
      <c r="I37" s="181">
        <f t="shared" si="14"/>
        <v>0</v>
      </c>
      <c r="J37" s="180">
        <f t="shared" si="14"/>
        <v>0</v>
      </c>
      <c r="K37" s="178">
        <f t="shared" si="14"/>
        <v>0</v>
      </c>
      <c r="L37" s="182">
        <f t="shared" si="14"/>
        <v>0</v>
      </c>
      <c r="M37" s="180">
        <f t="shared" si="14"/>
        <v>0</v>
      </c>
      <c r="N37" s="178">
        <f t="shared" si="14"/>
        <v>0</v>
      </c>
      <c r="O37" s="182">
        <f t="shared" si="14"/>
        <v>0</v>
      </c>
      <c r="P37" s="180">
        <f t="shared" si="14"/>
        <v>0</v>
      </c>
      <c r="Q37" s="179">
        <f t="shared" si="14"/>
        <v>0</v>
      </c>
      <c r="R37" s="178">
        <f t="shared" si="14"/>
        <v>0</v>
      </c>
      <c r="S37" s="182">
        <f t="shared" si="14"/>
        <v>0</v>
      </c>
      <c r="T37" s="178">
        <f t="shared" si="14"/>
        <v>0</v>
      </c>
      <c r="U37" s="321">
        <f t="shared" si="14"/>
        <v>0</v>
      </c>
      <c r="V37" s="321">
        <f t="shared" si="14"/>
        <v>0</v>
      </c>
      <c r="W37" s="179">
        <f t="shared" si="14"/>
        <v>0</v>
      </c>
      <c r="X37" s="179">
        <f>SUM(X38:X39)</f>
        <v>0</v>
      </c>
      <c r="Y37" s="94">
        <v>0</v>
      </c>
      <c r="Z37" s="171">
        <v>0</v>
      </c>
      <c r="AA37" s="178">
        <f>SUM(AA38:AA39)</f>
        <v>0</v>
      </c>
      <c r="AB37" s="178">
        <f>SUM(AB38:AB39)</f>
        <v>0</v>
      </c>
      <c r="AC37" s="613" t="s">
        <v>104</v>
      </c>
      <c r="AD37" s="598"/>
    </row>
    <row r="38" spans="1:30" ht="14.25" x14ac:dyDescent="0.15">
      <c r="A38" s="176"/>
      <c r="B38" s="524" t="s">
        <v>103</v>
      </c>
      <c r="C38" s="175">
        <f t="shared" ref="C38:W39" si="15">+C115+C193</f>
        <v>0</v>
      </c>
      <c r="D38" s="186">
        <f t="shared" si="15"/>
        <v>0</v>
      </c>
      <c r="E38" s="175">
        <f t="shared" si="15"/>
        <v>0</v>
      </c>
      <c r="F38" s="175">
        <f t="shared" si="15"/>
        <v>0</v>
      </c>
      <c r="G38" s="175">
        <f t="shared" si="15"/>
        <v>0</v>
      </c>
      <c r="H38" s="175">
        <f t="shared" si="15"/>
        <v>0</v>
      </c>
      <c r="I38" s="175">
        <f t="shared" si="15"/>
        <v>0</v>
      </c>
      <c r="J38" s="185">
        <f t="shared" si="15"/>
        <v>0</v>
      </c>
      <c r="K38" s="175">
        <f t="shared" si="15"/>
        <v>0</v>
      </c>
      <c r="L38" s="186">
        <f t="shared" si="15"/>
        <v>0</v>
      </c>
      <c r="M38" s="185">
        <f t="shared" si="15"/>
        <v>0</v>
      </c>
      <c r="N38" s="175">
        <f t="shared" si="15"/>
        <v>0</v>
      </c>
      <c r="O38" s="186">
        <f t="shared" si="15"/>
        <v>0</v>
      </c>
      <c r="P38" s="185">
        <f t="shared" si="15"/>
        <v>0</v>
      </c>
      <c r="Q38" s="184">
        <f t="shared" si="15"/>
        <v>0</v>
      </c>
      <c r="R38" s="175">
        <f t="shared" si="15"/>
        <v>0</v>
      </c>
      <c r="S38" s="186">
        <f t="shared" si="15"/>
        <v>0</v>
      </c>
      <c r="T38" s="175">
        <f t="shared" si="15"/>
        <v>0</v>
      </c>
      <c r="U38" s="317">
        <f t="shared" si="15"/>
        <v>0</v>
      </c>
      <c r="V38" s="317">
        <f t="shared" si="15"/>
        <v>0</v>
      </c>
      <c r="W38" s="184">
        <f t="shared" si="15"/>
        <v>0</v>
      </c>
      <c r="X38" s="184">
        <f>+X115+X193</f>
        <v>0</v>
      </c>
      <c r="Y38" s="94">
        <v>0</v>
      </c>
      <c r="Z38" s="171">
        <v>0</v>
      </c>
      <c r="AA38" s="175">
        <f>+AA115+AA193</f>
        <v>0</v>
      </c>
      <c r="AB38" s="175">
        <f>+AB115+AB193</f>
        <v>0</v>
      </c>
      <c r="AC38" s="237"/>
      <c r="AD38" s="523" t="s">
        <v>103</v>
      </c>
    </row>
    <row r="39" spans="1:30" ht="14.25" x14ac:dyDescent="0.15">
      <c r="A39" s="176"/>
      <c r="B39" s="524" t="s">
        <v>102</v>
      </c>
      <c r="C39" s="175">
        <f t="shared" si="15"/>
        <v>0</v>
      </c>
      <c r="D39" s="186">
        <f t="shared" si="15"/>
        <v>0</v>
      </c>
      <c r="E39" s="175">
        <f t="shared" si="15"/>
        <v>0</v>
      </c>
      <c r="F39" s="175">
        <f t="shared" si="15"/>
        <v>0</v>
      </c>
      <c r="G39" s="175">
        <f t="shared" si="15"/>
        <v>0</v>
      </c>
      <c r="H39" s="175">
        <f t="shared" si="15"/>
        <v>0</v>
      </c>
      <c r="I39" s="175">
        <f t="shared" si="15"/>
        <v>0</v>
      </c>
      <c r="J39" s="185">
        <f t="shared" si="15"/>
        <v>0</v>
      </c>
      <c r="K39" s="175">
        <f t="shared" si="15"/>
        <v>0</v>
      </c>
      <c r="L39" s="186">
        <f t="shared" si="15"/>
        <v>0</v>
      </c>
      <c r="M39" s="185">
        <f t="shared" si="15"/>
        <v>0</v>
      </c>
      <c r="N39" s="175">
        <f t="shared" si="15"/>
        <v>0</v>
      </c>
      <c r="O39" s="186">
        <f t="shared" si="15"/>
        <v>0</v>
      </c>
      <c r="P39" s="185">
        <f t="shared" si="15"/>
        <v>0</v>
      </c>
      <c r="Q39" s="184">
        <f t="shared" si="15"/>
        <v>0</v>
      </c>
      <c r="R39" s="175">
        <f t="shared" si="15"/>
        <v>0</v>
      </c>
      <c r="S39" s="186">
        <f t="shared" si="15"/>
        <v>0</v>
      </c>
      <c r="T39" s="175">
        <f t="shared" si="15"/>
        <v>0</v>
      </c>
      <c r="U39" s="317">
        <f t="shared" si="15"/>
        <v>0</v>
      </c>
      <c r="V39" s="317">
        <f t="shared" si="15"/>
        <v>0</v>
      </c>
      <c r="W39" s="184">
        <f t="shared" si="15"/>
        <v>0</v>
      </c>
      <c r="X39" s="184">
        <f>+X116+X194</f>
        <v>0</v>
      </c>
      <c r="Y39" s="94">
        <v>0</v>
      </c>
      <c r="Z39" s="171">
        <v>0</v>
      </c>
      <c r="AA39" s="175">
        <f>+AA116+AA194</f>
        <v>0</v>
      </c>
      <c r="AB39" s="175">
        <f>+AB116+AB194</f>
        <v>0</v>
      </c>
      <c r="AC39" s="237"/>
      <c r="AD39" s="523" t="s">
        <v>102</v>
      </c>
    </row>
    <row r="40" spans="1:30" ht="10.5" customHeight="1" x14ac:dyDescent="0.15">
      <c r="A40" s="176"/>
      <c r="B40" s="524"/>
      <c r="C40" s="177"/>
      <c r="D40" s="174"/>
      <c r="E40" s="170"/>
      <c r="F40" s="170"/>
      <c r="G40" s="170"/>
      <c r="H40" s="170"/>
      <c r="I40" s="170"/>
      <c r="J40" s="173"/>
      <c r="K40" s="177"/>
      <c r="L40" s="174"/>
      <c r="M40" s="173"/>
      <c r="N40" s="177"/>
      <c r="O40" s="174"/>
      <c r="P40" s="173"/>
      <c r="Q40" s="172"/>
      <c r="R40" s="177"/>
      <c r="S40" s="174"/>
      <c r="T40" s="177"/>
      <c r="U40" s="320"/>
      <c r="V40" s="320"/>
      <c r="W40" s="172"/>
      <c r="X40" s="172"/>
      <c r="Y40" s="183"/>
      <c r="Z40" s="171">
        <v>0</v>
      </c>
      <c r="AA40" s="177"/>
      <c r="AB40" s="177"/>
      <c r="AC40" s="237"/>
      <c r="AD40" s="523"/>
    </row>
    <row r="41" spans="1:30" ht="14.25" x14ac:dyDescent="0.15">
      <c r="A41" s="598" t="s">
        <v>101</v>
      </c>
      <c r="B41" s="599"/>
      <c r="C41" s="178">
        <f>SUM(C42)</f>
        <v>97</v>
      </c>
      <c r="D41" s="182">
        <f>SUM(D42)</f>
        <v>23</v>
      </c>
      <c r="E41" s="181">
        <f>SUM(E42)</f>
        <v>12</v>
      </c>
      <c r="F41" s="181">
        <f t="shared" ref="F41:X41" si="16">SUM(F42)</f>
        <v>11</v>
      </c>
      <c r="G41" s="181">
        <f t="shared" si="16"/>
        <v>0</v>
      </c>
      <c r="H41" s="181">
        <f t="shared" si="16"/>
        <v>0</v>
      </c>
      <c r="I41" s="181">
        <f t="shared" si="16"/>
        <v>0</v>
      </c>
      <c r="J41" s="180">
        <f t="shared" si="16"/>
        <v>0</v>
      </c>
      <c r="K41" s="178">
        <f t="shared" si="16"/>
        <v>29</v>
      </c>
      <c r="L41" s="182">
        <f t="shared" si="16"/>
        <v>0</v>
      </c>
      <c r="M41" s="180">
        <f t="shared" si="16"/>
        <v>4</v>
      </c>
      <c r="N41" s="178">
        <f t="shared" si="16"/>
        <v>1</v>
      </c>
      <c r="O41" s="182">
        <f t="shared" si="16"/>
        <v>39</v>
      </c>
      <c r="P41" s="180">
        <f t="shared" si="16"/>
        <v>0</v>
      </c>
      <c r="Q41" s="179">
        <f t="shared" si="16"/>
        <v>1</v>
      </c>
      <c r="R41" s="178">
        <f t="shared" si="16"/>
        <v>0</v>
      </c>
      <c r="S41" s="182">
        <f t="shared" si="16"/>
        <v>0</v>
      </c>
      <c r="T41" s="178">
        <f t="shared" si="16"/>
        <v>0</v>
      </c>
      <c r="U41" s="321">
        <f t="shared" si="16"/>
        <v>0</v>
      </c>
      <c r="V41" s="321">
        <f t="shared" si="16"/>
        <v>0</v>
      </c>
      <c r="W41" s="179">
        <f t="shared" si="16"/>
        <v>39</v>
      </c>
      <c r="X41" s="179">
        <f t="shared" si="16"/>
        <v>13</v>
      </c>
      <c r="Y41" s="95">
        <f>+D41/C41*100</f>
        <v>23.711340206185564</v>
      </c>
      <c r="Z41" s="171">
        <f t="shared" si="5"/>
        <v>40.206185567010309</v>
      </c>
      <c r="AA41" s="178">
        <f>SUM(AA42)</f>
        <v>12</v>
      </c>
      <c r="AB41" s="178">
        <f>SUM(AB42)</f>
        <v>11</v>
      </c>
      <c r="AC41" s="613" t="s">
        <v>101</v>
      </c>
      <c r="AD41" s="598"/>
    </row>
    <row r="42" spans="1:30" ht="14.25" x14ac:dyDescent="0.15">
      <c r="A42" s="176"/>
      <c r="B42" s="524" t="s">
        <v>100</v>
      </c>
      <c r="C42" s="175">
        <f>+C119+C197</f>
        <v>97</v>
      </c>
      <c r="D42" s="186">
        <f>+D119+D197</f>
        <v>23</v>
      </c>
      <c r="E42" s="175">
        <f>+E119+E197</f>
        <v>12</v>
      </c>
      <c r="F42" s="175">
        <f t="shared" ref="F42:W42" si="17">+F119+F197</f>
        <v>11</v>
      </c>
      <c r="G42" s="175">
        <f t="shared" si="17"/>
        <v>0</v>
      </c>
      <c r="H42" s="175">
        <f t="shared" si="17"/>
        <v>0</v>
      </c>
      <c r="I42" s="175">
        <f t="shared" si="17"/>
        <v>0</v>
      </c>
      <c r="J42" s="185">
        <f t="shared" si="17"/>
        <v>0</v>
      </c>
      <c r="K42" s="175">
        <f t="shared" si="17"/>
        <v>29</v>
      </c>
      <c r="L42" s="186">
        <f t="shared" si="17"/>
        <v>0</v>
      </c>
      <c r="M42" s="185">
        <f t="shared" si="17"/>
        <v>4</v>
      </c>
      <c r="N42" s="175">
        <f t="shared" si="17"/>
        <v>1</v>
      </c>
      <c r="O42" s="186">
        <f t="shared" si="17"/>
        <v>39</v>
      </c>
      <c r="P42" s="185">
        <f t="shared" si="17"/>
        <v>0</v>
      </c>
      <c r="Q42" s="184">
        <f t="shared" si="17"/>
        <v>1</v>
      </c>
      <c r="R42" s="175">
        <f t="shared" si="17"/>
        <v>0</v>
      </c>
      <c r="S42" s="186">
        <f t="shared" si="17"/>
        <v>0</v>
      </c>
      <c r="T42" s="175">
        <f t="shared" si="17"/>
        <v>0</v>
      </c>
      <c r="U42" s="317">
        <f t="shared" si="17"/>
        <v>0</v>
      </c>
      <c r="V42" s="317">
        <f t="shared" si="17"/>
        <v>0</v>
      </c>
      <c r="W42" s="184">
        <f t="shared" si="17"/>
        <v>39</v>
      </c>
      <c r="X42" s="184">
        <f>+X119+X197</f>
        <v>13</v>
      </c>
      <c r="Y42" s="94">
        <f>+D42/C42*100</f>
        <v>23.711340206185564</v>
      </c>
      <c r="Z42" s="171">
        <f t="shared" si="5"/>
        <v>40.206185567010309</v>
      </c>
      <c r="AA42" s="175">
        <f>+AA119+AA197</f>
        <v>12</v>
      </c>
      <c r="AB42" s="175">
        <f>+AB119+AB197</f>
        <v>11</v>
      </c>
      <c r="AC42" s="237"/>
      <c r="AD42" s="523" t="s">
        <v>100</v>
      </c>
    </row>
    <row r="43" spans="1:30" ht="10.5" customHeight="1" x14ac:dyDescent="0.15">
      <c r="A43" s="176"/>
      <c r="B43" s="524"/>
      <c r="C43" s="177"/>
      <c r="D43" s="174"/>
      <c r="E43" s="170"/>
      <c r="F43" s="170"/>
      <c r="G43" s="170"/>
      <c r="H43" s="170"/>
      <c r="I43" s="170"/>
      <c r="J43" s="173"/>
      <c r="K43" s="177"/>
      <c r="L43" s="174"/>
      <c r="M43" s="173"/>
      <c r="N43" s="177"/>
      <c r="O43" s="174"/>
      <c r="P43" s="173"/>
      <c r="Q43" s="172"/>
      <c r="R43" s="177"/>
      <c r="S43" s="174"/>
      <c r="T43" s="177"/>
      <c r="U43" s="320"/>
      <c r="V43" s="320"/>
      <c r="W43" s="172"/>
      <c r="X43" s="172"/>
      <c r="Y43" s="183"/>
      <c r="Z43" s="171"/>
      <c r="AA43" s="177"/>
      <c r="AB43" s="177"/>
      <c r="AC43" s="237"/>
      <c r="AD43" s="523"/>
    </row>
    <row r="44" spans="1:30" ht="14.25" x14ac:dyDescent="0.15">
      <c r="A44" s="598" t="s">
        <v>99</v>
      </c>
      <c r="B44" s="599"/>
      <c r="C44" s="178">
        <f>SUM(C45)</f>
        <v>0</v>
      </c>
      <c r="D44" s="182">
        <f>SUM(D45)</f>
        <v>0</v>
      </c>
      <c r="E44" s="181">
        <f>SUM(E45)</f>
        <v>0</v>
      </c>
      <c r="F44" s="181">
        <f t="shared" ref="F44:X44" si="18">SUM(F45)</f>
        <v>0</v>
      </c>
      <c r="G44" s="181">
        <f t="shared" si="18"/>
        <v>0</v>
      </c>
      <c r="H44" s="181">
        <f t="shared" si="18"/>
        <v>0</v>
      </c>
      <c r="I44" s="181">
        <f t="shared" si="18"/>
        <v>0</v>
      </c>
      <c r="J44" s="180">
        <f t="shared" si="18"/>
        <v>0</v>
      </c>
      <c r="K44" s="178">
        <f t="shared" si="18"/>
        <v>0</v>
      </c>
      <c r="L44" s="182">
        <f t="shared" si="18"/>
        <v>0</v>
      </c>
      <c r="M44" s="180">
        <f t="shared" si="18"/>
        <v>0</v>
      </c>
      <c r="N44" s="178">
        <f t="shared" si="18"/>
        <v>0</v>
      </c>
      <c r="O44" s="182">
        <f t="shared" si="18"/>
        <v>0</v>
      </c>
      <c r="P44" s="180">
        <f t="shared" si="18"/>
        <v>0</v>
      </c>
      <c r="Q44" s="179">
        <f t="shared" si="18"/>
        <v>0</v>
      </c>
      <c r="R44" s="178">
        <f t="shared" si="18"/>
        <v>0</v>
      </c>
      <c r="S44" s="182">
        <f t="shared" si="18"/>
        <v>0</v>
      </c>
      <c r="T44" s="178">
        <f t="shared" si="18"/>
        <v>0</v>
      </c>
      <c r="U44" s="321">
        <f t="shared" si="18"/>
        <v>0</v>
      </c>
      <c r="V44" s="321">
        <f t="shared" si="18"/>
        <v>0</v>
      </c>
      <c r="W44" s="179">
        <f t="shared" si="18"/>
        <v>0</v>
      </c>
      <c r="X44" s="179">
        <f t="shared" si="18"/>
        <v>0</v>
      </c>
      <c r="Y44" s="94">
        <v>0</v>
      </c>
      <c r="Z44" s="171">
        <v>0</v>
      </c>
      <c r="AA44" s="178">
        <f>SUM(AA45)</f>
        <v>0</v>
      </c>
      <c r="AB44" s="178">
        <f>SUM(AB45)</f>
        <v>0</v>
      </c>
      <c r="AC44" s="613" t="s">
        <v>99</v>
      </c>
      <c r="AD44" s="598"/>
    </row>
    <row r="45" spans="1:30" ht="14.25" x14ac:dyDescent="0.15">
      <c r="A45" s="176"/>
      <c r="B45" s="515" t="s">
        <v>98</v>
      </c>
      <c r="C45" s="175">
        <f>+C122+C200</f>
        <v>0</v>
      </c>
      <c r="D45" s="186">
        <f>+D122+D200</f>
        <v>0</v>
      </c>
      <c r="E45" s="175">
        <f>+E122+E200</f>
        <v>0</v>
      </c>
      <c r="F45" s="175">
        <f t="shared" ref="F45:W45" si="19">+F122+F200</f>
        <v>0</v>
      </c>
      <c r="G45" s="175">
        <f t="shared" si="19"/>
        <v>0</v>
      </c>
      <c r="H45" s="175">
        <f t="shared" si="19"/>
        <v>0</v>
      </c>
      <c r="I45" s="175">
        <f t="shared" si="19"/>
        <v>0</v>
      </c>
      <c r="J45" s="185">
        <f t="shared" si="19"/>
        <v>0</v>
      </c>
      <c r="K45" s="175">
        <f t="shared" si="19"/>
        <v>0</v>
      </c>
      <c r="L45" s="186">
        <f t="shared" si="19"/>
        <v>0</v>
      </c>
      <c r="M45" s="185">
        <f t="shared" si="19"/>
        <v>0</v>
      </c>
      <c r="N45" s="175">
        <f t="shared" si="19"/>
        <v>0</v>
      </c>
      <c r="O45" s="186">
        <f t="shared" si="19"/>
        <v>0</v>
      </c>
      <c r="P45" s="185">
        <f t="shared" si="19"/>
        <v>0</v>
      </c>
      <c r="Q45" s="184">
        <f t="shared" si="19"/>
        <v>0</v>
      </c>
      <c r="R45" s="175">
        <f t="shared" si="19"/>
        <v>0</v>
      </c>
      <c r="S45" s="186">
        <f t="shared" si="19"/>
        <v>0</v>
      </c>
      <c r="T45" s="175">
        <f t="shared" si="19"/>
        <v>0</v>
      </c>
      <c r="U45" s="317">
        <f t="shared" si="19"/>
        <v>0</v>
      </c>
      <c r="V45" s="317">
        <f t="shared" si="19"/>
        <v>0</v>
      </c>
      <c r="W45" s="184">
        <f t="shared" si="19"/>
        <v>0</v>
      </c>
      <c r="X45" s="184">
        <f>+X122+X200</f>
        <v>0</v>
      </c>
      <c r="Y45" s="94">
        <v>0</v>
      </c>
      <c r="Z45" s="171">
        <v>0</v>
      </c>
      <c r="AA45" s="175">
        <f>+AA122+AA200</f>
        <v>0</v>
      </c>
      <c r="AB45" s="175">
        <f>+AB122+AB200</f>
        <v>0</v>
      </c>
      <c r="AC45" s="237"/>
      <c r="AD45" s="514" t="s">
        <v>98</v>
      </c>
    </row>
    <row r="46" spans="1:30" ht="10.5" customHeight="1" x14ac:dyDescent="0.15">
      <c r="A46" s="176"/>
      <c r="B46" s="515"/>
      <c r="C46" s="177"/>
      <c r="D46" s="174"/>
      <c r="E46" s="170"/>
      <c r="F46" s="170"/>
      <c r="G46" s="170"/>
      <c r="H46" s="170"/>
      <c r="I46" s="170"/>
      <c r="J46" s="173"/>
      <c r="K46" s="177"/>
      <c r="L46" s="174"/>
      <c r="M46" s="173"/>
      <c r="N46" s="177"/>
      <c r="O46" s="174"/>
      <c r="P46" s="173"/>
      <c r="Q46" s="172"/>
      <c r="R46" s="177"/>
      <c r="S46" s="174"/>
      <c r="T46" s="177"/>
      <c r="U46" s="320"/>
      <c r="V46" s="320"/>
      <c r="W46" s="172"/>
      <c r="X46" s="172"/>
      <c r="Y46" s="183"/>
      <c r="Z46" s="171">
        <v>0</v>
      </c>
      <c r="AA46" s="177"/>
      <c r="AB46" s="177"/>
      <c r="AC46" s="237"/>
      <c r="AD46" s="514"/>
    </row>
    <row r="47" spans="1:30" ht="14.25" x14ac:dyDescent="0.15">
      <c r="A47" s="598" t="s">
        <v>97</v>
      </c>
      <c r="B47" s="599"/>
      <c r="C47" s="178">
        <f>SUM(C48)</f>
        <v>0</v>
      </c>
      <c r="D47" s="182">
        <f>SUM(D48)</f>
        <v>0</v>
      </c>
      <c r="E47" s="181">
        <f>SUM(E48)</f>
        <v>0</v>
      </c>
      <c r="F47" s="181">
        <f t="shared" ref="F47:X47" si="20">SUM(F48)</f>
        <v>0</v>
      </c>
      <c r="G47" s="181">
        <f t="shared" si="20"/>
        <v>0</v>
      </c>
      <c r="H47" s="181">
        <f t="shared" si="20"/>
        <v>0</v>
      </c>
      <c r="I47" s="181">
        <f t="shared" si="20"/>
        <v>0</v>
      </c>
      <c r="J47" s="180">
        <f t="shared" si="20"/>
        <v>0</v>
      </c>
      <c r="K47" s="178">
        <f t="shared" si="20"/>
        <v>0</v>
      </c>
      <c r="L47" s="182">
        <f t="shared" si="20"/>
        <v>0</v>
      </c>
      <c r="M47" s="180">
        <f t="shared" si="20"/>
        <v>0</v>
      </c>
      <c r="N47" s="178">
        <f t="shared" si="20"/>
        <v>0</v>
      </c>
      <c r="O47" s="182">
        <f t="shared" si="20"/>
        <v>0</v>
      </c>
      <c r="P47" s="180">
        <f t="shared" si="20"/>
        <v>0</v>
      </c>
      <c r="Q47" s="179">
        <f t="shared" si="20"/>
        <v>0</v>
      </c>
      <c r="R47" s="178">
        <f t="shared" si="20"/>
        <v>0</v>
      </c>
      <c r="S47" s="182">
        <f t="shared" si="20"/>
        <v>0</v>
      </c>
      <c r="T47" s="178">
        <f t="shared" si="20"/>
        <v>0</v>
      </c>
      <c r="U47" s="321">
        <f t="shared" si="20"/>
        <v>0</v>
      </c>
      <c r="V47" s="321">
        <f t="shared" si="20"/>
        <v>0</v>
      </c>
      <c r="W47" s="179">
        <f t="shared" si="20"/>
        <v>0</v>
      </c>
      <c r="X47" s="179">
        <f t="shared" si="20"/>
        <v>0</v>
      </c>
      <c r="Y47" s="94">
        <v>0</v>
      </c>
      <c r="Z47" s="171">
        <v>0</v>
      </c>
      <c r="AA47" s="178">
        <f>SUM(AA48)</f>
        <v>0</v>
      </c>
      <c r="AB47" s="178">
        <f>SUM(AB48)</f>
        <v>0</v>
      </c>
      <c r="AC47" s="613" t="s">
        <v>97</v>
      </c>
      <c r="AD47" s="598"/>
    </row>
    <row r="48" spans="1:30" ht="14.25" x14ac:dyDescent="0.15">
      <c r="A48" s="176"/>
      <c r="B48" s="515" t="s">
        <v>96</v>
      </c>
      <c r="C48" s="175">
        <f>+C125+C203</f>
        <v>0</v>
      </c>
      <c r="D48" s="186">
        <f>+D125+D203</f>
        <v>0</v>
      </c>
      <c r="E48" s="175">
        <f>+E125+E203</f>
        <v>0</v>
      </c>
      <c r="F48" s="175">
        <f t="shared" ref="F48:W48" si="21">+F125+F203</f>
        <v>0</v>
      </c>
      <c r="G48" s="175">
        <f t="shared" si="21"/>
        <v>0</v>
      </c>
      <c r="H48" s="175">
        <f t="shared" si="21"/>
        <v>0</v>
      </c>
      <c r="I48" s="175">
        <f t="shared" si="21"/>
        <v>0</v>
      </c>
      <c r="J48" s="185">
        <f t="shared" si="21"/>
        <v>0</v>
      </c>
      <c r="K48" s="175">
        <f t="shared" si="21"/>
        <v>0</v>
      </c>
      <c r="L48" s="186">
        <f t="shared" si="21"/>
        <v>0</v>
      </c>
      <c r="M48" s="185">
        <f t="shared" si="21"/>
        <v>0</v>
      </c>
      <c r="N48" s="175">
        <f t="shared" si="21"/>
        <v>0</v>
      </c>
      <c r="O48" s="186">
        <f t="shared" si="21"/>
        <v>0</v>
      </c>
      <c r="P48" s="185">
        <f t="shared" si="21"/>
        <v>0</v>
      </c>
      <c r="Q48" s="184">
        <f t="shared" si="21"/>
        <v>0</v>
      </c>
      <c r="R48" s="175">
        <f t="shared" si="21"/>
        <v>0</v>
      </c>
      <c r="S48" s="186">
        <f t="shared" si="21"/>
        <v>0</v>
      </c>
      <c r="T48" s="175">
        <f t="shared" si="21"/>
        <v>0</v>
      </c>
      <c r="U48" s="317">
        <f t="shared" si="21"/>
        <v>0</v>
      </c>
      <c r="V48" s="317">
        <f t="shared" si="21"/>
        <v>0</v>
      </c>
      <c r="W48" s="184">
        <f t="shared" si="21"/>
        <v>0</v>
      </c>
      <c r="X48" s="184">
        <f>+X125+X203</f>
        <v>0</v>
      </c>
      <c r="Y48" s="94">
        <v>0</v>
      </c>
      <c r="Z48" s="171">
        <v>0</v>
      </c>
      <c r="AA48" s="175">
        <f>+AA125+AA203</f>
        <v>0</v>
      </c>
      <c r="AB48" s="175">
        <f>+AB125+AB203</f>
        <v>0</v>
      </c>
      <c r="AC48" s="237"/>
      <c r="AD48" s="514" t="s">
        <v>96</v>
      </c>
    </row>
    <row r="49" spans="1:30" ht="10.5" customHeight="1" x14ac:dyDescent="0.15">
      <c r="A49" s="176"/>
      <c r="B49" s="515"/>
      <c r="C49" s="177"/>
      <c r="D49" s="174"/>
      <c r="E49" s="170"/>
      <c r="F49" s="170"/>
      <c r="G49" s="170"/>
      <c r="H49" s="170"/>
      <c r="I49" s="170"/>
      <c r="J49" s="173"/>
      <c r="K49" s="177"/>
      <c r="L49" s="174"/>
      <c r="M49" s="173"/>
      <c r="N49" s="177"/>
      <c r="O49" s="174"/>
      <c r="P49" s="173"/>
      <c r="Q49" s="172"/>
      <c r="R49" s="177"/>
      <c r="S49" s="174"/>
      <c r="T49" s="177"/>
      <c r="U49" s="320"/>
      <c r="V49" s="320"/>
      <c r="W49" s="172"/>
      <c r="X49" s="172"/>
      <c r="Y49" s="183"/>
      <c r="Z49" s="171">
        <v>0</v>
      </c>
      <c r="AA49" s="177"/>
      <c r="AB49" s="177"/>
      <c r="AC49" s="237"/>
      <c r="AD49" s="514"/>
    </row>
    <row r="50" spans="1:30" ht="14.25" x14ac:dyDescent="0.15">
      <c r="A50" s="598" t="s">
        <v>95</v>
      </c>
      <c r="B50" s="599"/>
      <c r="C50" s="178">
        <f>SUM(C51)</f>
        <v>0</v>
      </c>
      <c r="D50" s="182">
        <f>SUM(D51)</f>
        <v>0</v>
      </c>
      <c r="E50" s="181">
        <f>SUM(E51)</f>
        <v>0</v>
      </c>
      <c r="F50" s="181">
        <f t="shared" ref="F50:X50" si="22">SUM(F51)</f>
        <v>0</v>
      </c>
      <c r="G50" s="181">
        <f t="shared" si="22"/>
        <v>0</v>
      </c>
      <c r="H50" s="181">
        <f t="shared" si="22"/>
        <v>0</v>
      </c>
      <c r="I50" s="181">
        <f t="shared" si="22"/>
        <v>0</v>
      </c>
      <c r="J50" s="180">
        <f t="shared" si="22"/>
        <v>0</v>
      </c>
      <c r="K50" s="178">
        <f t="shared" si="22"/>
        <v>0</v>
      </c>
      <c r="L50" s="182">
        <f t="shared" si="22"/>
        <v>0</v>
      </c>
      <c r="M50" s="180">
        <f t="shared" si="22"/>
        <v>0</v>
      </c>
      <c r="N50" s="178">
        <f t="shared" si="22"/>
        <v>0</v>
      </c>
      <c r="O50" s="182">
        <f t="shared" si="22"/>
        <v>0</v>
      </c>
      <c r="P50" s="180">
        <f t="shared" si="22"/>
        <v>0</v>
      </c>
      <c r="Q50" s="179">
        <f t="shared" si="22"/>
        <v>0</v>
      </c>
      <c r="R50" s="178">
        <f t="shared" si="22"/>
        <v>0</v>
      </c>
      <c r="S50" s="182">
        <f t="shared" si="22"/>
        <v>0</v>
      </c>
      <c r="T50" s="178">
        <f t="shared" si="22"/>
        <v>0</v>
      </c>
      <c r="U50" s="321">
        <f t="shared" si="22"/>
        <v>0</v>
      </c>
      <c r="V50" s="321">
        <f t="shared" si="22"/>
        <v>0</v>
      </c>
      <c r="W50" s="179">
        <f t="shared" si="22"/>
        <v>0</v>
      </c>
      <c r="X50" s="179">
        <f t="shared" si="22"/>
        <v>0</v>
      </c>
      <c r="Y50" s="179">
        <v>0</v>
      </c>
      <c r="Z50" s="179"/>
      <c r="AA50" s="178">
        <f>SUM(AA51)</f>
        <v>0</v>
      </c>
      <c r="AB50" s="178">
        <f>SUM(AB51)</f>
        <v>0</v>
      </c>
      <c r="AC50" s="613" t="s">
        <v>95</v>
      </c>
      <c r="AD50" s="598"/>
    </row>
    <row r="51" spans="1:30" ht="14.25" x14ac:dyDescent="0.15">
      <c r="A51" s="176"/>
      <c r="B51" s="515" t="s">
        <v>94</v>
      </c>
      <c r="C51" s="175">
        <f>+C128+C206</f>
        <v>0</v>
      </c>
      <c r="D51" s="186">
        <f>+D128+D206</f>
        <v>0</v>
      </c>
      <c r="E51" s="175">
        <f>+E128+E206</f>
        <v>0</v>
      </c>
      <c r="F51" s="175">
        <f t="shared" ref="F51:W51" si="23">+F128+F206</f>
        <v>0</v>
      </c>
      <c r="G51" s="175">
        <f t="shared" si="23"/>
        <v>0</v>
      </c>
      <c r="H51" s="175">
        <f t="shared" si="23"/>
        <v>0</v>
      </c>
      <c r="I51" s="175">
        <f t="shared" si="23"/>
        <v>0</v>
      </c>
      <c r="J51" s="185">
        <f t="shared" si="23"/>
        <v>0</v>
      </c>
      <c r="K51" s="175">
        <f t="shared" si="23"/>
        <v>0</v>
      </c>
      <c r="L51" s="186">
        <f t="shared" si="23"/>
        <v>0</v>
      </c>
      <c r="M51" s="185">
        <f t="shared" si="23"/>
        <v>0</v>
      </c>
      <c r="N51" s="175">
        <f t="shared" si="23"/>
        <v>0</v>
      </c>
      <c r="O51" s="186">
        <f t="shared" si="23"/>
        <v>0</v>
      </c>
      <c r="P51" s="185">
        <f t="shared" si="23"/>
        <v>0</v>
      </c>
      <c r="Q51" s="184">
        <f t="shared" si="23"/>
        <v>0</v>
      </c>
      <c r="R51" s="175">
        <f t="shared" si="23"/>
        <v>0</v>
      </c>
      <c r="S51" s="186">
        <f t="shared" si="23"/>
        <v>0</v>
      </c>
      <c r="T51" s="175">
        <f t="shared" si="23"/>
        <v>0</v>
      </c>
      <c r="U51" s="317">
        <f t="shared" si="23"/>
        <v>0</v>
      </c>
      <c r="V51" s="317">
        <f t="shared" si="23"/>
        <v>0</v>
      </c>
      <c r="W51" s="184">
        <f t="shared" si="23"/>
        <v>0</v>
      </c>
      <c r="X51" s="184">
        <f>+X128+X206</f>
        <v>0</v>
      </c>
      <c r="Y51" s="184">
        <v>0</v>
      </c>
      <c r="Z51" s="184">
        <v>0</v>
      </c>
      <c r="AA51" s="175">
        <f>+AA128+AA206</f>
        <v>0</v>
      </c>
      <c r="AB51" s="175">
        <f>+AB128+AB206</f>
        <v>0</v>
      </c>
      <c r="AC51" s="237"/>
      <c r="AD51" s="514" t="s">
        <v>94</v>
      </c>
    </row>
    <row r="52" spans="1:30" ht="10.5" customHeight="1" x14ac:dyDescent="0.15">
      <c r="A52" s="176"/>
      <c r="B52" s="515"/>
      <c r="C52" s="177"/>
      <c r="D52" s="174"/>
      <c r="E52" s="170"/>
      <c r="F52" s="170"/>
      <c r="G52" s="170"/>
      <c r="H52" s="170"/>
      <c r="I52" s="170"/>
      <c r="J52" s="173"/>
      <c r="K52" s="177"/>
      <c r="L52" s="174"/>
      <c r="M52" s="173"/>
      <c r="N52" s="177"/>
      <c r="O52" s="174"/>
      <c r="P52" s="173"/>
      <c r="Q52" s="172"/>
      <c r="R52" s="177"/>
      <c r="S52" s="174"/>
      <c r="T52" s="177"/>
      <c r="U52" s="320"/>
      <c r="V52" s="320"/>
      <c r="W52" s="172"/>
      <c r="X52" s="172"/>
      <c r="Y52" s="183"/>
      <c r="Z52" s="171"/>
      <c r="AA52" s="177"/>
      <c r="AB52" s="177"/>
      <c r="AC52" s="237"/>
      <c r="AD52" s="514"/>
    </row>
    <row r="53" spans="1:30" ht="14.25" x14ac:dyDescent="0.15">
      <c r="A53" s="598" t="s">
        <v>93</v>
      </c>
      <c r="B53" s="599"/>
      <c r="C53" s="178">
        <f>SUM(C54:C57)</f>
        <v>72</v>
      </c>
      <c r="D53" s="182">
        <f>SUM(D54:D57)</f>
        <v>8</v>
      </c>
      <c r="E53" s="181">
        <f>SUM(E54:E57)</f>
        <v>2</v>
      </c>
      <c r="F53" s="181">
        <f t="shared" ref="F53:W53" si="24">SUM(F54:F57)</f>
        <v>6</v>
      </c>
      <c r="G53" s="181">
        <f t="shared" si="24"/>
        <v>0</v>
      </c>
      <c r="H53" s="181">
        <f t="shared" si="24"/>
        <v>0</v>
      </c>
      <c r="I53" s="181">
        <f t="shared" si="24"/>
        <v>0</v>
      </c>
      <c r="J53" s="180">
        <f t="shared" si="24"/>
        <v>0</v>
      </c>
      <c r="K53" s="178">
        <f t="shared" si="24"/>
        <v>14</v>
      </c>
      <c r="L53" s="182">
        <f t="shared" si="24"/>
        <v>0</v>
      </c>
      <c r="M53" s="180">
        <f t="shared" si="24"/>
        <v>3</v>
      </c>
      <c r="N53" s="178">
        <f t="shared" si="24"/>
        <v>0</v>
      </c>
      <c r="O53" s="182">
        <f t="shared" si="24"/>
        <v>41</v>
      </c>
      <c r="P53" s="180">
        <f t="shared" si="24"/>
        <v>0</v>
      </c>
      <c r="Q53" s="179">
        <f t="shared" si="24"/>
        <v>0</v>
      </c>
      <c r="R53" s="178">
        <f t="shared" si="24"/>
        <v>6</v>
      </c>
      <c r="S53" s="182">
        <f t="shared" si="24"/>
        <v>0</v>
      </c>
      <c r="T53" s="178">
        <f t="shared" si="24"/>
        <v>0</v>
      </c>
      <c r="U53" s="321">
        <f t="shared" si="24"/>
        <v>0</v>
      </c>
      <c r="V53" s="321">
        <f t="shared" si="24"/>
        <v>0</v>
      </c>
      <c r="W53" s="179">
        <f t="shared" si="24"/>
        <v>41</v>
      </c>
      <c r="X53" s="179">
        <f>SUM(X54:X57)</f>
        <v>12</v>
      </c>
      <c r="Y53" s="95">
        <f>+D53/C53*100</f>
        <v>11.111111111111111</v>
      </c>
      <c r="Z53" s="171">
        <f t="shared" si="5"/>
        <v>56.944444444444443</v>
      </c>
      <c r="AA53" s="178">
        <f>SUM(AA54:AA57)</f>
        <v>2</v>
      </c>
      <c r="AB53" s="178">
        <f>SUM(AB54:AB57)</f>
        <v>6</v>
      </c>
      <c r="AC53" s="613" t="s">
        <v>93</v>
      </c>
      <c r="AD53" s="598"/>
    </row>
    <row r="54" spans="1:30" ht="14.25" x14ac:dyDescent="0.15">
      <c r="A54" s="176"/>
      <c r="B54" s="515" t="s">
        <v>92</v>
      </c>
      <c r="C54" s="175">
        <f t="shared" ref="C54:W57" si="25">+C131+C209</f>
        <v>0</v>
      </c>
      <c r="D54" s="186">
        <f t="shared" si="25"/>
        <v>0</v>
      </c>
      <c r="E54" s="175">
        <f t="shared" si="25"/>
        <v>0</v>
      </c>
      <c r="F54" s="175">
        <f t="shared" si="25"/>
        <v>0</v>
      </c>
      <c r="G54" s="175">
        <f t="shared" si="25"/>
        <v>0</v>
      </c>
      <c r="H54" s="175">
        <f t="shared" si="25"/>
        <v>0</v>
      </c>
      <c r="I54" s="175">
        <f t="shared" si="25"/>
        <v>0</v>
      </c>
      <c r="J54" s="185">
        <f t="shared" si="25"/>
        <v>0</v>
      </c>
      <c r="K54" s="175">
        <f t="shared" si="25"/>
        <v>0</v>
      </c>
      <c r="L54" s="186">
        <f t="shared" si="25"/>
        <v>0</v>
      </c>
      <c r="M54" s="185">
        <f t="shared" si="25"/>
        <v>0</v>
      </c>
      <c r="N54" s="175">
        <f t="shared" si="25"/>
        <v>0</v>
      </c>
      <c r="O54" s="186">
        <f t="shared" si="25"/>
        <v>0</v>
      </c>
      <c r="P54" s="185">
        <f t="shared" si="25"/>
        <v>0</v>
      </c>
      <c r="Q54" s="184">
        <f t="shared" si="25"/>
        <v>0</v>
      </c>
      <c r="R54" s="175">
        <f t="shared" si="25"/>
        <v>0</v>
      </c>
      <c r="S54" s="186">
        <f t="shared" si="25"/>
        <v>0</v>
      </c>
      <c r="T54" s="175">
        <f t="shared" si="25"/>
        <v>0</v>
      </c>
      <c r="U54" s="317">
        <f t="shared" si="25"/>
        <v>0</v>
      </c>
      <c r="V54" s="317">
        <f t="shared" si="25"/>
        <v>0</v>
      </c>
      <c r="W54" s="184">
        <f t="shared" si="25"/>
        <v>0</v>
      </c>
      <c r="X54" s="184">
        <f>+X131+X209</f>
        <v>0</v>
      </c>
      <c r="Y54" s="94">
        <v>0</v>
      </c>
      <c r="Z54" s="171">
        <v>0</v>
      </c>
      <c r="AA54" s="175">
        <f t="shared" ref="AA54:AB57" si="26">+AA131+AA209</f>
        <v>0</v>
      </c>
      <c r="AB54" s="175">
        <f t="shared" si="26"/>
        <v>0</v>
      </c>
      <c r="AC54" s="237"/>
      <c r="AD54" s="514" t="s">
        <v>92</v>
      </c>
    </row>
    <row r="55" spans="1:30" ht="14.25" x14ac:dyDescent="0.15">
      <c r="A55" s="176"/>
      <c r="B55" s="515" t="s">
        <v>91</v>
      </c>
      <c r="C55" s="175">
        <f t="shared" si="25"/>
        <v>0</v>
      </c>
      <c r="D55" s="186">
        <f t="shared" si="25"/>
        <v>0</v>
      </c>
      <c r="E55" s="175">
        <f t="shared" si="25"/>
        <v>0</v>
      </c>
      <c r="F55" s="175">
        <f t="shared" si="25"/>
        <v>0</v>
      </c>
      <c r="G55" s="175">
        <f t="shared" si="25"/>
        <v>0</v>
      </c>
      <c r="H55" s="175">
        <f t="shared" si="25"/>
        <v>0</v>
      </c>
      <c r="I55" s="175">
        <f t="shared" si="25"/>
        <v>0</v>
      </c>
      <c r="J55" s="185">
        <f t="shared" si="25"/>
        <v>0</v>
      </c>
      <c r="K55" s="175">
        <f t="shared" si="25"/>
        <v>0</v>
      </c>
      <c r="L55" s="186">
        <f t="shared" si="25"/>
        <v>0</v>
      </c>
      <c r="M55" s="185">
        <f t="shared" si="25"/>
        <v>0</v>
      </c>
      <c r="N55" s="175">
        <f t="shared" si="25"/>
        <v>0</v>
      </c>
      <c r="O55" s="186">
        <f t="shared" si="25"/>
        <v>0</v>
      </c>
      <c r="P55" s="185">
        <f t="shared" si="25"/>
        <v>0</v>
      </c>
      <c r="Q55" s="184">
        <f t="shared" si="25"/>
        <v>0</v>
      </c>
      <c r="R55" s="175">
        <f t="shared" si="25"/>
        <v>0</v>
      </c>
      <c r="S55" s="186">
        <f t="shared" si="25"/>
        <v>0</v>
      </c>
      <c r="T55" s="175">
        <f t="shared" si="25"/>
        <v>0</v>
      </c>
      <c r="U55" s="317">
        <f t="shared" si="25"/>
        <v>0</v>
      </c>
      <c r="V55" s="317">
        <f t="shared" si="25"/>
        <v>0</v>
      </c>
      <c r="W55" s="184">
        <f t="shared" si="25"/>
        <v>0</v>
      </c>
      <c r="X55" s="184">
        <f>+X132+X210</f>
        <v>0</v>
      </c>
      <c r="Y55" s="94">
        <v>0</v>
      </c>
      <c r="Z55" s="171">
        <v>0</v>
      </c>
      <c r="AA55" s="175">
        <f t="shared" si="26"/>
        <v>0</v>
      </c>
      <c r="AB55" s="175">
        <f t="shared" si="26"/>
        <v>0</v>
      </c>
      <c r="AC55" s="237"/>
      <c r="AD55" s="514" t="s">
        <v>91</v>
      </c>
    </row>
    <row r="56" spans="1:30" ht="14.25" x14ac:dyDescent="0.15">
      <c r="A56" s="176"/>
      <c r="B56" s="515" t="s">
        <v>90</v>
      </c>
      <c r="C56" s="175">
        <f t="shared" si="25"/>
        <v>41</v>
      </c>
      <c r="D56" s="186">
        <f t="shared" si="25"/>
        <v>6</v>
      </c>
      <c r="E56" s="175">
        <f t="shared" si="25"/>
        <v>1</v>
      </c>
      <c r="F56" s="175">
        <f t="shared" si="25"/>
        <v>5</v>
      </c>
      <c r="G56" s="175">
        <f t="shared" si="25"/>
        <v>0</v>
      </c>
      <c r="H56" s="175">
        <f t="shared" si="25"/>
        <v>0</v>
      </c>
      <c r="I56" s="175">
        <f t="shared" si="25"/>
        <v>0</v>
      </c>
      <c r="J56" s="185">
        <f t="shared" si="25"/>
        <v>0</v>
      </c>
      <c r="K56" s="175">
        <f t="shared" si="25"/>
        <v>9</v>
      </c>
      <c r="L56" s="186">
        <f t="shared" si="25"/>
        <v>0</v>
      </c>
      <c r="M56" s="185">
        <f t="shared" si="25"/>
        <v>1</v>
      </c>
      <c r="N56" s="175">
        <f t="shared" si="25"/>
        <v>0</v>
      </c>
      <c r="O56" s="186">
        <f t="shared" si="25"/>
        <v>21</v>
      </c>
      <c r="P56" s="185">
        <f t="shared" si="25"/>
        <v>0</v>
      </c>
      <c r="Q56" s="184">
        <f t="shared" si="25"/>
        <v>0</v>
      </c>
      <c r="R56" s="175">
        <f t="shared" si="25"/>
        <v>4</v>
      </c>
      <c r="S56" s="186">
        <f t="shared" si="25"/>
        <v>0</v>
      </c>
      <c r="T56" s="175">
        <f t="shared" si="25"/>
        <v>0</v>
      </c>
      <c r="U56" s="317">
        <f t="shared" si="25"/>
        <v>0</v>
      </c>
      <c r="V56" s="317">
        <f t="shared" si="25"/>
        <v>0</v>
      </c>
      <c r="W56" s="184">
        <f t="shared" si="25"/>
        <v>21</v>
      </c>
      <c r="X56" s="184">
        <f>+X133+X211</f>
        <v>8</v>
      </c>
      <c r="Y56" s="94">
        <f>+D56/C56*100</f>
        <v>14.634146341463413</v>
      </c>
      <c r="Z56" s="171">
        <f t="shared" si="5"/>
        <v>51.219512195121951</v>
      </c>
      <c r="AA56" s="175">
        <f t="shared" si="26"/>
        <v>1</v>
      </c>
      <c r="AB56" s="175">
        <f t="shared" si="26"/>
        <v>5</v>
      </c>
      <c r="AC56" s="237"/>
      <c r="AD56" s="514" t="s">
        <v>90</v>
      </c>
    </row>
    <row r="57" spans="1:30" ht="14.25" x14ac:dyDescent="0.15">
      <c r="A57" s="176"/>
      <c r="B57" s="515" t="s">
        <v>171</v>
      </c>
      <c r="C57" s="175">
        <f t="shared" si="25"/>
        <v>31</v>
      </c>
      <c r="D57" s="186">
        <f t="shared" si="25"/>
        <v>2</v>
      </c>
      <c r="E57" s="175">
        <f t="shared" si="25"/>
        <v>1</v>
      </c>
      <c r="F57" s="175">
        <f t="shared" si="25"/>
        <v>1</v>
      </c>
      <c r="G57" s="175">
        <f t="shared" si="25"/>
        <v>0</v>
      </c>
      <c r="H57" s="175">
        <f t="shared" si="25"/>
        <v>0</v>
      </c>
      <c r="I57" s="175">
        <f t="shared" si="25"/>
        <v>0</v>
      </c>
      <c r="J57" s="185">
        <f t="shared" si="25"/>
        <v>0</v>
      </c>
      <c r="K57" s="175">
        <f t="shared" si="25"/>
        <v>5</v>
      </c>
      <c r="L57" s="186">
        <f t="shared" si="25"/>
        <v>0</v>
      </c>
      <c r="M57" s="185">
        <f t="shared" si="25"/>
        <v>2</v>
      </c>
      <c r="N57" s="175">
        <f t="shared" si="25"/>
        <v>0</v>
      </c>
      <c r="O57" s="186">
        <f t="shared" si="25"/>
        <v>20</v>
      </c>
      <c r="P57" s="185">
        <f t="shared" si="25"/>
        <v>0</v>
      </c>
      <c r="Q57" s="184">
        <f t="shared" si="25"/>
        <v>0</v>
      </c>
      <c r="R57" s="175">
        <f t="shared" si="25"/>
        <v>2</v>
      </c>
      <c r="S57" s="186">
        <f t="shared" si="25"/>
        <v>0</v>
      </c>
      <c r="T57" s="175">
        <f t="shared" si="25"/>
        <v>0</v>
      </c>
      <c r="U57" s="317">
        <f t="shared" si="25"/>
        <v>0</v>
      </c>
      <c r="V57" s="317">
        <f t="shared" si="25"/>
        <v>0</v>
      </c>
      <c r="W57" s="184">
        <f t="shared" si="25"/>
        <v>20</v>
      </c>
      <c r="X57" s="184">
        <f>+X134+X212</f>
        <v>4</v>
      </c>
      <c r="Y57" s="94">
        <f>+D57/C57*100</f>
        <v>6.4516129032258061</v>
      </c>
      <c r="Z57" s="171">
        <f t="shared" si="5"/>
        <v>64.516129032258064</v>
      </c>
      <c r="AA57" s="175">
        <f t="shared" si="26"/>
        <v>1</v>
      </c>
      <c r="AB57" s="175">
        <f t="shared" si="26"/>
        <v>1</v>
      </c>
      <c r="AC57" s="237"/>
      <c r="AD57" s="514" t="s">
        <v>171</v>
      </c>
    </row>
    <row r="58" spans="1:30" ht="10.5" customHeight="1" x14ac:dyDescent="0.15">
      <c r="A58" s="176"/>
      <c r="B58" s="515"/>
      <c r="C58" s="177"/>
      <c r="D58" s="174"/>
      <c r="E58" s="170"/>
      <c r="F58" s="170"/>
      <c r="G58" s="170"/>
      <c r="H58" s="170"/>
      <c r="I58" s="170"/>
      <c r="J58" s="173"/>
      <c r="K58" s="177"/>
      <c r="L58" s="174"/>
      <c r="M58" s="173"/>
      <c r="N58" s="177"/>
      <c r="O58" s="174"/>
      <c r="P58" s="173"/>
      <c r="Q58" s="172"/>
      <c r="R58" s="177"/>
      <c r="S58" s="174"/>
      <c r="T58" s="177"/>
      <c r="U58" s="320"/>
      <c r="V58" s="320"/>
      <c r="W58" s="172"/>
      <c r="X58" s="172"/>
      <c r="Y58" s="183"/>
      <c r="Z58" s="171"/>
      <c r="AA58" s="177"/>
      <c r="AB58" s="177"/>
      <c r="AC58" s="237"/>
      <c r="AD58" s="514"/>
    </row>
    <row r="59" spans="1:30" ht="14.25" x14ac:dyDescent="0.15">
      <c r="A59" s="598" t="s">
        <v>89</v>
      </c>
      <c r="B59" s="599"/>
      <c r="C59" s="178">
        <f>SUM(C60:C62)</f>
        <v>169</v>
      </c>
      <c r="D59" s="182">
        <f>SUM(D60:D62)</f>
        <v>43</v>
      </c>
      <c r="E59" s="181">
        <f>SUM(E60:E62)</f>
        <v>32</v>
      </c>
      <c r="F59" s="181">
        <f t="shared" ref="F59:W59" si="27">SUM(F60:F62)</f>
        <v>11</v>
      </c>
      <c r="G59" s="181">
        <f t="shared" si="27"/>
        <v>0</v>
      </c>
      <c r="H59" s="181">
        <f t="shared" si="27"/>
        <v>0</v>
      </c>
      <c r="I59" s="181">
        <f t="shared" si="27"/>
        <v>0</v>
      </c>
      <c r="J59" s="180">
        <f t="shared" si="27"/>
        <v>0</v>
      </c>
      <c r="K59" s="178">
        <f t="shared" si="27"/>
        <v>53</v>
      </c>
      <c r="L59" s="182">
        <f t="shared" si="27"/>
        <v>1</v>
      </c>
      <c r="M59" s="180">
        <f t="shared" si="27"/>
        <v>2</v>
      </c>
      <c r="N59" s="178">
        <f t="shared" si="27"/>
        <v>7</v>
      </c>
      <c r="O59" s="182">
        <f t="shared" si="27"/>
        <v>61</v>
      </c>
      <c r="P59" s="180">
        <f t="shared" si="27"/>
        <v>0</v>
      </c>
      <c r="Q59" s="179">
        <f t="shared" si="27"/>
        <v>0</v>
      </c>
      <c r="R59" s="178">
        <f t="shared" si="27"/>
        <v>2</v>
      </c>
      <c r="S59" s="182">
        <f t="shared" si="27"/>
        <v>0</v>
      </c>
      <c r="T59" s="178">
        <f t="shared" si="27"/>
        <v>0</v>
      </c>
      <c r="U59" s="321">
        <f t="shared" si="27"/>
        <v>1</v>
      </c>
      <c r="V59" s="321">
        <f t="shared" si="27"/>
        <v>0</v>
      </c>
      <c r="W59" s="179">
        <f t="shared" si="27"/>
        <v>62</v>
      </c>
      <c r="X59" s="179">
        <f>SUM(X60:X62)</f>
        <v>18</v>
      </c>
      <c r="Y59" s="95">
        <f>+D59/C59*100</f>
        <v>25.443786982248522</v>
      </c>
      <c r="Z59" s="171">
        <f t="shared" si="5"/>
        <v>36.68639053254438</v>
      </c>
      <c r="AA59" s="178">
        <f>SUM(AA60:AA62)</f>
        <v>33</v>
      </c>
      <c r="AB59" s="178">
        <f>SUM(AB60:AB62)</f>
        <v>11</v>
      </c>
      <c r="AC59" s="613" t="s">
        <v>89</v>
      </c>
      <c r="AD59" s="598"/>
    </row>
    <row r="60" spans="1:30" ht="14.25" x14ac:dyDescent="0.15">
      <c r="A60" s="176"/>
      <c r="B60" s="515" t="s">
        <v>88</v>
      </c>
      <c r="C60" s="175">
        <f t="shared" ref="C60:W62" si="28">+C137+C215</f>
        <v>91</v>
      </c>
      <c r="D60" s="186">
        <f t="shared" si="28"/>
        <v>20</v>
      </c>
      <c r="E60" s="175">
        <f t="shared" si="28"/>
        <v>12</v>
      </c>
      <c r="F60" s="175">
        <f t="shared" si="28"/>
        <v>8</v>
      </c>
      <c r="G60" s="175">
        <f t="shared" si="28"/>
        <v>0</v>
      </c>
      <c r="H60" s="175">
        <f t="shared" si="28"/>
        <v>0</v>
      </c>
      <c r="I60" s="175">
        <f t="shared" si="28"/>
        <v>0</v>
      </c>
      <c r="J60" s="185">
        <f t="shared" si="28"/>
        <v>0</v>
      </c>
      <c r="K60" s="175">
        <f t="shared" si="28"/>
        <v>30</v>
      </c>
      <c r="L60" s="186">
        <f t="shared" si="28"/>
        <v>0</v>
      </c>
      <c r="M60" s="185">
        <f t="shared" si="28"/>
        <v>0</v>
      </c>
      <c r="N60" s="175">
        <f t="shared" si="28"/>
        <v>6</v>
      </c>
      <c r="O60" s="186">
        <f t="shared" si="28"/>
        <v>33</v>
      </c>
      <c r="P60" s="185">
        <f t="shared" si="28"/>
        <v>0</v>
      </c>
      <c r="Q60" s="184">
        <f t="shared" si="28"/>
        <v>0</v>
      </c>
      <c r="R60" s="175">
        <f t="shared" si="28"/>
        <v>2</v>
      </c>
      <c r="S60" s="186">
        <f t="shared" si="28"/>
        <v>0</v>
      </c>
      <c r="T60" s="175">
        <f t="shared" si="28"/>
        <v>0</v>
      </c>
      <c r="U60" s="317">
        <f t="shared" si="28"/>
        <v>0</v>
      </c>
      <c r="V60" s="317">
        <f t="shared" si="28"/>
        <v>0</v>
      </c>
      <c r="W60" s="184">
        <f t="shared" si="28"/>
        <v>33</v>
      </c>
      <c r="X60" s="184">
        <f>+X137+X215</f>
        <v>13</v>
      </c>
      <c r="Y60" s="94">
        <f>+D60/C60*100</f>
        <v>21.978021978021978</v>
      </c>
      <c r="Z60" s="171">
        <f t="shared" si="5"/>
        <v>36.263736263736263</v>
      </c>
      <c r="AA60" s="175">
        <f t="shared" ref="AA60:AB62" si="29">+AA137+AA215</f>
        <v>12</v>
      </c>
      <c r="AB60" s="175">
        <f t="shared" si="29"/>
        <v>8</v>
      </c>
      <c r="AC60" s="237"/>
      <c r="AD60" s="514" t="s">
        <v>88</v>
      </c>
    </row>
    <row r="61" spans="1:30" ht="14.25" x14ac:dyDescent="0.15">
      <c r="A61" s="176"/>
      <c r="B61" s="515" t="s">
        <v>87</v>
      </c>
      <c r="C61" s="175">
        <f t="shared" si="28"/>
        <v>0</v>
      </c>
      <c r="D61" s="186">
        <f t="shared" si="28"/>
        <v>0</v>
      </c>
      <c r="E61" s="175">
        <f t="shared" si="28"/>
        <v>0</v>
      </c>
      <c r="F61" s="175">
        <f t="shared" si="28"/>
        <v>0</v>
      </c>
      <c r="G61" s="175">
        <f t="shared" si="28"/>
        <v>0</v>
      </c>
      <c r="H61" s="175">
        <f t="shared" si="28"/>
        <v>0</v>
      </c>
      <c r="I61" s="175">
        <f t="shared" si="28"/>
        <v>0</v>
      </c>
      <c r="J61" s="185">
        <f t="shared" si="28"/>
        <v>0</v>
      </c>
      <c r="K61" s="175">
        <f t="shared" si="28"/>
        <v>0</v>
      </c>
      <c r="L61" s="186">
        <f t="shared" si="28"/>
        <v>0</v>
      </c>
      <c r="M61" s="185">
        <f t="shared" si="28"/>
        <v>0</v>
      </c>
      <c r="N61" s="175">
        <f t="shared" si="28"/>
        <v>0</v>
      </c>
      <c r="O61" s="186">
        <f t="shared" si="28"/>
        <v>0</v>
      </c>
      <c r="P61" s="185">
        <f t="shared" si="28"/>
        <v>0</v>
      </c>
      <c r="Q61" s="184">
        <f t="shared" si="28"/>
        <v>0</v>
      </c>
      <c r="R61" s="175">
        <f t="shared" si="28"/>
        <v>0</v>
      </c>
      <c r="S61" s="186">
        <f t="shared" si="28"/>
        <v>0</v>
      </c>
      <c r="T61" s="175">
        <f t="shared" si="28"/>
        <v>0</v>
      </c>
      <c r="U61" s="317">
        <f t="shared" si="28"/>
        <v>0</v>
      </c>
      <c r="V61" s="317">
        <f t="shared" si="28"/>
        <v>0</v>
      </c>
      <c r="W61" s="184">
        <f t="shared" si="28"/>
        <v>0</v>
      </c>
      <c r="X61" s="184">
        <f>+X138+X216</f>
        <v>0</v>
      </c>
      <c r="Y61" s="94">
        <v>0</v>
      </c>
      <c r="Z61" s="171">
        <v>0</v>
      </c>
      <c r="AA61" s="175">
        <f t="shared" si="29"/>
        <v>0</v>
      </c>
      <c r="AB61" s="175">
        <f t="shared" si="29"/>
        <v>0</v>
      </c>
      <c r="AC61" s="237"/>
      <c r="AD61" s="514" t="s">
        <v>87</v>
      </c>
    </row>
    <row r="62" spans="1:30" ht="14.25" x14ac:dyDescent="0.15">
      <c r="A62" s="176"/>
      <c r="B62" s="515" t="s">
        <v>170</v>
      </c>
      <c r="C62" s="175">
        <f t="shared" si="28"/>
        <v>78</v>
      </c>
      <c r="D62" s="186">
        <f t="shared" si="28"/>
        <v>23</v>
      </c>
      <c r="E62" s="175">
        <f t="shared" si="28"/>
        <v>20</v>
      </c>
      <c r="F62" s="175">
        <f t="shared" si="28"/>
        <v>3</v>
      </c>
      <c r="G62" s="175">
        <f t="shared" si="28"/>
        <v>0</v>
      </c>
      <c r="H62" s="175">
        <f t="shared" si="28"/>
        <v>0</v>
      </c>
      <c r="I62" s="175">
        <f t="shared" si="28"/>
        <v>0</v>
      </c>
      <c r="J62" s="185">
        <f t="shared" si="28"/>
        <v>0</v>
      </c>
      <c r="K62" s="175">
        <f t="shared" si="28"/>
        <v>23</v>
      </c>
      <c r="L62" s="186">
        <f t="shared" si="28"/>
        <v>1</v>
      </c>
      <c r="M62" s="185">
        <f t="shared" si="28"/>
        <v>2</v>
      </c>
      <c r="N62" s="175">
        <f t="shared" si="28"/>
        <v>1</v>
      </c>
      <c r="O62" s="186">
        <f t="shared" si="28"/>
        <v>28</v>
      </c>
      <c r="P62" s="185">
        <f t="shared" si="28"/>
        <v>0</v>
      </c>
      <c r="Q62" s="184">
        <f t="shared" si="28"/>
        <v>0</v>
      </c>
      <c r="R62" s="175">
        <f t="shared" si="28"/>
        <v>0</v>
      </c>
      <c r="S62" s="186">
        <f t="shared" si="28"/>
        <v>0</v>
      </c>
      <c r="T62" s="175">
        <f t="shared" si="28"/>
        <v>0</v>
      </c>
      <c r="U62" s="317">
        <f t="shared" si="28"/>
        <v>1</v>
      </c>
      <c r="V62" s="317">
        <f t="shared" si="28"/>
        <v>0</v>
      </c>
      <c r="W62" s="184">
        <f t="shared" si="28"/>
        <v>29</v>
      </c>
      <c r="X62" s="184">
        <f>+X139+X217</f>
        <v>5</v>
      </c>
      <c r="Y62" s="94">
        <f>+D62/C62*100</f>
        <v>29.487179487179489</v>
      </c>
      <c r="Z62" s="171">
        <f t="shared" si="5"/>
        <v>37.179487179487182</v>
      </c>
      <c r="AA62" s="175">
        <f t="shared" si="29"/>
        <v>21</v>
      </c>
      <c r="AB62" s="175">
        <f t="shared" si="29"/>
        <v>3</v>
      </c>
      <c r="AC62" s="237"/>
      <c r="AD62" s="514" t="s">
        <v>170</v>
      </c>
    </row>
    <row r="63" spans="1:30" ht="10.5" customHeight="1" x14ac:dyDescent="0.15">
      <c r="A63" s="176"/>
      <c r="B63" s="515"/>
      <c r="C63" s="177"/>
      <c r="D63" s="174"/>
      <c r="E63" s="170"/>
      <c r="F63" s="170"/>
      <c r="G63" s="170"/>
      <c r="H63" s="170"/>
      <c r="I63" s="170"/>
      <c r="J63" s="173"/>
      <c r="K63" s="177"/>
      <c r="L63" s="174"/>
      <c r="M63" s="173"/>
      <c r="N63" s="177"/>
      <c r="O63" s="174"/>
      <c r="P63" s="173"/>
      <c r="Q63" s="172"/>
      <c r="R63" s="177"/>
      <c r="S63" s="174"/>
      <c r="T63" s="177"/>
      <c r="U63" s="320"/>
      <c r="V63" s="320"/>
      <c r="W63" s="172"/>
      <c r="X63" s="172"/>
      <c r="Y63" s="183"/>
      <c r="Z63" s="171"/>
      <c r="AA63" s="177"/>
      <c r="AB63" s="177"/>
      <c r="AC63" s="237"/>
      <c r="AD63" s="514"/>
    </row>
    <row r="64" spans="1:30" ht="14.25" x14ac:dyDescent="0.15">
      <c r="A64" s="598" t="s">
        <v>86</v>
      </c>
      <c r="B64" s="599"/>
      <c r="C64" s="178">
        <f>SUM(C65:C76)</f>
        <v>501</v>
      </c>
      <c r="D64" s="182">
        <f>SUM(D65:D76)</f>
        <v>165</v>
      </c>
      <c r="E64" s="181">
        <f>SUM(E65:E76)</f>
        <v>123</v>
      </c>
      <c r="F64" s="181">
        <f t="shared" ref="F64:W64" si="30">SUM(F65:F76)</f>
        <v>40</v>
      </c>
      <c r="G64" s="181">
        <f t="shared" si="30"/>
        <v>0</v>
      </c>
      <c r="H64" s="181">
        <f t="shared" si="30"/>
        <v>0</v>
      </c>
      <c r="I64" s="181">
        <f t="shared" si="30"/>
        <v>2</v>
      </c>
      <c r="J64" s="180">
        <f t="shared" si="30"/>
        <v>0</v>
      </c>
      <c r="K64" s="178">
        <f t="shared" si="30"/>
        <v>185</v>
      </c>
      <c r="L64" s="182">
        <f t="shared" si="30"/>
        <v>3</v>
      </c>
      <c r="M64" s="180">
        <f t="shared" si="30"/>
        <v>4</v>
      </c>
      <c r="N64" s="178">
        <f t="shared" si="30"/>
        <v>9</v>
      </c>
      <c r="O64" s="182">
        <f t="shared" si="30"/>
        <v>108</v>
      </c>
      <c r="P64" s="180">
        <f t="shared" si="30"/>
        <v>2</v>
      </c>
      <c r="Q64" s="179">
        <f t="shared" si="30"/>
        <v>17</v>
      </c>
      <c r="R64" s="178">
        <f t="shared" si="30"/>
        <v>8</v>
      </c>
      <c r="S64" s="182">
        <f t="shared" si="30"/>
        <v>0</v>
      </c>
      <c r="T64" s="178">
        <f t="shared" si="30"/>
        <v>0</v>
      </c>
      <c r="U64" s="321">
        <f t="shared" si="30"/>
        <v>0</v>
      </c>
      <c r="V64" s="321">
        <f t="shared" si="30"/>
        <v>0</v>
      </c>
      <c r="W64" s="179">
        <f t="shared" si="30"/>
        <v>110</v>
      </c>
      <c r="X64" s="179">
        <f>SUM(X65:X76)</f>
        <v>79</v>
      </c>
      <c r="Y64" s="95">
        <f>+D64/C64*100</f>
        <v>32.934131736526943</v>
      </c>
      <c r="Z64" s="171">
        <f t="shared" si="5"/>
        <v>21.956087824351297</v>
      </c>
      <c r="AA64" s="178">
        <f>SUM(AA65:AA76)</f>
        <v>130</v>
      </c>
      <c r="AB64" s="178">
        <f>SUM(AB65:AB76)</f>
        <v>40</v>
      </c>
      <c r="AC64" s="613" t="s">
        <v>86</v>
      </c>
      <c r="AD64" s="598"/>
    </row>
    <row r="65" spans="1:30" ht="14.25" x14ac:dyDescent="0.15">
      <c r="A65" s="176"/>
      <c r="B65" s="515" t="s">
        <v>85</v>
      </c>
      <c r="C65" s="175">
        <f t="shared" ref="C65:W69" si="31">+C142+C220</f>
        <v>0</v>
      </c>
      <c r="D65" s="186">
        <f t="shared" si="31"/>
        <v>0</v>
      </c>
      <c r="E65" s="175">
        <f t="shared" si="31"/>
        <v>0</v>
      </c>
      <c r="F65" s="175">
        <f t="shared" si="31"/>
        <v>0</v>
      </c>
      <c r="G65" s="175">
        <f t="shared" si="31"/>
        <v>0</v>
      </c>
      <c r="H65" s="175">
        <f t="shared" si="31"/>
        <v>0</v>
      </c>
      <c r="I65" s="175">
        <f t="shared" si="31"/>
        <v>0</v>
      </c>
      <c r="J65" s="185">
        <f t="shared" si="31"/>
        <v>0</v>
      </c>
      <c r="K65" s="175">
        <f t="shared" si="31"/>
        <v>0</v>
      </c>
      <c r="L65" s="186">
        <f t="shared" si="31"/>
        <v>0</v>
      </c>
      <c r="M65" s="185">
        <f t="shared" si="31"/>
        <v>0</v>
      </c>
      <c r="N65" s="175">
        <f t="shared" si="31"/>
        <v>0</v>
      </c>
      <c r="O65" s="186">
        <f t="shared" si="31"/>
        <v>0</v>
      </c>
      <c r="P65" s="185">
        <f t="shared" si="31"/>
        <v>0</v>
      </c>
      <c r="Q65" s="184">
        <f t="shared" si="31"/>
        <v>0</v>
      </c>
      <c r="R65" s="175">
        <f t="shared" si="31"/>
        <v>0</v>
      </c>
      <c r="S65" s="186">
        <f t="shared" si="31"/>
        <v>0</v>
      </c>
      <c r="T65" s="175">
        <f t="shared" si="31"/>
        <v>0</v>
      </c>
      <c r="U65" s="317">
        <f t="shared" si="31"/>
        <v>0</v>
      </c>
      <c r="V65" s="317">
        <f t="shared" si="31"/>
        <v>0</v>
      </c>
      <c r="W65" s="184">
        <f t="shared" si="31"/>
        <v>0</v>
      </c>
      <c r="X65" s="184">
        <f>+X142+X220</f>
        <v>0</v>
      </c>
      <c r="Y65" s="94">
        <v>0</v>
      </c>
      <c r="Z65" s="171">
        <v>0</v>
      </c>
      <c r="AA65" s="175">
        <f t="shared" ref="AA65:AB69" si="32">+AA142+AA220</f>
        <v>0</v>
      </c>
      <c r="AB65" s="175">
        <f t="shared" si="32"/>
        <v>0</v>
      </c>
      <c r="AC65" s="237"/>
      <c r="AD65" s="514" t="s">
        <v>85</v>
      </c>
    </row>
    <row r="66" spans="1:30" ht="14.25" x14ac:dyDescent="0.15">
      <c r="A66" s="176"/>
      <c r="B66" s="515" t="s">
        <v>84</v>
      </c>
      <c r="C66" s="175">
        <f t="shared" si="31"/>
        <v>0</v>
      </c>
      <c r="D66" s="186">
        <f t="shared" si="31"/>
        <v>0</v>
      </c>
      <c r="E66" s="175">
        <f t="shared" si="31"/>
        <v>0</v>
      </c>
      <c r="F66" s="175">
        <f t="shared" si="31"/>
        <v>0</v>
      </c>
      <c r="G66" s="175">
        <f t="shared" si="31"/>
        <v>0</v>
      </c>
      <c r="H66" s="175">
        <f t="shared" si="31"/>
        <v>0</v>
      </c>
      <c r="I66" s="175">
        <f t="shared" si="31"/>
        <v>0</v>
      </c>
      <c r="J66" s="185">
        <f t="shared" si="31"/>
        <v>0</v>
      </c>
      <c r="K66" s="175">
        <f t="shared" si="31"/>
        <v>0</v>
      </c>
      <c r="L66" s="186">
        <f t="shared" si="31"/>
        <v>0</v>
      </c>
      <c r="M66" s="185">
        <f t="shared" si="31"/>
        <v>0</v>
      </c>
      <c r="N66" s="175">
        <f t="shared" si="31"/>
        <v>0</v>
      </c>
      <c r="O66" s="186">
        <f t="shared" si="31"/>
        <v>0</v>
      </c>
      <c r="P66" s="185">
        <f t="shared" si="31"/>
        <v>0</v>
      </c>
      <c r="Q66" s="184">
        <f t="shared" si="31"/>
        <v>0</v>
      </c>
      <c r="R66" s="175">
        <f t="shared" si="31"/>
        <v>0</v>
      </c>
      <c r="S66" s="186">
        <f t="shared" si="31"/>
        <v>0</v>
      </c>
      <c r="T66" s="175">
        <f t="shared" si="31"/>
        <v>0</v>
      </c>
      <c r="U66" s="317">
        <f t="shared" si="31"/>
        <v>0</v>
      </c>
      <c r="V66" s="317">
        <f t="shared" si="31"/>
        <v>0</v>
      </c>
      <c r="W66" s="184">
        <f t="shared" si="31"/>
        <v>0</v>
      </c>
      <c r="X66" s="184">
        <f>+X143+X221</f>
        <v>0</v>
      </c>
      <c r="Y66" s="94">
        <v>0</v>
      </c>
      <c r="Z66" s="171">
        <v>0</v>
      </c>
      <c r="AA66" s="175">
        <f t="shared" si="32"/>
        <v>0</v>
      </c>
      <c r="AB66" s="175">
        <f t="shared" si="32"/>
        <v>0</v>
      </c>
      <c r="AC66" s="237"/>
      <c r="AD66" s="514" t="s">
        <v>84</v>
      </c>
    </row>
    <row r="67" spans="1:30" ht="14.25" x14ac:dyDescent="0.15">
      <c r="A67" s="176"/>
      <c r="B67" s="515" t="s">
        <v>83</v>
      </c>
      <c r="C67" s="175">
        <f t="shared" si="31"/>
        <v>35</v>
      </c>
      <c r="D67" s="186">
        <f t="shared" si="31"/>
        <v>6</v>
      </c>
      <c r="E67" s="175">
        <f t="shared" si="31"/>
        <v>4</v>
      </c>
      <c r="F67" s="175">
        <f t="shared" si="31"/>
        <v>2</v>
      </c>
      <c r="G67" s="175">
        <f t="shared" si="31"/>
        <v>0</v>
      </c>
      <c r="H67" s="175">
        <f t="shared" si="31"/>
        <v>0</v>
      </c>
      <c r="I67" s="175">
        <f t="shared" si="31"/>
        <v>0</v>
      </c>
      <c r="J67" s="185">
        <f t="shared" si="31"/>
        <v>0</v>
      </c>
      <c r="K67" s="175">
        <f t="shared" si="31"/>
        <v>14</v>
      </c>
      <c r="L67" s="186">
        <f t="shared" si="31"/>
        <v>0</v>
      </c>
      <c r="M67" s="185">
        <f t="shared" si="31"/>
        <v>2</v>
      </c>
      <c r="N67" s="175">
        <f t="shared" si="31"/>
        <v>3</v>
      </c>
      <c r="O67" s="186">
        <f t="shared" si="31"/>
        <v>9</v>
      </c>
      <c r="P67" s="185">
        <f t="shared" si="31"/>
        <v>0</v>
      </c>
      <c r="Q67" s="184">
        <f t="shared" si="31"/>
        <v>0</v>
      </c>
      <c r="R67" s="175">
        <f t="shared" si="31"/>
        <v>1</v>
      </c>
      <c r="S67" s="186">
        <f t="shared" si="31"/>
        <v>0</v>
      </c>
      <c r="T67" s="175">
        <f t="shared" si="31"/>
        <v>0</v>
      </c>
      <c r="U67" s="317">
        <f t="shared" si="31"/>
        <v>0</v>
      </c>
      <c r="V67" s="317">
        <f t="shared" si="31"/>
        <v>0</v>
      </c>
      <c r="W67" s="184">
        <f t="shared" si="31"/>
        <v>9</v>
      </c>
      <c r="X67" s="184">
        <f>+X144+X222</f>
        <v>4</v>
      </c>
      <c r="Y67" s="94">
        <f>+D67/C67*100</f>
        <v>17.142857142857142</v>
      </c>
      <c r="Z67" s="171">
        <f t="shared" si="5"/>
        <v>25.714285714285712</v>
      </c>
      <c r="AA67" s="175">
        <f t="shared" si="32"/>
        <v>4</v>
      </c>
      <c r="AB67" s="175">
        <f t="shared" si="32"/>
        <v>2</v>
      </c>
      <c r="AC67" s="237"/>
      <c r="AD67" s="514" t="s">
        <v>83</v>
      </c>
    </row>
    <row r="68" spans="1:30" ht="14.25" x14ac:dyDescent="0.15">
      <c r="A68" s="176"/>
      <c r="B68" s="515" t="s">
        <v>82</v>
      </c>
      <c r="C68" s="175">
        <f t="shared" si="31"/>
        <v>0</v>
      </c>
      <c r="D68" s="186">
        <f t="shared" si="31"/>
        <v>0</v>
      </c>
      <c r="E68" s="175">
        <f t="shared" si="31"/>
        <v>0</v>
      </c>
      <c r="F68" s="175">
        <f t="shared" si="31"/>
        <v>0</v>
      </c>
      <c r="G68" s="175">
        <f t="shared" si="31"/>
        <v>0</v>
      </c>
      <c r="H68" s="175">
        <f t="shared" si="31"/>
        <v>0</v>
      </c>
      <c r="I68" s="175">
        <f t="shared" si="31"/>
        <v>0</v>
      </c>
      <c r="J68" s="185">
        <f t="shared" si="31"/>
        <v>0</v>
      </c>
      <c r="K68" s="175">
        <f t="shared" si="31"/>
        <v>0</v>
      </c>
      <c r="L68" s="186">
        <f t="shared" si="31"/>
        <v>0</v>
      </c>
      <c r="M68" s="185">
        <f t="shared" si="31"/>
        <v>0</v>
      </c>
      <c r="N68" s="175">
        <f t="shared" si="31"/>
        <v>0</v>
      </c>
      <c r="O68" s="186">
        <f t="shared" si="31"/>
        <v>0</v>
      </c>
      <c r="P68" s="185">
        <f t="shared" si="31"/>
        <v>0</v>
      </c>
      <c r="Q68" s="184">
        <f t="shared" si="31"/>
        <v>0</v>
      </c>
      <c r="R68" s="175">
        <f t="shared" si="31"/>
        <v>0</v>
      </c>
      <c r="S68" s="186">
        <f t="shared" si="31"/>
        <v>0</v>
      </c>
      <c r="T68" s="175">
        <f t="shared" si="31"/>
        <v>0</v>
      </c>
      <c r="U68" s="317">
        <f t="shared" si="31"/>
        <v>0</v>
      </c>
      <c r="V68" s="317">
        <f t="shared" si="31"/>
        <v>0</v>
      </c>
      <c r="W68" s="184">
        <f t="shared" si="31"/>
        <v>0</v>
      </c>
      <c r="X68" s="184">
        <f>+X145+X223</f>
        <v>0</v>
      </c>
      <c r="Y68" s="94">
        <v>0</v>
      </c>
      <c r="Z68" s="171">
        <v>0</v>
      </c>
      <c r="AA68" s="175">
        <f t="shared" si="32"/>
        <v>0</v>
      </c>
      <c r="AB68" s="175">
        <f t="shared" si="32"/>
        <v>0</v>
      </c>
      <c r="AC68" s="237"/>
      <c r="AD68" s="514" t="s">
        <v>82</v>
      </c>
    </row>
    <row r="69" spans="1:30" ht="14.25" x14ac:dyDescent="0.15">
      <c r="A69" s="176"/>
      <c r="B69" s="515" t="s">
        <v>81</v>
      </c>
      <c r="C69" s="175">
        <f t="shared" si="31"/>
        <v>69</v>
      </c>
      <c r="D69" s="186">
        <f t="shared" si="31"/>
        <v>20</v>
      </c>
      <c r="E69" s="175">
        <f t="shared" si="31"/>
        <v>12</v>
      </c>
      <c r="F69" s="175">
        <f t="shared" si="31"/>
        <v>7</v>
      </c>
      <c r="G69" s="175">
        <f t="shared" si="31"/>
        <v>0</v>
      </c>
      <c r="H69" s="175">
        <f t="shared" si="31"/>
        <v>0</v>
      </c>
      <c r="I69" s="175">
        <f t="shared" si="31"/>
        <v>1</v>
      </c>
      <c r="J69" s="185">
        <f t="shared" si="31"/>
        <v>0</v>
      </c>
      <c r="K69" s="175">
        <f t="shared" si="31"/>
        <v>29</v>
      </c>
      <c r="L69" s="186">
        <f t="shared" si="31"/>
        <v>0</v>
      </c>
      <c r="M69" s="185">
        <f t="shared" si="31"/>
        <v>0</v>
      </c>
      <c r="N69" s="175">
        <f t="shared" si="31"/>
        <v>0</v>
      </c>
      <c r="O69" s="186">
        <f t="shared" si="31"/>
        <v>19</v>
      </c>
      <c r="P69" s="185">
        <f t="shared" si="31"/>
        <v>0</v>
      </c>
      <c r="Q69" s="184">
        <f t="shared" si="31"/>
        <v>0</v>
      </c>
      <c r="R69" s="175">
        <f t="shared" si="31"/>
        <v>1</v>
      </c>
      <c r="S69" s="186">
        <f t="shared" si="31"/>
        <v>0</v>
      </c>
      <c r="T69" s="175">
        <f t="shared" si="31"/>
        <v>0</v>
      </c>
      <c r="U69" s="317">
        <f t="shared" si="31"/>
        <v>0</v>
      </c>
      <c r="V69" s="317">
        <f t="shared" si="31"/>
        <v>0</v>
      </c>
      <c r="W69" s="184">
        <f t="shared" si="31"/>
        <v>19</v>
      </c>
      <c r="X69" s="184">
        <f>+X146+X224</f>
        <v>15</v>
      </c>
      <c r="Y69" s="94">
        <f>+D69/C69*100</f>
        <v>28.985507246376812</v>
      </c>
      <c r="Z69" s="171">
        <f t="shared" si="5"/>
        <v>27.536231884057973</v>
      </c>
      <c r="AA69" s="175">
        <f t="shared" si="32"/>
        <v>12</v>
      </c>
      <c r="AB69" s="175">
        <f t="shared" si="32"/>
        <v>7</v>
      </c>
      <c r="AC69" s="237"/>
      <c r="AD69" s="514" t="s">
        <v>81</v>
      </c>
    </row>
    <row r="70" spans="1:30" ht="10.5" customHeight="1" x14ac:dyDescent="0.15">
      <c r="A70" s="176"/>
      <c r="B70" s="515"/>
      <c r="C70" s="175"/>
      <c r="D70" s="186"/>
      <c r="E70" s="175"/>
      <c r="F70" s="175"/>
      <c r="G70" s="175"/>
      <c r="H70" s="175"/>
      <c r="I70" s="175"/>
      <c r="J70" s="185"/>
      <c r="K70" s="175"/>
      <c r="L70" s="186"/>
      <c r="M70" s="185"/>
      <c r="N70" s="175"/>
      <c r="O70" s="186"/>
      <c r="P70" s="185"/>
      <c r="Q70" s="184"/>
      <c r="R70" s="175"/>
      <c r="S70" s="186"/>
      <c r="T70" s="175"/>
      <c r="U70" s="317"/>
      <c r="V70" s="317"/>
      <c r="W70" s="184"/>
      <c r="X70" s="184"/>
      <c r="Y70" s="94"/>
      <c r="Z70" s="171"/>
      <c r="AA70" s="175"/>
      <c r="AB70" s="175"/>
      <c r="AC70" s="237"/>
      <c r="AD70" s="514"/>
    </row>
    <row r="71" spans="1:30" ht="14.25" x14ac:dyDescent="0.15">
      <c r="A71" s="176"/>
      <c r="B71" s="515" t="s">
        <v>80</v>
      </c>
      <c r="C71" s="175">
        <f t="shared" ref="C71:V76" si="33">+C148+C226</f>
        <v>130</v>
      </c>
      <c r="D71" s="186">
        <f t="shared" si="33"/>
        <v>46</v>
      </c>
      <c r="E71" s="175">
        <f t="shared" si="33"/>
        <v>34</v>
      </c>
      <c r="F71" s="175">
        <f t="shared" si="33"/>
        <v>12</v>
      </c>
      <c r="G71" s="175">
        <f t="shared" si="33"/>
        <v>0</v>
      </c>
      <c r="H71" s="175">
        <f t="shared" si="33"/>
        <v>0</v>
      </c>
      <c r="I71" s="175">
        <f t="shared" si="33"/>
        <v>0</v>
      </c>
      <c r="J71" s="185">
        <f t="shared" si="33"/>
        <v>0</v>
      </c>
      <c r="K71" s="175">
        <f t="shared" si="33"/>
        <v>65</v>
      </c>
      <c r="L71" s="186">
        <f t="shared" si="33"/>
        <v>0</v>
      </c>
      <c r="M71" s="185">
        <f t="shared" si="33"/>
        <v>0</v>
      </c>
      <c r="N71" s="175">
        <f t="shared" si="33"/>
        <v>0</v>
      </c>
      <c r="O71" s="186">
        <f t="shared" si="33"/>
        <v>16</v>
      </c>
      <c r="P71" s="185">
        <f t="shared" si="33"/>
        <v>0</v>
      </c>
      <c r="Q71" s="184">
        <f t="shared" si="33"/>
        <v>0</v>
      </c>
      <c r="R71" s="175">
        <f t="shared" si="33"/>
        <v>3</v>
      </c>
      <c r="S71" s="186">
        <f t="shared" si="33"/>
        <v>0</v>
      </c>
      <c r="T71" s="175">
        <f t="shared" si="33"/>
        <v>0</v>
      </c>
      <c r="U71" s="317">
        <f t="shared" si="33"/>
        <v>0</v>
      </c>
      <c r="V71" s="317">
        <f t="shared" si="33"/>
        <v>0</v>
      </c>
      <c r="W71" s="184">
        <f>+W148+W226</f>
        <v>16</v>
      </c>
      <c r="X71" s="184">
        <f>+X148+X226</f>
        <v>9</v>
      </c>
      <c r="Y71" s="94">
        <f>+D71/C71*100</f>
        <v>35.384615384615387</v>
      </c>
      <c r="Z71" s="171">
        <f t="shared" si="5"/>
        <v>12.307692307692308</v>
      </c>
      <c r="AA71" s="175">
        <f t="shared" ref="AA71:AB76" si="34">+AA148+AA226</f>
        <v>34</v>
      </c>
      <c r="AB71" s="175">
        <f t="shared" si="34"/>
        <v>12</v>
      </c>
      <c r="AC71" s="237"/>
      <c r="AD71" s="514" t="s">
        <v>80</v>
      </c>
    </row>
    <row r="72" spans="1:30" ht="14.25" x14ac:dyDescent="0.15">
      <c r="A72" s="176"/>
      <c r="B72" s="515" t="s">
        <v>79</v>
      </c>
      <c r="C72" s="175">
        <f t="shared" si="33"/>
        <v>107</v>
      </c>
      <c r="D72" s="186">
        <f t="shared" si="33"/>
        <v>19</v>
      </c>
      <c r="E72" s="175">
        <f t="shared" si="33"/>
        <v>15</v>
      </c>
      <c r="F72" s="175">
        <f t="shared" si="33"/>
        <v>3</v>
      </c>
      <c r="G72" s="175">
        <f t="shared" si="33"/>
        <v>0</v>
      </c>
      <c r="H72" s="175">
        <f t="shared" si="33"/>
        <v>0</v>
      </c>
      <c r="I72" s="175">
        <f t="shared" si="33"/>
        <v>1</v>
      </c>
      <c r="J72" s="185">
        <f t="shared" si="33"/>
        <v>0</v>
      </c>
      <c r="K72" s="175">
        <f t="shared" si="33"/>
        <v>35</v>
      </c>
      <c r="L72" s="186">
        <f t="shared" si="33"/>
        <v>0</v>
      </c>
      <c r="M72" s="185">
        <f t="shared" si="33"/>
        <v>2</v>
      </c>
      <c r="N72" s="175">
        <f t="shared" si="33"/>
        <v>4</v>
      </c>
      <c r="O72" s="186">
        <f t="shared" si="33"/>
        <v>30</v>
      </c>
      <c r="P72" s="185">
        <f t="shared" si="33"/>
        <v>0</v>
      </c>
      <c r="Q72" s="184">
        <f t="shared" si="33"/>
        <v>16</v>
      </c>
      <c r="R72" s="175">
        <f t="shared" si="33"/>
        <v>1</v>
      </c>
      <c r="S72" s="186">
        <f t="shared" si="33"/>
        <v>0</v>
      </c>
      <c r="T72" s="175">
        <f t="shared" si="33"/>
        <v>0</v>
      </c>
      <c r="U72" s="317">
        <f t="shared" si="33"/>
        <v>0</v>
      </c>
      <c r="V72" s="317">
        <f t="shared" si="33"/>
        <v>0</v>
      </c>
      <c r="W72" s="184">
        <f t="shared" ref="W72:W76" si="35">+W149+W227</f>
        <v>30</v>
      </c>
      <c r="X72" s="184">
        <f>+X149+X227</f>
        <v>25</v>
      </c>
      <c r="Y72" s="94">
        <f>+D72/C72*100</f>
        <v>17.75700934579439</v>
      </c>
      <c r="Z72" s="171">
        <f t="shared" si="5"/>
        <v>28.037383177570092</v>
      </c>
      <c r="AA72" s="175">
        <f t="shared" si="34"/>
        <v>18</v>
      </c>
      <c r="AB72" s="175">
        <f t="shared" si="34"/>
        <v>3</v>
      </c>
      <c r="AC72" s="237"/>
      <c r="AD72" s="514" t="s">
        <v>79</v>
      </c>
    </row>
    <row r="73" spans="1:30" ht="14.25" x14ac:dyDescent="0.15">
      <c r="A73" s="176"/>
      <c r="B73" s="515" t="s">
        <v>78</v>
      </c>
      <c r="C73" s="175">
        <f t="shared" si="33"/>
        <v>0</v>
      </c>
      <c r="D73" s="186">
        <f t="shared" si="33"/>
        <v>0</v>
      </c>
      <c r="E73" s="175">
        <f t="shared" si="33"/>
        <v>0</v>
      </c>
      <c r="F73" s="175">
        <f t="shared" si="33"/>
        <v>0</v>
      </c>
      <c r="G73" s="175">
        <f t="shared" si="33"/>
        <v>0</v>
      </c>
      <c r="H73" s="175">
        <f t="shared" si="33"/>
        <v>0</v>
      </c>
      <c r="I73" s="175">
        <f t="shared" si="33"/>
        <v>0</v>
      </c>
      <c r="J73" s="185">
        <f t="shared" si="33"/>
        <v>0</v>
      </c>
      <c r="K73" s="175">
        <f t="shared" si="33"/>
        <v>0</v>
      </c>
      <c r="L73" s="186">
        <f t="shared" si="33"/>
        <v>0</v>
      </c>
      <c r="M73" s="185">
        <f t="shared" si="33"/>
        <v>0</v>
      </c>
      <c r="N73" s="175">
        <f t="shared" si="33"/>
        <v>0</v>
      </c>
      <c r="O73" s="186">
        <f t="shared" si="33"/>
        <v>0</v>
      </c>
      <c r="P73" s="185">
        <f t="shared" si="33"/>
        <v>0</v>
      </c>
      <c r="Q73" s="184">
        <f t="shared" si="33"/>
        <v>0</v>
      </c>
      <c r="R73" s="175">
        <f t="shared" si="33"/>
        <v>0</v>
      </c>
      <c r="S73" s="186">
        <f t="shared" si="33"/>
        <v>0</v>
      </c>
      <c r="T73" s="175">
        <f t="shared" si="33"/>
        <v>0</v>
      </c>
      <c r="U73" s="317">
        <f t="shared" si="33"/>
        <v>0</v>
      </c>
      <c r="V73" s="317">
        <f t="shared" si="33"/>
        <v>0</v>
      </c>
      <c r="W73" s="184">
        <f t="shared" si="35"/>
        <v>0</v>
      </c>
      <c r="X73" s="184">
        <f>+X150+X228</f>
        <v>0</v>
      </c>
      <c r="Y73" s="94">
        <v>0</v>
      </c>
      <c r="Z73" s="171">
        <v>0</v>
      </c>
      <c r="AA73" s="175">
        <f t="shared" si="34"/>
        <v>0</v>
      </c>
      <c r="AB73" s="175">
        <f t="shared" si="34"/>
        <v>0</v>
      </c>
      <c r="AC73" s="237"/>
      <c r="AD73" s="514" t="s">
        <v>78</v>
      </c>
    </row>
    <row r="74" spans="1:30" ht="14.25" x14ac:dyDescent="0.15">
      <c r="A74" s="176"/>
      <c r="B74" s="515" t="s">
        <v>77</v>
      </c>
      <c r="C74" s="175">
        <f t="shared" si="33"/>
        <v>0</v>
      </c>
      <c r="D74" s="186">
        <f t="shared" si="33"/>
        <v>0</v>
      </c>
      <c r="E74" s="175">
        <f t="shared" si="33"/>
        <v>0</v>
      </c>
      <c r="F74" s="175">
        <f t="shared" si="33"/>
        <v>0</v>
      </c>
      <c r="G74" s="175">
        <f t="shared" si="33"/>
        <v>0</v>
      </c>
      <c r="H74" s="175">
        <f t="shared" si="33"/>
        <v>0</v>
      </c>
      <c r="I74" s="175">
        <f t="shared" si="33"/>
        <v>0</v>
      </c>
      <c r="J74" s="185">
        <f t="shared" si="33"/>
        <v>0</v>
      </c>
      <c r="K74" s="175">
        <f t="shared" si="33"/>
        <v>0</v>
      </c>
      <c r="L74" s="186">
        <f t="shared" si="33"/>
        <v>0</v>
      </c>
      <c r="M74" s="185">
        <f t="shared" si="33"/>
        <v>0</v>
      </c>
      <c r="N74" s="175">
        <f t="shared" si="33"/>
        <v>0</v>
      </c>
      <c r="O74" s="186">
        <f t="shared" si="33"/>
        <v>0</v>
      </c>
      <c r="P74" s="185">
        <f t="shared" si="33"/>
        <v>0</v>
      </c>
      <c r="Q74" s="184">
        <f t="shared" si="33"/>
        <v>0</v>
      </c>
      <c r="R74" s="175">
        <f t="shared" si="33"/>
        <v>0</v>
      </c>
      <c r="S74" s="186">
        <f t="shared" si="33"/>
        <v>0</v>
      </c>
      <c r="T74" s="175">
        <f t="shared" si="33"/>
        <v>0</v>
      </c>
      <c r="U74" s="317">
        <f t="shared" si="33"/>
        <v>0</v>
      </c>
      <c r="V74" s="317">
        <f t="shared" si="33"/>
        <v>0</v>
      </c>
      <c r="W74" s="184">
        <f t="shared" si="35"/>
        <v>0</v>
      </c>
      <c r="X74" s="184">
        <f>+X151+X229</f>
        <v>0</v>
      </c>
      <c r="Y74" s="94">
        <v>0</v>
      </c>
      <c r="Z74" s="171">
        <v>0</v>
      </c>
      <c r="AA74" s="175">
        <f t="shared" si="34"/>
        <v>0</v>
      </c>
      <c r="AB74" s="175">
        <f t="shared" si="34"/>
        <v>0</v>
      </c>
      <c r="AC74" s="237"/>
      <c r="AD74" s="514" t="s">
        <v>77</v>
      </c>
    </row>
    <row r="75" spans="1:30" ht="14.25" x14ac:dyDescent="0.15">
      <c r="A75" s="176"/>
      <c r="B75" s="515" t="s">
        <v>76</v>
      </c>
      <c r="C75" s="175">
        <f t="shared" si="33"/>
        <v>99</v>
      </c>
      <c r="D75" s="186">
        <f t="shared" si="33"/>
        <v>45</v>
      </c>
      <c r="E75" s="175">
        <f t="shared" si="33"/>
        <v>33</v>
      </c>
      <c r="F75" s="175">
        <f t="shared" si="33"/>
        <v>12</v>
      </c>
      <c r="G75" s="175">
        <f t="shared" si="33"/>
        <v>0</v>
      </c>
      <c r="H75" s="175">
        <f t="shared" si="33"/>
        <v>0</v>
      </c>
      <c r="I75" s="175">
        <f t="shared" si="33"/>
        <v>0</v>
      </c>
      <c r="J75" s="185">
        <f t="shared" si="33"/>
        <v>0</v>
      </c>
      <c r="K75" s="175">
        <f t="shared" si="33"/>
        <v>23</v>
      </c>
      <c r="L75" s="186">
        <f t="shared" si="33"/>
        <v>1</v>
      </c>
      <c r="M75" s="185">
        <f t="shared" si="33"/>
        <v>0</v>
      </c>
      <c r="N75" s="175">
        <f t="shared" si="33"/>
        <v>2</v>
      </c>
      <c r="O75" s="186">
        <f t="shared" si="33"/>
        <v>26</v>
      </c>
      <c r="P75" s="185">
        <f t="shared" si="33"/>
        <v>1</v>
      </c>
      <c r="Q75" s="184">
        <f t="shared" si="33"/>
        <v>1</v>
      </c>
      <c r="R75" s="175">
        <f t="shared" si="33"/>
        <v>0</v>
      </c>
      <c r="S75" s="186">
        <f t="shared" si="33"/>
        <v>0</v>
      </c>
      <c r="T75" s="175">
        <f t="shared" si="33"/>
        <v>0</v>
      </c>
      <c r="U75" s="317">
        <f t="shared" si="33"/>
        <v>0</v>
      </c>
      <c r="V75" s="317">
        <f t="shared" si="33"/>
        <v>0</v>
      </c>
      <c r="W75" s="184">
        <f t="shared" si="35"/>
        <v>27</v>
      </c>
      <c r="X75" s="184">
        <f>+X152+X230</f>
        <v>18</v>
      </c>
      <c r="Y75" s="94">
        <f>+D75/C75*100</f>
        <v>45.454545454545453</v>
      </c>
      <c r="Z75" s="171">
        <f t="shared" si="5"/>
        <v>27.27272727272727</v>
      </c>
      <c r="AA75" s="175">
        <f t="shared" si="34"/>
        <v>33</v>
      </c>
      <c r="AB75" s="175">
        <f t="shared" si="34"/>
        <v>12</v>
      </c>
      <c r="AC75" s="237"/>
      <c r="AD75" s="514" t="s">
        <v>76</v>
      </c>
    </row>
    <row r="76" spans="1:30" ht="14.25" x14ac:dyDescent="0.15">
      <c r="A76" s="168"/>
      <c r="B76" s="167" t="s">
        <v>75</v>
      </c>
      <c r="C76" s="166">
        <f t="shared" si="33"/>
        <v>61</v>
      </c>
      <c r="D76" s="236">
        <f t="shared" si="33"/>
        <v>29</v>
      </c>
      <c r="E76" s="166">
        <f t="shared" si="33"/>
        <v>25</v>
      </c>
      <c r="F76" s="166">
        <f t="shared" si="33"/>
        <v>4</v>
      </c>
      <c r="G76" s="166">
        <f t="shared" si="33"/>
        <v>0</v>
      </c>
      <c r="H76" s="166">
        <f t="shared" si="33"/>
        <v>0</v>
      </c>
      <c r="I76" s="166">
        <f t="shared" si="33"/>
        <v>0</v>
      </c>
      <c r="J76" s="235">
        <f t="shared" si="33"/>
        <v>0</v>
      </c>
      <c r="K76" s="166">
        <f t="shared" si="33"/>
        <v>19</v>
      </c>
      <c r="L76" s="236">
        <f t="shared" si="33"/>
        <v>2</v>
      </c>
      <c r="M76" s="235">
        <f t="shared" si="33"/>
        <v>0</v>
      </c>
      <c r="N76" s="166">
        <f t="shared" si="33"/>
        <v>0</v>
      </c>
      <c r="O76" s="236">
        <f t="shared" si="33"/>
        <v>8</v>
      </c>
      <c r="P76" s="235">
        <f t="shared" si="33"/>
        <v>1</v>
      </c>
      <c r="Q76" s="234">
        <f t="shared" si="33"/>
        <v>0</v>
      </c>
      <c r="R76" s="166">
        <f t="shared" si="33"/>
        <v>2</v>
      </c>
      <c r="S76" s="236">
        <f t="shared" si="33"/>
        <v>0</v>
      </c>
      <c r="T76" s="166">
        <f t="shared" si="33"/>
        <v>0</v>
      </c>
      <c r="U76" s="501">
        <f t="shared" si="33"/>
        <v>0</v>
      </c>
      <c r="V76" s="501">
        <f t="shared" si="33"/>
        <v>0</v>
      </c>
      <c r="W76" s="234">
        <f t="shared" si="35"/>
        <v>9</v>
      </c>
      <c r="X76" s="234">
        <f>+X153+X231</f>
        <v>8</v>
      </c>
      <c r="Y76" s="162">
        <f>+D76/C76*100</f>
        <v>47.540983606557376</v>
      </c>
      <c r="Z76" s="161">
        <f t="shared" si="5"/>
        <v>14.754098360655737</v>
      </c>
      <c r="AA76" s="166">
        <f t="shared" si="34"/>
        <v>29</v>
      </c>
      <c r="AB76" s="166">
        <f t="shared" si="34"/>
        <v>4</v>
      </c>
      <c r="AC76" s="233"/>
      <c r="AD76" s="158" t="s">
        <v>75</v>
      </c>
    </row>
    <row r="77" spans="1:30" ht="14.25" x14ac:dyDescent="0.15">
      <c r="A77" s="176"/>
      <c r="B77" s="514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318"/>
      <c r="V77" s="318"/>
      <c r="W77" s="175"/>
      <c r="X77" s="175"/>
      <c r="Y77" s="94"/>
      <c r="Z77" s="480"/>
      <c r="AA77" s="175"/>
      <c r="AB77" s="175"/>
      <c r="AC77" s="176"/>
      <c r="AD77" s="514"/>
    </row>
    <row r="78" spans="1:30" ht="19.5" customHeight="1" x14ac:dyDescent="0.2">
      <c r="A78" s="230"/>
      <c r="B78" s="230"/>
      <c r="C78" s="230"/>
      <c r="D78" s="230"/>
      <c r="E78" s="232" t="s">
        <v>282</v>
      </c>
      <c r="F78" s="230"/>
      <c r="G78" s="612" t="s">
        <v>201</v>
      </c>
      <c r="H78" s="612"/>
      <c r="I78" s="612"/>
      <c r="J78" s="612"/>
      <c r="K78" s="612"/>
      <c r="L78" s="612"/>
      <c r="M78" s="612"/>
      <c r="N78" s="230"/>
      <c r="O78" s="230"/>
      <c r="Q78" s="612" t="s">
        <v>200</v>
      </c>
      <c r="R78" s="612"/>
      <c r="S78" s="612"/>
      <c r="T78" s="612"/>
      <c r="U78" s="612"/>
      <c r="V78" s="612"/>
      <c r="W78" s="612"/>
      <c r="X78" s="612"/>
      <c r="Y78" s="612"/>
      <c r="Z78" s="231"/>
      <c r="AA78" s="231" t="s">
        <v>266</v>
      </c>
      <c r="AB78" s="230"/>
    </row>
    <row r="79" spans="1:30" x14ac:dyDescent="0.15">
      <c r="A79" s="229"/>
      <c r="B79" s="229" t="s">
        <v>202</v>
      </c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8"/>
      <c r="X79" s="228"/>
      <c r="Y79" s="227"/>
      <c r="Z79" s="227"/>
      <c r="AA79" s="226"/>
    </row>
    <row r="80" spans="1:30" s="90" customFormat="1" ht="53.25" customHeight="1" x14ac:dyDescent="0.15">
      <c r="A80" s="606" t="s">
        <v>122</v>
      </c>
      <c r="B80" s="607"/>
      <c r="C80" s="607" t="s">
        <v>64</v>
      </c>
      <c r="D80" s="225" t="s">
        <v>197</v>
      </c>
      <c r="E80" s="225"/>
      <c r="F80" s="225"/>
      <c r="G80" s="225"/>
      <c r="H80" s="225"/>
      <c r="I80" s="225"/>
      <c r="J80" s="225"/>
      <c r="K80" s="608" t="s">
        <v>196</v>
      </c>
      <c r="L80" s="609" t="s">
        <v>284</v>
      </c>
      <c r="M80" s="610"/>
      <c r="N80" s="608" t="s">
        <v>195</v>
      </c>
      <c r="O80" s="626" t="s">
        <v>194</v>
      </c>
      <c r="P80" s="627"/>
      <c r="Q80" s="608" t="s">
        <v>193</v>
      </c>
      <c r="R80" s="608" t="s">
        <v>121</v>
      </c>
      <c r="S80" s="609" t="s">
        <v>120</v>
      </c>
      <c r="T80" s="273"/>
      <c r="U80" s="632" t="s">
        <v>192</v>
      </c>
      <c r="V80" s="628"/>
      <c r="W80" s="629" t="s">
        <v>72</v>
      </c>
      <c r="X80" s="619" t="s">
        <v>191</v>
      </c>
      <c r="Y80" s="620" t="s">
        <v>190</v>
      </c>
      <c r="Z80" s="618" t="s">
        <v>189</v>
      </c>
      <c r="AA80" s="621" t="s">
        <v>188</v>
      </c>
      <c r="AB80" s="622"/>
      <c r="AC80" s="623" t="s">
        <v>119</v>
      </c>
      <c r="AD80" s="624"/>
    </row>
    <row r="81" spans="1:31" s="90" customFormat="1" ht="57" customHeight="1" x14ac:dyDescent="0.15">
      <c r="A81" s="606"/>
      <c r="B81" s="607"/>
      <c r="C81" s="607"/>
      <c r="D81" s="529" t="s">
        <v>64</v>
      </c>
      <c r="E81" s="223" t="s">
        <v>184</v>
      </c>
      <c r="F81" s="223" t="s">
        <v>183</v>
      </c>
      <c r="G81" s="223" t="s">
        <v>187</v>
      </c>
      <c r="H81" s="223" t="s">
        <v>138</v>
      </c>
      <c r="I81" s="223" t="s">
        <v>186</v>
      </c>
      <c r="J81" s="223" t="s">
        <v>136</v>
      </c>
      <c r="K81" s="608"/>
      <c r="L81" s="223" t="s">
        <v>185</v>
      </c>
      <c r="M81" s="223" t="s">
        <v>69</v>
      </c>
      <c r="N81" s="608"/>
      <c r="O81" s="527" t="s">
        <v>264</v>
      </c>
      <c r="P81" s="309" t="s">
        <v>265</v>
      </c>
      <c r="Q81" s="608"/>
      <c r="R81" s="608"/>
      <c r="S81" s="609"/>
      <c r="T81" s="273"/>
      <c r="U81" s="322" t="s">
        <v>264</v>
      </c>
      <c r="V81" s="312" t="s">
        <v>265</v>
      </c>
      <c r="W81" s="629"/>
      <c r="X81" s="619"/>
      <c r="Y81" s="620"/>
      <c r="Z81" s="618"/>
      <c r="AA81" s="224" t="s">
        <v>184</v>
      </c>
      <c r="AB81" s="223" t="s">
        <v>183</v>
      </c>
      <c r="AC81" s="623"/>
      <c r="AD81" s="624"/>
    </row>
    <row r="82" spans="1:31" s="90" customFormat="1" ht="10.5" customHeight="1" x14ac:dyDescent="0.15">
      <c r="A82" s="222"/>
      <c r="B82" s="221"/>
      <c r="C82" s="215"/>
      <c r="D82" s="217"/>
      <c r="E82" s="220"/>
      <c r="F82" s="220"/>
      <c r="G82" s="220"/>
      <c r="H82" s="220"/>
      <c r="I82" s="220"/>
      <c r="J82" s="218"/>
      <c r="K82" s="215"/>
      <c r="L82" s="219"/>
      <c r="M82" s="218"/>
      <c r="N82" s="215"/>
      <c r="O82" s="217"/>
      <c r="P82" s="323"/>
      <c r="Q82" s="215"/>
      <c r="R82" s="217"/>
      <c r="S82" s="214"/>
      <c r="T82" s="215"/>
      <c r="U82" s="313"/>
      <c r="V82" s="313"/>
      <c r="W82" s="214"/>
      <c r="X82" s="214"/>
      <c r="Y82" s="213"/>
      <c r="Z82" s="212"/>
      <c r="AA82" s="211"/>
      <c r="AB82" s="211"/>
      <c r="AC82" s="103"/>
      <c r="AD82" s="81"/>
    </row>
    <row r="83" spans="1:31" s="90" customFormat="1" ht="15.6" customHeight="1" x14ac:dyDescent="0.15">
      <c r="A83" s="565" t="s">
        <v>259</v>
      </c>
      <c r="B83" s="615"/>
      <c r="C83" s="107">
        <v>7562</v>
      </c>
      <c r="D83" s="505">
        <v>2708</v>
      </c>
      <c r="E83" s="107">
        <v>2541</v>
      </c>
      <c r="F83" s="107">
        <v>46</v>
      </c>
      <c r="G83" s="107">
        <v>2</v>
      </c>
      <c r="H83" s="107">
        <v>0</v>
      </c>
      <c r="I83" s="107">
        <v>119</v>
      </c>
      <c r="J83" s="327">
        <v>0</v>
      </c>
      <c r="K83" s="107">
        <v>1181</v>
      </c>
      <c r="L83" s="505">
        <v>689</v>
      </c>
      <c r="M83" s="327">
        <v>47</v>
      </c>
      <c r="N83" s="107">
        <v>181</v>
      </c>
      <c r="O83" s="505">
        <v>2558</v>
      </c>
      <c r="P83" s="508">
        <v>10</v>
      </c>
      <c r="Q83" s="107">
        <v>35</v>
      </c>
      <c r="R83" s="505">
        <v>153</v>
      </c>
      <c r="S83" s="314">
        <v>0</v>
      </c>
      <c r="T83" s="107"/>
      <c r="U83" s="314">
        <v>2</v>
      </c>
      <c r="V83" s="314">
        <v>0</v>
      </c>
      <c r="W83" s="314">
        <v>2570</v>
      </c>
      <c r="X83" s="314">
        <v>1358</v>
      </c>
      <c r="Y83" s="497">
        <v>35.799999999999997</v>
      </c>
      <c r="Z83" s="507">
        <v>34</v>
      </c>
      <c r="AA83" s="107">
        <v>3312</v>
      </c>
      <c r="AB83" s="107">
        <v>50</v>
      </c>
      <c r="AC83" s="625" t="s">
        <v>260</v>
      </c>
      <c r="AD83" s="565"/>
    </row>
    <row r="84" spans="1:31" ht="10.5" customHeight="1" x14ac:dyDescent="0.15">
      <c r="A84" s="100"/>
      <c r="B84" s="99"/>
      <c r="C84" s="105"/>
      <c r="D84" s="210"/>
      <c r="E84" s="98"/>
      <c r="F84" s="98"/>
      <c r="G84" s="98"/>
      <c r="H84" s="98"/>
      <c r="I84" s="98"/>
      <c r="J84" s="209"/>
      <c r="K84" s="105"/>
      <c r="L84" s="210"/>
      <c r="M84" s="209"/>
      <c r="N84" s="105"/>
      <c r="O84" s="210"/>
      <c r="P84" s="325"/>
      <c r="Q84" s="105"/>
      <c r="R84" s="210"/>
      <c r="S84" s="208"/>
      <c r="T84" s="105"/>
      <c r="U84" s="315"/>
      <c r="V84" s="315"/>
      <c r="W84" s="208"/>
      <c r="X84" s="208"/>
      <c r="Y84" s="104"/>
      <c r="Z84" s="207"/>
      <c r="AA84" s="105"/>
      <c r="AB84" s="105"/>
      <c r="AC84" s="97"/>
      <c r="AD84" s="96"/>
    </row>
    <row r="85" spans="1:31" s="90" customFormat="1" ht="15.6" customHeight="1" x14ac:dyDescent="0.15">
      <c r="A85" s="566" t="s">
        <v>285</v>
      </c>
      <c r="B85" s="605"/>
      <c r="C85" s="102">
        <f t="shared" ref="C85:N85" si="36">SUM(C91:C112)+C114+C118+C121+C124+C127+C130+C136+C141</f>
        <v>7426</v>
      </c>
      <c r="D85" s="204">
        <f t="shared" si="36"/>
        <v>2682</v>
      </c>
      <c r="E85" s="102">
        <f t="shared" si="36"/>
        <v>2516</v>
      </c>
      <c r="F85" s="102">
        <f t="shared" si="36"/>
        <v>62</v>
      </c>
      <c r="G85" s="102">
        <f t="shared" si="36"/>
        <v>1</v>
      </c>
      <c r="H85" s="102">
        <f t="shared" si="36"/>
        <v>0</v>
      </c>
      <c r="I85" s="102">
        <f t="shared" si="36"/>
        <v>103</v>
      </c>
      <c r="J85" s="203">
        <f t="shared" si="36"/>
        <v>0</v>
      </c>
      <c r="K85" s="102">
        <f t="shared" si="36"/>
        <v>1158</v>
      </c>
      <c r="L85" s="204">
        <f t="shared" si="36"/>
        <v>662</v>
      </c>
      <c r="M85" s="203">
        <f t="shared" si="36"/>
        <v>45</v>
      </c>
      <c r="N85" s="102">
        <f t="shared" si="36"/>
        <v>170</v>
      </c>
      <c r="O85" s="204">
        <f>SUM(O91:O112)+O114+O118+O121+O124+O127+O130+O136+O141</f>
        <v>2497</v>
      </c>
      <c r="P85" s="203">
        <f>SUM(P91:P112)+P114+P118+P121+P124+P127+P130+P136+P141</f>
        <v>11</v>
      </c>
      <c r="Q85" s="202">
        <f>SUM(Q91:Q112)+Q114+Q118+Q121+Q124+Q127+Q130+Q136+Q141</f>
        <v>35</v>
      </c>
      <c r="R85" s="102">
        <f>SUM(R91:R112)+R114+R118+R121+R124+R127+R130+R136+R141</f>
        <v>166</v>
      </c>
      <c r="S85" s="202">
        <f>SUM(S91:S112)+S114+S118+S121+S124+S127+S130+S136+S141</f>
        <v>0</v>
      </c>
      <c r="T85" s="102"/>
      <c r="U85" s="316">
        <f>SUM(U91:U112)+U114+U118+U121+U124+U127+U130+U136+U141</f>
        <v>3</v>
      </c>
      <c r="V85" s="316">
        <f>SUM(V91:V112)+V114+V118+V121+V124+V127+V130+V136+V141</f>
        <v>0</v>
      </c>
      <c r="W85" s="202">
        <f>SUM(W91:W112)+W114+W118+W121+W124+W127+W130+W136+W141</f>
        <v>2511</v>
      </c>
      <c r="X85" s="202">
        <f>SUM(X91:X112)+X114+X118+X121+X124+X127+X130+X136+X141</f>
        <v>1369</v>
      </c>
      <c r="Y85" s="101">
        <f>D85/C85*100</f>
        <v>36.116347966603826</v>
      </c>
      <c r="Z85" s="206">
        <f>W85/C85*100</f>
        <v>33.813627794236467</v>
      </c>
      <c r="AA85" s="102">
        <f>SUM(AA91:AA112)+AA114+AA118+AA121+AA124+AA127+AA130+AA136+AA141</f>
        <v>3174</v>
      </c>
      <c r="AB85" s="102">
        <f>SUM(AB91:AB112)+AB114+AB118+AB121+AB124+AB127+AB130+AB136+AB141</f>
        <v>63</v>
      </c>
      <c r="AC85" s="611" t="s">
        <v>283</v>
      </c>
      <c r="AD85" s="562"/>
      <c r="AE85" s="187">
        <f>SUM(E85:R85)-C85</f>
        <v>0</v>
      </c>
    </row>
    <row r="86" spans="1:31" s="90" customFormat="1" ht="10.5" customHeight="1" x14ac:dyDescent="0.15">
      <c r="A86" s="516"/>
      <c r="B86" s="528"/>
      <c r="C86" s="205"/>
      <c r="D86" s="204"/>
      <c r="E86" s="102"/>
      <c r="F86" s="102"/>
      <c r="G86" s="102"/>
      <c r="H86" s="102"/>
      <c r="I86" s="102"/>
      <c r="J86" s="203"/>
      <c r="K86" s="102"/>
      <c r="L86" s="204"/>
      <c r="M86" s="203"/>
      <c r="N86" s="102"/>
      <c r="O86" s="204"/>
      <c r="P86" s="324"/>
      <c r="Q86" s="202"/>
      <c r="R86" s="102"/>
      <c r="S86" s="202"/>
      <c r="T86" s="102"/>
      <c r="U86" s="316"/>
      <c r="V86" s="316"/>
      <c r="W86" s="202"/>
      <c r="X86" s="326"/>
      <c r="Y86" s="201"/>
      <c r="Z86" s="200"/>
      <c r="AA86" s="102"/>
      <c r="AB86" s="199"/>
      <c r="AD86" s="511"/>
      <c r="AE86" s="187"/>
    </row>
    <row r="87" spans="1:31" ht="12.95" customHeight="1" x14ac:dyDescent="0.15">
      <c r="A87" s="563" t="s">
        <v>118</v>
      </c>
      <c r="B87" s="552"/>
      <c r="C87" s="93">
        <v>0</v>
      </c>
      <c r="D87" s="198">
        <v>0</v>
      </c>
      <c r="E87" s="93">
        <v>0</v>
      </c>
      <c r="F87" s="93">
        <v>0</v>
      </c>
      <c r="G87" s="93">
        <v>0</v>
      </c>
      <c r="H87" s="93">
        <v>0</v>
      </c>
      <c r="I87" s="93">
        <v>0</v>
      </c>
      <c r="J87" s="197">
        <v>0</v>
      </c>
      <c r="K87" s="93">
        <v>0</v>
      </c>
      <c r="L87" s="198">
        <v>0</v>
      </c>
      <c r="M87" s="197">
        <v>0</v>
      </c>
      <c r="N87" s="93">
        <v>0</v>
      </c>
      <c r="O87" s="198">
        <v>0</v>
      </c>
      <c r="P87" s="327">
        <v>0</v>
      </c>
      <c r="Q87" s="196">
        <v>0</v>
      </c>
      <c r="R87" s="93">
        <v>0</v>
      </c>
      <c r="S87" s="196">
        <v>0</v>
      </c>
      <c r="T87" s="93"/>
      <c r="U87" s="314">
        <v>0</v>
      </c>
      <c r="V87" s="314">
        <v>0</v>
      </c>
      <c r="W87" s="196">
        <v>0</v>
      </c>
      <c r="X87" s="314">
        <v>0</v>
      </c>
      <c r="Y87" s="190">
        <v>0</v>
      </c>
      <c r="Z87" s="189">
        <v>0</v>
      </c>
      <c r="AA87" s="93">
        <v>0</v>
      </c>
      <c r="AB87" s="194">
        <v>0</v>
      </c>
      <c r="AC87" s="555" t="s">
        <v>118</v>
      </c>
      <c r="AD87" s="555" t="s">
        <v>182</v>
      </c>
      <c r="AE87" s="187">
        <f>SUM(E87:R87)-C87</f>
        <v>0</v>
      </c>
    </row>
    <row r="88" spans="1:31" ht="12.95" customHeight="1" x14ac:dyDescent="0.15">
      <c r="A88" s="563" t="s">
        <v>117</v>
      </c>
      <c r="B88" s="564"/>
      <c r="C88" s="175">
        <f>+D88+K88+L88+M88+N88+O88+Q88+R88+P88+S88</f>
        <v>5391</v>
      </c>
      <c r="D88" s="198">
        <f>SUM(E88:J88)</f>
        <v>1875</v>
      </c>
      <c r="E88" s="93">
        <f>+[2]公立・私立別!F5</f>
        <v>1788</v>
      </c>
      <c r="F88" s="93">
        <f>+[2]公立・私立別!I5</f>
        <v>51</v>
      </c>
      <c r="G88" s="93">
        <f>+[2]公立・私立別!L5</f>
        <v>1</v>
      </c>
      <c r="H88" s="93">
        <f>+[2]公立・私立別!O5</f>
        <v>0</v>
      </c>
      <c r="I88" s="93">
        <f>+[2]公立・私立別!R5</f>
        <v>35</v>
      </c>
      <c r="J88" s="197">
        <f>+[2]公立・私立別!U5</f>
        <v>0</v>
      </c>
      <c r="K88" s="500">
        <f>+[2]公立・私立別!D14</f>
        <v>819</v>
      </c>
      <c r="L88" s="498">
        <f>SUM([3]公立!$N$6)</f>
        <v>376</v>
      </c>
      <c r="M88" s="499">
        <f>SUM([3]公立!$O$6)</f>
        <v>29</v>
      </c>
      <c r="N88" s="93">
        <f>+[2]公立・私立別!F14</f>
        <v>147</v>
      </c>
      <c r="O88" s="198">
        <f>+[2]公立・私立別!G14</f>
        <v>2010</v>
      </c>
      <c r="P88" s="197">
        <f>+[2]公立・私立別!H14</f>
        <v>11</v>
      </c>
      <c r="Q88" s="196">
        <f>+[2]公立・私立別!I14</f>
        <v>15</v>
      </c>
      <c r="R88" s="93">
        <f>+[2]公立・私立別!J14</f>
        <v>109</v>
      </c>
      <c r="S88" s="196">
        <f>+[2]公立・私立別!K14</f>
        <v>0</v>
      </c>
      <c r="T88" s="93"/>
      <c r="U88" s="314">
        <f>+[2]公立・私立別!M14</f>
        <v>2</v>
      </c>
      <c r="V88" s="314">
        <f>+[2]公立・私立別!N14</f>
        <v>0</v>
      </c>
      <c r="W88" s="196">
        <f>SUM(O88+P88+U88+V88)</f>
        <v>2023</v>
      </c>
      <c r="X88" s="502">
        <f>SUM([3]公立!$AC$6)</f>
        <v>1142</v>
      </c>
      <c r="Y88" s="94">
        <f>IF(C88=0,0,+D88/C88*100)</f>
        <v>34.780189204229274</v>
      </c>
      <c r="Z88" s="195">
        <f>IF(C88=0,0,+W88/C88*100)</f>
        <v>37.525505472083104</v>
      </c>
      <c r="AA88" s="107">
        <f>SUM([2]Sheet1!C10)</f>
        <v>2203</v>
      </c>
      <c r="AB88" s="328">
        <f>SUM([2]Sheet1!O10)</f>
        <v>51</v>
      </c>
      <c r="AC88" s="555" t="s">
        <v>117</v>
      </c>
      <c r="AD88" s="555" t="s">
        <v>181</v>
      </c>
      <c r="AE88" s="187">
        <f>SUM(E88:R88)-C88</f>
        <v>0</v>
      </c>
    </row>
    <row r="89" spans="1:31" ht="12.95" customHeight="1" x14ac:dyDescent="0.15">
      <c r="A89" s="563" t="s">
        <v>116</v>
      </c>
      <c r="B89" s="564"/>
      <c r="C89" s="175">
        <f>+D89+K89+L89+M89+N89+O89+Q89+R89+P89+S89</f>
        <v>2035</v>
      </c>
      <c r="D89" s="198">
        <f>SUM(E89:J89)</f>
        <v>807</v>
      </c>
      <c r="E89" s="93">
        <f>+[2]公立・私立別!F6</f>
        <v>728</v>
      </c>
      <c r="F89" s="93">
        <f>+[2]公立・私立別!I6</f>
        <v>11</v>
      </c>
      <c r="G89" s="93">
        <f>+[2]公立・私立別!L6</f>
        <v>0</v>
      </c>
      <c r="H89" s="93">
        <f>+[2]公立・私立別!O6</f>
        <v>0</v>
      </c>
      <c r="I89" s="93">
        <f>+[2]公立・私立別!R6</f>
        <v>68</v>
      </c>
      <c r="J89" s="197">
        <f>+[2]公立・私立別!U6</f>
        <v>0</v>
      </c>
      <c r="K89" s="500">
        <f>+[2]公立・私立別!D18</f>
        <v>339</v>
      </c>
      <c r="L89" s="498">
        <f>SUM([3]私立!$N$6)</f>
        <v>286</v>
      </c>
      <c r="M89" s="499">
        <f>SUM([3]私立!$O$6)</f>
        <v>16</v>
      </c>
      <c r="N89" s="93">
        <f>+[2]公立・私立別!F18</f>
        <v>23</v>
      </c>
      <c r="O89" s="198">
        <f>+[2]公立・私立別!G18</f>
        <v>487</v>
      </c>
      <c r="P89" s="197">
        <f>+[2]公立・私立別!H18</f>
        <v>0</v>
      </c>
      <c r="Q89" s="196">
        <f>+[2]公立・私立別!I18</f>
        <v>20</v>
      </c>
      <c r="R89" s="93">
        <f>+[2]公立・私立別!J18</f>
        <v>57</v>
      </c>
      <c r="S89" s="196">
        <f>+[2]公立・私立別!K18</f>
        <v>0</v>
      </c>
      <c r="T89" s="93"/>
      <c r="U89" s="314">
        <f>+[2]公立・私立別!M18</f>
        <v>1</v>
      </c>
      <c r="V89" s="314">
        <f>+[2]公立・私立別!N18</f>
        <v>0</v>
      </c>
      <c r="W89" s="196">
        <f>SUM(O89+P89+U89+V89)</f>
        <v>488</v>
      </c>
      <c r="X89" s="502">
        <f>SUM([3]私立!$AC$6)</f>
        <v>227</v>
      </c>
      <c r="Y89" s="94">
        <f>IF(C89=0,0,+D89/C89*100)</f>
        <v>39.656019656019659</v>
      </c>
      <c r="Z89" s="195">
        <f>IF(C89=0,0,+W89/C89*100)</f>
        <v>23.980343980343978</v>
      </c>
      <c r="AA89" s="107">
        <f>SUM([2]Sheet1!C11)</f>
        <v>971</v>
      </c>
      <c r="AB89" s="328">
        <f>SUM([2]Sheet1!O11)</f>
        <v>12</v>
      </c>
      <c r="AC89" s="555" t="s">
        <v>116</v>
      </c>
      <c r="AD89" s="555"/>
      <c r="AE89" s="187">
        <f>SUM(E89:R89)-C89</f>
        <v>0</v>
      </c>
    </row>
    <row r="90" spans="1:31" ht="10.5" customHeight="1" x14ac:dyDescent="0.15">
      <c r="A90" s="100"/>
      <c r="B90" s="99"/>
      <c r="C90" s="106"/>
      <c r="D90" s="193"/>
      <c r="E90" s="106"/>
      <c r="F90" s="106"/>
      <c r="G90" s="106"/>
      <c r="H90" s="106"/>
      <c r="I90" s="106"/>
      <c r="J90" s="191"/>
      <c r="K90" s="106"/>
      <c r="L90" s="193"/>
      <c r="M90" s="191"/>
      <c r="N90" s="106"/>
      <c r="O90" s="193"/>
      <c r="P90" s="191"/>
      <c r="Q90" s="192"/>
      <c r="R90" s="106"/>
      <c r="S90" s="192"/>
      <c r="T90" s="106"/>
      <c r="U90" s="319"/>
      <c r="V90" s="319"/>
      <c r="W90" s="184"/>
      <c r="X90" s="329"/>
      <c r="Y90" s="190"/>
      <c r="Z90" s="189"/>
      <c r="AA90" s="175"/>
      <c r="AB90" s="188"/>
      <c r="AE90" s="187"/>
    </row>
    <row r="91" spans="1:31" ht="14.25" x14ac:dyDescent="0.15">
      <c r="A91" s="598" t="s">
        <v>115</v>
      </c>
      <c r="B91" s="599"/>
      <c r="C91" s="175">
        <f>+D91+K91+L91+M91+N91+O91+Q91+R91+P91+S91</f>
        <v>3056</v>
      </c>
      <c r="D91" s="174">
        <f>SUM(E91:J91)</f>
        <v>1318</v>
      </c>
      <c r="E91" s="175">
        <f>+[2]大学・短大別!F6</f>
        <v>1294</v>
      </c>
      <c r="F91" s="175">
        <f>+[2]大学・短大別!I6</f>
        <v>24</v>
      </c>
      <c r="G91" s="175">
        <f>+[2]大学・短大別!L6</f>
        <v>0</v>
      </c>
      <c r="H91" s="175">
        <f>+[2]大学・短大別!O6</f>
        <v>0</v>
      </c>
      <c r="I91" s="175">
        <f>+[2]大学・短大別!R6</f>
        <v>0</v>
      </c>
      <c r="J91" s="185">
        <f>+[2]大学・短大別!U6</f>
        <v>0</v>
      </c>
      <c r="K91" s="175">
        <f>+[2]進路別男!D6</f>
        <v>415</v>
      </c>
      <c r="L91" s="186">
        <f>+[2]専修一般!F6</f>
        <v>476</v>
      </c>
      <c r="M91" s="185">
        <f>+[2]専修一般!G6</f>
        <v>23</v>
      </c>
      <c r="N91" s="175">
        <f>+[2]進路別男!F6</f>
        <v>33</v>
      </c>
      <c r="O91" s="186">
        <f>+[2]進路別男!G6</f>
        <v>701</v>
      </c>
      <c r="P91" s="185">
        <f>+[2]進路別男!H6</f>
        <v>1</v>
      </c>
      <c r="Q91" s="184">
        <f>+[2]進路別男!I6</f>
        <v>11</v>
      </c>
      <c r="R91" s="175">
        <f>+[2]進路別男!J6</f>
        <v>78</v>
      </c>
      <c r="S91" s="184">
        <f>+[2]進路別男!K6</f>
        <v>0</v>
      </c>
      <c r="T91" s="175"/>
      <c r="U91" s="317">
        <f>+[2]進路別男!M6</f>
        <v>0</v>
      </c>
      <c r="V91" s="317">
        <f>+[2]進路別男!N6</f>
        <v>0</v>
      </c>
      <c r="W91" s="184">
        <f>+[2]県外就職男!$B$6</f>
        <v>702</v>
      </c>
      <c r="X91" s="184">
        <f>+[2]県外就職男!C6</f>
        <v>384</v>
      </c>
      <c r="Y91" s="94">
        <f>+D91/C91*100</f>
        <v>43.1282722513089</v>
      </c>
      <c r="Z91" s="171">
        <f>W91/C91*100</f>
        <v>22.971204188481675</v>
      </c>
      <c r="AA91" s="175">
        <f>+[2]入学志願男!F6</f>
        <v>1782</v>
      </c>
      <c r="AB91" s="175">
        <f>+[2]入学志願男!G6</f>
        <v>25</v>
      </c>
      <c r="AC91" s="597" t="s">
        <v>115</v>
      </c>
      <c r="AD91" s="598"/>
    </row>
    <row r="92" spans="1:31" ht="14.25" x14ac:dyDescent="0.15">
      <c r="A92" s="598" t="s">
        <v>114</v>
      </c>
      <c r="B92" s="599"/>
      <c r="C92" s="175">
        <f t="shared" ref="C92:C153" si="37">+D92+K92+L92+M92+N92+O92+Q92+R92+P92+S92</f>
        <v>575</v>
      </c>
      <c r="D92" s="174">
        <f t="shared" ref="D92:D112" si="38">SUM(E92:J92)</f>
        <v>151</v>
      </c>
      <c r="E92" s="175">
        <f>+[2]大学・短大別!F7</f>
        <v>136</v>
      </c>
      <c r="F92" s="175">
        <f>+[2]大学・短大別!I7</f>
        <v>8</v>
      </c>
      <c r="G92" s="175">
        <f>+[2]大学・短大別!L7</f>
        <v>1</v>
      </c>
      <c r="H92" s="175">
        <f>+[2]大学・短大別!O7</f>
        <v>0</v>
      </c>
      <c r="I92" s="175">
        <f>+[2]大学・短大別!R7</f>
        <v>6</v>
      </c>
      <c r="J92" s="185">
        <f>+[2]大学・短大別!U7</f>
        <v>0</v>
      </c>
      <c r="K92" s="175">
        <f>+[2]進路別男!D7</f>
        <v>113</v>
      </c>
      <c r="L92" s="186">
        <f>+[2]専修一般!F7</f>
        <v>14</v>
      </c>
      <c r="M92" s="185">
        <f>+[2]専修一般!G7</f>
        <v>2</v>
      </c>
      <c r="N92" s="175">
        <f>+[2]進路別男!F7</f>
        <v>16</v>
      </c>
      <c r="O92" s="186">
        <f>+[2]進路別男!G7</f>
        <v>253</v>
      </c>
      <c r="P92" s="185">
        <f>+[2]進路別男!H7</f>
        <v>0</v>
      </c>
      <c r="Q92" s="184">
        <f>+[2]進路別男!I7</f>
        <v>5</v>
      </c>
      <c r="R92" s="175">
        <f>+[2]進路別男!J7</f>
        <v>21</v>
      </c>
      <c r="S92" s="184">
        <f>+[2]進路別男!K7</f>
        <v>0</v>
      </c>
      <c r="T92" s="175"/>
      <c r="U92" s="317">
        <f>+[2]進路別男!M7</f>
        <v>1</v>
      </c>
      <c r="V92" s="317">
        <f>+[2]進路別男!N7</f>
        <v>0</v>
      </c>
      <c r="W92" s="184">
        <f>+[2]県外就職男!$B$7</f>
        <v>254</v>
      </c>
      <c r="X92" s="184">
        <f>+[2]県外就職男!C7</f>
        <v>161</v>
      </c>
      <c r="Y92" s="94">
        <f>+D92/C92*100</f>
        <v>26.260869565217394</v>
      </c>
      <c r="Z92" s="171">
        <f t="shared" ref="Z92:Z153" si="39">W92/C92*100</f>
        <v>44.173913043478265</v>
      </c>
      <c r="AA92" s="175">
        <f>+[2]入学志願男!F7</f>
        <v>157</v>
      </c>
      <c r="AB92" s="175">
        <f>+[2]入学志願男!G7</f>
        <v>8</v>
      </c>
      <c r="AC92" s="597" t="s">
        <v>114</v>
      </c>
      <c r="AD92" s="598"/>
    </row>
    <row r="93" spans="1:31" ht="14.25" x14ac:dyDescent="0.15">
      <c r="A93" s="598" t="s">
        <v>113</v>
      </c>
      <c r="B93" s="599"/>
      <c r="C93" s="175">
        <f t="shared" si="37"/>
        <v>122</v>
      </c>
      <c r="D93" s="174">
        <f t="shared" si="38"/>
        <v>33</v>
      </c>
      <c r="E93" s="175">
        <f>+[2]大学・短大別!F8</f>
        <v>9</v>
      </c>
      <c r="F93" s="175">
        <f>+[2]大学・短大別!I8</f>
        <v>2</v>
      </c>
      <c r="G93" s="175">
        <f>+[2]大学・短大別!L8</f>
        <v>0</v>
      </c>
      <c r="H93" s="175">
        <f>+[2]大学・短大別!O8</f>
        <v>0</v>
      </c>
      <c r="I93" s="175">
        <f>+[2]大学・短大別!R8</f>
        <v>22</v>
      </c>
      <c r="J93" s="185">
        <f>+[2]大学・短大別!U8</f>
        <v>0</v>
      </c>
      <c r="K93" s="175">
        <f>+[2]進路別男!D8</f>
        <v>19</v>
      </c>
      <c r="L93" s="186">
        <f>+[2]専修一般!F8</f>
        <v>0</v>
      </c>
      <c r="M93" s="185">
        <f>+[2]専修一般!G8</f>
        <v>0</v>
      </c>
      <c r="N93" s="175">
        <f>+[2]進路別男!F8</f>
        <v>4</v>
      </c>
      <c r="O93" s="186">
        <f>+[2]進路別男!G8</f>
        <v>65</v>
      </c>
      <c r="P93" s="185">
        <f>+[2]進路別男!H8</f>
        <v>0</v>
      </c>
      <c r="Q93" s="184">
        <f>+[2]進路別男!I8</f>
        <v>1</v>
      </c>
      <c r="R93" s="175">
        <f>+[2]進路別男!J8</f>
        <v>0</v>
      </c>
      <c r="S93" s="184">
        <f>+[2]進路別男!K8</f>
        <v>0</v>
      </c>
      <c r="T93" s="175"/>
      <c r="U93" s="317">
        <f>+[2]進路別男!M8</f>
        <v>0</v>
      </c>
      <c r="V93" s="317">
        <f>+[2]進路別男!N8</f>
        <v>0</v>
      </c>
      <c r="W93" s="184">
        <f>+[2]県外就職男!B8</f>
        <v>65</v>
      </c>
      <c r="X93" s="184">
        <f>+[2]県外就職男!C8</f>
        <v>38</v>
      </c>
      <c r="Y93" s="94">
        <f>+D93/C93*100</f>
        <v>27.049180327868854</v>
      </c>
      <c r="Z93" s="171">
        <f t="shared" si="39"/>
        <v>53.278688524590166</v>
      </c>
      <c r="AA93" s="175">
        <f>+[2]入学志願男!F8</f>
        <v>11</v>
      </c>
      <c r="AB93" s="175">
        <f>+[2]入学志願男!G8</f>
        <v>2</v>
      </c>
      <c r="AC93" s="597" t="s">
        <v>113</v>
      </c>
      <c r="AD93" s="598"/>
    </row>
    <row r="94" spans="1:31" ht="14.25" x14ac:dyDescent="0.15">
      <c r="A94" s="598" t="s">
        <v>112</v>
      </c>
      <c r="B94" s="599"/>
      <c r="C94" s="175">
        <f t="shared" si="37"/>
        <v>69</v>
      </c>
      <c r="D94" s="174">
        <f t="shared" si="38"/>
        <v>22</v>
      </c>
      <c r="E94" s="175">
        <f>+[2]大学・短大別!F9</f>
        <v>22</v>
      </c>
      <c r="F94" s="175">
        <f>+[2]大学・短大別!I9</f>
        <v>0</v>
      </c>
      <c r="G94" s="175">
        <f>+[2]大学・短大別!L9</f>
        <v>0</v>
      </c>
      <c r="H94" s="175">
        <f>+[2]大学・短大別!O9</f>
        <v>0</v>
      </c>
      <c r="I94" s="175">
        <f>+[2]大学・短大別!R9</f>
        <v>0</v>
      </c>
      <c r="J94" s="185">
        <f>+[2]大学・短大別!U9</f>
        <v>0</v>
      </c>
      <c r="K94" s="175">
        <f>+[2]進路別男!D9</f>
        <v>15</v>
      </c>
      <c r="L94" s="186">
        <f>+[2]専修一般!F9</f>
        <v>0</v>
      </c>
      <c r="M94" s="185">
        <f>+[2]専修一般!G9</f>
        <v>3</v>
      </c>
      <c r="N94" s="175">
        <f>+[2]進路別男!F9</f>
        <v>2</v>
      </c>
      <c r="O94" s="186">
        <f>+[2]進路別男!G9</f>
        <v>27</v>
      </c>
      <c r="P94" s="185">
        <f>+[2]進路別男!H9</f>
        <v>0</v>
      </c>
      <c r="Q94" s="184">
        <f>+[2]進路別男!I9</f>
        <v>0</v>
      </c>
      <c r="R94" s="175">
        <f>+[2]進路別男!J9</f>
        <v>0</v>
      </c>
      <c r="S94" s="184">
        <f>+[2]進路別男!K9</f>
        <v>0</v>
      </c>
      <c r="T94" s="175"/>
      <c r="U94" s="317">
        <f>+[2]進路別男!M9</f>
        <v>0</v>
      </c>
      <c r="V94" s="317">
        <f>+[2]進路別男!N9</f>
        <v>0</v>
      </c>
      <c r="W94" s="184">
        <f>+[2]県外就職男!B9</f>
        <v>27</v>
      </c>
      <c r="X94" s="184">
        <f>+[2]県外就職男!C9</f>
        <v>4</v>
      </c>
      <c r="Y94" s="94">
        <f>+D94/C94*100</f>
        <v>31.884057971014489</v>
      </c>
      <c r="Z94" s="171">
        <f t="shared" si="39"/>
        <v>39.130434782608695</v>
      </c>
      <c r="AA94" s="175">
        <f>+[2]入学志願男!F9</f>
        <v>24</v>
      </c>
      <c r="AB94" s="175">
        <f>+[2]入学志願男!G9</f>
        <v>0</v>
      </c>
      <c r="AC94" s="597" t="s">
        <v>112</v>
      </c>
      <c r="AD94" s="598"/>
    </row>
    <row r="95" spans="1:31" ht="14.25" x14ac:dyDescent="0.15">
      <c r="A95" s="598" t="s">
        <v>111</v>
      </c>
      <c r="B95" s="599"/>
      <c r="C95" s="175">
        <f t="shared" si="37"/>
        <v>290</v>
      </c>
      <c r="D95" s="174">
        <f t="shared" si="38"/>
        <v>112</v>
      </c>
      <c r="E95" s="175">
        <f>+[2]大学・短大別!F10</f>
        <v>97</v>
      </c>
      <c r="F95" s="175">
        <f>+[2]大学・短大別!I10</f>
        <v>5</v>
      </c>
      <c r="G95" s="175">
        <f>+[2]大学・短大別!L10</f>
        <v>0</v>
      </c>
      <c r="H95" s="175">
        <f>+[2]大学・短大別!O10</f>
        <v>0</v>
      </c>
      <c r="I95" s="175">
        <f>+[2]大学・短大別!R10</f>
        <v>10</v>
      </c>
      <c r="J95" s="185">
        <f>+[2]大学・短大別!U10</f>
        <v>0</v>
      </c>
      <c r="K95" s="175">
        <f>+[2]進路別男!D10</f>
        <v>46</v>
      </c>
      <c r="L95" s="186">
        <f>+[2]専修一般!F10</f>
        <v>7</v>
      </c>
      <c r="M95" s="185">
        <f>+[2]専修一般!G10</f>
        <v>2</v>
      </c>
      <c r="N95" s="175">
        <f>+[2]進路別男!F10</f>
        <v>8</v>
      </c>
      <c r="O95" s="186">
        <f>+[2]進路別男!G10</f>
        <v>108</v>
      </c>
      <c r="P95" s="185">
        <f>+[2]進路別男!H10</f>
        <v>0</v>
      </c>
      <c r="Q95" s="184">
        <f>+[2]進路別男!I10</f>
        <v>0</v>
      </c>
      <c r="R95" s="175">
        <f>+[2]進路別男!J10</f>
        <v>7</v>
      </c>
      <c r="S95" s="184">
        <f>+[2]進路別男!K10</f>
        <v>0</v>
      </c>
      <c r="T95" s="175"/>
      <c r="U95" s="317">
        <f>+[2]進路別男!M10</f>
        <v>0</v>
      </c>
      <c r="V95" s="317">
        <f>+[2]進路別男!N10</f>
        <v>0</v>
      </c>
      <c r="W95" s="184">
        <f>+[2]県外就職男!B10</f>
        <v>108</v>
      </c>
      <c r="X95" s="184">
        <f>+[2]県外就職男!C10</f>
        <v>67</v>
      </c>
      <c r="Y95" s="94">
        <f>+D95/C95*100</f>
        <v>38.620689655172413</v>
      </c>
      <c r="Z95" s="171">
        <f t="shared" si="39"/>
        <v>37.241379310344833</v>
      </c>
      <c r="AA95" s="175">
        <f>+[2]入学志願男!F10</f>
        <v>106</v>
      </c>
      <c r="AB95" s="175">
        <f>+[2]入学志願男!G10</f>
        <v>5</v>
      </c>
      <c r="AC95" s="597" t="s">
        <v>111</v>
      </c>
      <c r="AD95" s="598"/>
    </row>
    <row r="96" spans="1:31" ht="10.5" customHeight="1" x14ac:dyDescent="0.15">
      <c r="A96" s="523"/>
      <c r="B96" s="524"/>
      <c r="C96" s="175"/>
      <c r="D96" s="174"/>
      <c r="E96" s="175"/>
      <c r="F96" s="175"/>
      <c r="G96" s="175"/>
      <c r="H96" s="175"/>
      <c r="I96" s="175"/>
      <c r="J96" s="185"/>
      <c r="K96" s="175"/>
      <c r="L96" s="186"/>
      <c r="M96" s="185"/>
      <c r="N96" s="175"/>
      <c r="O96" s="186"/>
      <c r="P96" s="185"/>
      <c r="Q96" s="184"/>
      <c r="R96" s="175"/>
      <c r="S96" s="184"/>
      <c r="T96" s="175"/>
      <c r="U96" s="317"/>
      <c r="V96" s="317"/>
      <c r="W96" s="172"/>
      <c r="X96" s="172"/>
      <c r="Y96" s="94"/>
      <c r="Z96" s="171"/>
      <c r="AA96" s="175"/>
      <c r="AB96" s="175"/>
      <c r="AC96" s="526"/>
      <c r="AD96" s="523"/>
    </row>
    <row r="97" spans="1:30" ht="14.25" x14ac:dyDescent="0.15">
      <c r="A97" s="598" t="s">
        <v>110</v>
      </c>
      <c r="B97" s="599"/>
      <c r="C97" s="175">
        <f t="shared" si="37"/>
        <v>119</v>
      </c>
      <c r="D97" s="174">
        <f t="shared" si="38"/>
        <v>44</v>
      </c>
      <c r="E97" s="175">
        <f>+[2]大学・短大別!F11</f>
        <v>44</v>
      </c>
      <c r="F97" s="175">
        <f>+[2]大学・短大別!I11</f>
        <v>0</v>
      </c>
      <c r="G97" s="175">
        <f>+[2]大学・短大別!L11</f>
        <v>0</v>
      </c>
      <c r="H97" s="175">
        <f>+[2]大学・短大別!O11</f>
        <v>0</v>
      </c>
      <c r="I97" s="175">
        <f>+[2]大学・短大別!R11</f>
        <v>0</v>
      </c>
      <c r="J97" s="185">
        <f>+[2]大学・短大別!U11</f>
        <v>0</v>
      </c>
      <c r="K97" s="175">
        <f>+[2]進路別男!D11</f>
        <v>22</v>
      </c>
      <c r="L97" s="186">
        <f>+[2]専修一般!F11</f>
        <v>3</v>
      </c>
      <c r="M97" s="185">
        <f>+[2]専修一般!G11</f>
        <v>1</v>
      </c>
      <c r="N97" s="175">
        <f>+[2]進路別男!F11</f>
        <v>10</v>
      </c>
      <c r="O97" s="186">
        <f>+[2]進路別男!G11</f>
        <v>35</v>
      </c>
      <c r="P97" s="185">
        <f>+[2]進路別男!H11</f>
        <v>0</v>
      </c>
      <c r="Q97" s="184">
        <f>+[2]進路別男!I11</f>
        <v>1</v>
      </c>
      <c r="R97" s="175">
        <f>+[2]進路別男!J11</f>
        <v>3</v>
      </c>
      <c r="S97" s="184">
        <f>+[2]進路別男!K11</f>
        <v>0</v>
      </c>
      <c r="T97" s="175"/>
      <c r="U97" s="317">
        <f>+[2]進路別男!M11</f>
        <v>0</v>
      </c>
      <c r="V97" s="317">
        <f>+[2]進路別男!N11</f>
        <v>0</v>
      </c>
      <c r="W97" s="172">
        <f>+[2]県外就職男!B11</f>
        <v>35</v>
      </c>
      <c r="X97" s="172">
        <f>+[2]県外就職男!C11</f>
        <v>7</v>
      </c>
      <c r="Y97" s="94">
        <f>+D97/C97*100</f>
        <v>36.97478991596639</v>
      </c>
      <c r="Z97" s="171">
        <f t="shared" si="39"/>
        <v>29.411764705882355</v>
      </c>
      <c r="AA97" s="175">
        <f>+[2]入学志願男!F11</f>
        <v>49</v>
      </c>
      <c r="AB97" s="175">
        <f>+[2]入学志願男!G11</f>
        <v>0</v>
      </c>
      <c r="AC97" s="597" t="s">
        <v>110</v>
      </c>
      <c r="AD97" s="598"/>
    </row>
    <row r="98" spans="1:30" ht="14.25" x14ac:dyDescent="0.15">
      <c r="A98" s="598" t="s">
        <v>109</v>
      </c>
      <c r="B98" s="601"/>
      <c r="C98" s="175">
        <f t="shared" si="37"/>
        <v>53</v>
      </c>
      <c r="D98" s="174">
        <f t="shared" si="38"/>
        <v>7</v>
      </c>
      <c r="E98" s="175">
        <f>+[2]大学・短大別!F12</f>
        <v>6</v>
      </c>
      <c r="F98" s="175">
        <f>+[2]大学・短大別!I12</f>
        <v>0</v>
      </c>
      <c r="G98" s="175">
        <f>+[2]大学・短大別!L12</f>
        <v>0</v>
      </c>
      <c r="H98" s="175">
        <f>+[2]大学・短大別!O12</f>
        <v>0</v>
      </c>
      <c r="I98" s="175">
        <f>+[2]大学・短大別!R12</f>
        <v>1</v>
      </c>
      <c r="J98" s="185">
        <f>+[2]大学・短大別!U12</f>
        <v>0</v>
      </c>
      <c r="K98" s="175">
        <f>+[2]進路別男!D12</f>
        <v>12</v>
      </c>
      <c r="L98" s="186">
        <f>+[2]専修一般!F12</f>
        <v>0</v>
      </c>
      <c r="M98" s="185">
        <f>+[2]専修一般!G12</f>
        <v>0</v>
      </c>
      <c r="N98" s="175">
        <f>+[2]進路別男!F12</f>
        <v>0</v>
      </c>
      <c r="O98" s="186">
        <f>+[2]進路別男!G12</f>
        <v>31</v>
      </c>
      <c r="P98" s="185">
        <f>+[2]進路別男!H12</f>
        <v>3</v>
      </c>
      <c r="Q98" s="184">
        <f>+[2]進路別男!I12</f>
        <v>0</v>
      </c>
      <c r="R98" s="175">
        <f>+[2]進路別男!J12</f>
        <v>0</v>
      </c>
      <c r="S98" s="184">
        <f>+[2]進路別男!K12</f>
        <v>0</v>
      </c>
      <c r="T98" s="175"/>
      <c r="U98" s="317">
        <f>+[2]進路別男!M12</f>
        <v>0</v>
      </c>
      <c r="V98" s="317">
        <f>+[2]進路別男!N12</f>
        <v>0</v>
      </c>
      <c r="W98" s="172">
        <f>+[2]県外就職男!B12</f>
        <v>34</v>
      </c>
      <c r="X98" s="172">
        <f>+[2]県外就職男!C12</f>
        <v>20</v>
      </c>
      <c r="Y98" s="94">
        <f>+D98/C98*100</f>
        <v>13.20754716981132</v>
      </c>
      <c r="Z98" s="171">
        <f t="shared" si="39"/>
        <v>64.15094339622641</v>
      </c>
      <c r="AA98" s="175">
        <f>+[2]入学志願男!F12</f>
        <v>6</v>
      </c>
      <c r="AB98" s="175">
        <f>+[2]入学志願男!G12</f>
        <v>0</v>
      </c>
      <c r="AC98" s="597" t="s">
        <v>109</v>
      </c>
      <c r="AD98" s="600"/>
    </row>
    <row r="99" spans="1:30" ht="14.25" x14ac:dyDescent="0.15">
      <c r="A99" s="598" t="s">
        <v>108</v>
      </c>
      <c r="B99" s="601"/>
      <c r="C99" s="175">
        <f t="shared" si="37"/>
        <v>19</v>
      </c>
      <c r="D99" s="174">
        <f t="shared" si="38"/>
        <v>1</v>
      </c>
      <c r="E99" s="175">
        <f>+[2]大学・短大別!F13</f>
        <v>1</v>
      </c>
      <c r="F99" s="175">
        <f>+[2]大学・短大別!I13</f>
        <v>0</v>
      </c>
      <c r="G99" s="175">
        <f>+[2]大学・短大別!L13</f>
        <v>0</v>
      </c>
      <c r="H99" s="175">
        <f>+[2]大学・短大別!O13</f>
        <v>0</v>
      </c>
      <c r="I99" s="175">
        <f>+[2]大学・短大別!R13</f>
        <v>0</v>
      </c>
      <c r="J99" s="185">
        <f>+[2]大学・短大別!U13</f>
        <v>0</v>
      </c>
      <c r="K99" s="175">
        <f>+[2]進路別男!D13</f>
        <v>3</v>
      </c>
      <c r="L99" s="186">
        <f>+[2]専修一般!F13</f>
        <v>0</v>
      </c>
      <c r="M99" s="185">
        <f>+[2]専修一般!G13</f>
        <v>0</v>
      </c>
      <c r="N99" s="175">
        <f>+[2]進路別男!F13</f>
        <v>1</v>
      </c>
      <c r="O99" s="186">
        <f>+[2]進路別男!G13</f>
        <v>10</v>
      </c>
      <c r="P99" s="185">
        <f>+[2]進路別男!H13</f>
        <v>3</v>
      </c>
      <c r="Q99" s="184">
        <f>+[2]進路別男!I13</f>
        <v>0</v>
      </c>
      <c r="R99" s="175">
        <f>+[2]進路別男!J13</f>
        <v>1</v>
      </c>
      <c r="S99" s="184">
        <f>+[2]進路別男!K13</f>
        <v>0</v>
      </c>
      <c r="T99" s="175"/>
      <c r="U99" s="317">
        <f>+[2]進路別男!M13</f>
        <v>0</v>
      </c>
      <c r="V99" s="317">
        <f>+[2]進路別男!N13</f>
        <v>0</v>
      </c>
      <c r="W99" s="172">
        <f>+[2]県外就職男!B13</f>
        <v>13</v>
      </c>
      <c r="X99" s="172">
        <f>+[2]県外就職男!C13</f>
        <v>4</v>
      </c>
      <c r="Y99" s="94">
        <f>+D99/C99*100</f>
        <v>5.2631578947368416</v>
      </c>
      <c r="Z99" s="171">
        <f t="shared" si="39"/>
        <v>68.421052631578945</v>
      </c>
      <c r="AA99" s="175">
        <f>+[2]入学志願男!F13</f>
        <v>1</v>
      </c>
      <c r="AB99" s="175">
        <f>+[2]入学志願男!G13</f>
        <v>0</v>
      </c>
      <c r="AC99" s="597" t="s">
        <v>108</v>
      </c>
      <c r="AD99" s="600"/>
    </row>
    <row r="100" spans="1:30" ht="13.5" customHeight="1" x14ac:dyDescent="0.15">
      <c r="A100" s="598" t="s">
        <v>107</v>
      </c>
      <c r="B100" s="601"/>
      <c r="C100" s="175">
        <f t="shared" si="37"/>
        <v>461</v>
      </c>
      <c r="D100" s="174">
        <f t="shared" si="38"/>
        <v>161</v>
      </c>
      <c r="E100" s="175">
        <f>+[2]大学・短大別!F14</f>
        <v>154</v>
      </c>
      <c r="F100" s="175">
        <f>+[2]大学・短大別!I14</f>
        <v>5</v>
      </c>
      <c r="G100" s="175">
        <f>+[2]大学・短大別!L14</f>
        <v>0</v>
      </c>
      <c r="H100" s="175">
        <f>+[2]大学・短大別!O14</f>
        <v>0</v>
      </c>
      <c r="I100" s="175">
        <f>+[2]大学・短大別!R14</f>
        <v>2</v>
      </c>
      <c r="J100" s="185">
        <f>+[2]大学・短大別!U14</f>
        <v>0</v>
      </c>
      <c r="K100" s="175">
        <f>+[2]進路別男!D14</f>
        <v>49</v>
      </c>
      <c r="L100" s="186">
        <f>+[2]専修一般!F14</f>
        <v>22</v>
      </c>
      <c r="M100" s="185">
        <f>+[2]専修一般!G14</f>
        <v>5</v>
      </c>
      <c r="N100" s="175">
        <f>+[2]進路別男!F14</f>
        <v>17</v>
      </c>
      <c r="O100" s="186">
        <f>+[2]進路別男!G14</f>
        <v>203</v>
      </c>
      <c r="P100" s="185">
        <f>+[2]進路別男!H14</f>
        <v>0</v>
      </c>
      <c r="Q100" s="184">
        <f>+[2]進路別男!I14</f>
        <v>0</v>
      </c>
      <c r="R100" s="175">
        <f>+[2]進路別男!J14</f>
        <v>4</v>
      </c>
      <c r="S100" s="184">
        <f>+[2]進路別男!K14</f>
        <v>0</v>
      </c>
      <c r="T100" s="175"/>
      <c r="U100" s="317">
        <f>+[2]進路別男!M14</f>
        <v>0</v>
      </c>
      <c r="V100" s="317">
        <f>+[2]進路別男!N14</f>
        <v>0</v>
      </c>
      <c r="W100" s="172">
        <f>+[2]県外就職男!B14</f>
        <v>203</v>
      </c>
      <c r="X100" s="172">
        <f>+[2]県外就職男!C14</f>
        <v>106</v>
      </c>
      <c r="Y100" s="94">
        <f>+D100/C100*100</f>
        <v>34.924078091106296</v>
      </c>
      <c r="Z100" s="171">
        <f t="shared" si="39"/>
        <v>44.034707158351409</v>
      </c>
      <c r="AA100" s="175">
        <f>+[2]入学志願男!F14</f>
        <v>185</v>
      </c>
      <c r="AB100" s="175">
        <f>+[2]入学志願男!G14</f>
        <v>5</v>
      </c>
      <c r="AC100" s="597" t="s">
        <v>107</v>
      </c>
      <c r="AD100" s="600"/>
    </row>
    <row r="101" spans="1:30" ht="14.25" x14ac:dyDescent="0.15">
      <c r="A101" s="598" t="s">
        <v>106</v>
      </c>
      <c r="B101" s="601"/>
      <c r="C101" s="175">
        <f t="shared" si="37"/>
        <v>385</v>
      </c>
      <c r="D101" s="174">
        <f t="shared" si="38"/>
        <v>123</v>
      </c>
      <c r="E101" s="175">
        <f>+[2]大学・短大別!F15</f>
        <v>114</v>
      </c>
      <c r="F101" s="175">
        <f>+[2]大学・短大別!I15</f>
        <v>1</v>
      </c>
      <c r="G101" s="175">
        <f>+[2]大学・短大別!L15</f>
        <v>0</v>
      </c>
      <c r="H101" s="175">
        <f>+[2]大学・短大別!O15</f>
        <v>0</v>
      </c>
      <c r="I101" s="175">
        <f>+[2]大学・短大別!R15</f>
        <v>8</v>
      </c>
      <c r="J101" s="185">
        <f>+[2]大学・短大別!U15</f>
        <v>0</v>
      </c>
      <c r="K101" s="175">
        <f>+[2]進路別男!D15</f>
        <v>68</v>
      </c>
      <c r="L101" s="186">
        <f>+[2]専修一般!F15</f>
        <v>17</v>
      </c>
      <c r="M101" s="185">
        <f>+[2]専修一般!G15</f>
        <v>0</v>
      </c>
      <c r="N101" s="175">
        <f>+[2]進路別男!F15</f>
        <v>10</v>
      </c>
      <c r="O101" s="186">
        <f>+[2]進路別男!G15</f>
        <v>149</v>
      </c>
      <c r="P101" s="185">
        <f>+[2]進路別男!H15</f>
        <v>0</v>
      </c>
      <c r="Q101" s="184">
        <f>+[2]進路別男!I15</f>
        <v>4</v>
      </c>
      <c r="R101" s="175">
        <f>+[2]進路別男!J15</f>
        <v>14</v>
      </c>
      <c r="S101" s="184">
        <f>+[2]進路別男!K15</f>
        <v>0</v>
      </c>
      <c r="T101" s="175"/>
      <c r="U101" s="317">
        <f>+[2]進路別男!M15</f>
        <v>0</v>
      </c>
      <c r="V101" s="317">
        <f>+[2]進路別男!N15</f>
        <v>0</v>
      </c>
      <c r="W101" s="172">
        <f>+[2]県外就職男!B15</f>
        <v>149</v>
      </c>
      <c r="X101" s="172">
        <f>+[2]県外就職男!C15</f>
        <v>76</v>
      </c>
      <c r="Y101" s="94">
        <f>+D101/C101*100</f>
        <v>31.948051948051948</v>
      </c>
      <c r="Z101" s="171">
        <f t="shared" si="39"/>
        <v>38.701298701298704</v>
      </c>
      <c r="AA101" s="175">
        <f>+[2]入学志願男!F15</f>
        <v>128</v>
      </c>
      <c r="AB101" s="175">
        <f>+[2]入学志願男!G15</f>
        <v>1</v>
      </c>
      <c r="AC101" s="597" t="s">
        <v>106</v>
      </c>
      <c r="AD101" s="600"/>
    </row>
    <row r="102" spans="1:30" ht="10.5" customHeight="1" x14ac:dyDescent="0.15">
      <c r="A102" s="523"/>
      <c r="B102" s="525"/>
      <c r="C102" s="175"/>
      <c r="D102" s="174"/>
      <c r="E102" s="175"/>
      <c r="F102" s="175"/>
      <c r="G102" s="175"/>
      <c r="H102" s="175"/>
      <c r="I102" s="175"/>
      <c r="J102" s="185"/>
      <c r="K102" s="175"/>
      <c r="L102" s="186"/>
      <c r="M102" s="185"/>
      <c r="N102" s="175"/>
      <c r="O102" s="186"/>
      <c r="P102" s="185"/>
      <c r="Q102" s="184"/>
      <c r="R102" s="175"/>
      <c r="S102" s="184"/>
      <c r="T102" s="175"/>
      <c r="U102" s="317"/>
      <c r="V102" s="317"/>
      <c r="W102" s="172"/>
      <c r="X102" s="172"/>
      <c r="Y102" s="94"/>
      <c r="Z102" s="171"/>
      <c r="AA102" s="175"/>
      <c r="AB102" s="175"/>
      <c r="AC102" s="526"/>
      <c r="AD102" s="531"/>
    </row>
    <row r="103" spans="1:30" ht="14.25" x14ac:dyDescent="0.15">
      <c r="A103" s="598" t="s">
        <v>180</v>
      </c>
      <c r="B103" s="601"/>
      <c r="C103" s="175">
        <f t="shared" si="37"/>
        <v>93</v>
      </c>
      <c r="D103" s="174">
        <f t="shared" si="38"/>
        <v>10</v>
      </c>
      <c r="E103" s="175">
        <f>+[2]大学・短大別!F16</f>
        <v>9</v>
      </c>
      <c r="F103" s="175">
        <f>+[2]大学・短大別!I16</f>
        <v>1</v>
      </c>
      <c r="G103" s="175">
        <f>+[2]大学・短大別!L16</f>
        <v>0</v>
      </c>
      <c r="H103" s="175">
        <f>+[2]大学・短大別!O16</f>
        <v>0</v>
      </c>
      <c r="I103" s="175">
        <f>+[2]大学・短大別!R16</f>
        <v>0</v>
      </c>
      <c r="J103" s="185">
        <f>+[2]大学・短大別!U16</f>
        <v>0</v>
      </c>
      <c r="K103" s="175">
        <f>+[2]進路別男!D16</f>
        <v>23</v>
      </c>
      <c r="L103" s="186">
        <f>+[2]専修一般!F16</f>
        <v>0</v>
      </c>
      <c r="M103" s="185">
        <f>+[2]専修一般!G16</f>
        <v>0</v>
      </c>
      <c r="N103" s="175">
        <f>+[2]進路別男!F16</f>
        <v>8</v>
      </c>
      <c r="O103" s="186">
        <f>+[2]進路別男!G16</f>
        <v>52</v>
      </c>
      <c r="P103" s="185">
        <f>+[2]進路別男!H16</f>
        <v>0</v>
      </c>
      <c r="Q103" s="184">
        <f>+[2]進路別男!I16</f>
        <v>0</v>
      </c>
      <c r="R103" s="175">
        <f>+[2]進路別男!J16</f>
        <v>0</v>
      </c>
      <c r="S103" s="184">
        <f>+[2]進路別男!K16</f>
        <v>0</v>
      </c>
      <c r="T103" s="175"/>
      <c r="U103" s="317">
        <f>+[2]進路別男!M16</f>
        <v>0</v>
      </c>
      <c r="V103" s="317">
        <f>+[2]進路別男!N16</f>
        <v>0</v>
      </c>
      <c r="W103" s="172">
        <f>+[2]県外就職男!B16</f>
        <v>52</v>
      </c>
      <c r="X103" s="172">
        <f>+[2]県外就職男!C16</f>
        <v>29</v>
      </c>
      <c r="Y103" s="94">
        <f>+D103/C103*100</f>
        <v>10.75268817204301</v>
      </c>
      <c r="Z103" s="171">
        <f t="shared" si="39"/>
        <v>55.913978494623649</v>
      </c>
      <c r="AA103" s="175">
        <f>+[2]入学志願男!F16</f>
        <v>9</v>
      </c>
      <c r="AB103" s="175">
        <f>+[2]入学志願男!G16</f>
        <v>1</v>
      </c>
      <c r="AC103" s="597" t="s">
        <v>180</v>
      </c>
      <c r="AD103" s="600"/>
    </row>
    <row r="104" spans="1:30" ht="14.25" x14ac:dyDescent="0.15">
      <c r="A104" s="598" t="s">
        <v>179</v>
      </c>
      <c r="B104" s="601"/>
      <c r="C104" s="175">
        <f t="shared" si="37"/>
        <v>405</v>
      </c>
      <c r="D104" s="174">
        <f t="shared" si="38"/>
        <v>111</v>
      </c>
      <c r="E104" s="175">
        <f>+[2]大学・短大別!F17</f>
        <v>108</v>
      </c>
      <c r="F104" s="175">
        <f>+[2]大学・短大別!I17</f>
        <v>2</v>
      </c>
      <c r="G104" s="175">
        <f>+[2]大学・短大別!L17</f>
        <v>0</v>
      </c>
      <c r="H104" s="175">
        <f>+[2]大学・短大別!O17</f>
        <v>0</v>
      </c>
      <c r="I104" s="175">
        <f>+[2]大学・短大別!R17</f>
        <v>1</v>
      </c>
      <c r="J104" s="185">
        <f>+[2]大学・短大別!U17</f>
        <v>0</v>
      </c>
      <c r="K104" s="175">
        <f>+[2]進路別男!D17</f>
        <v>73</v>
      </c>
      <c r="L104" s="186">
        <f>+[2]専修一般!F17</f>
        <v>21</v>
      </c>
      <c r="M104" s="185">
        <f>+[2]専修一般!G17</f>
        <v>0</v>
      </c>
      <c r="N104" s="175">
        <f>+[2]進路別男!F17</f>
        <v>14</v>
      </c>
      <c r="O104" s="186">
        <f>+[2]進路別男!G17</f>
        <v>172</v>
      </c>
      <c r="P104" s="185">
        <f>+[2]進路別男!H17</f>
        <v>0</v>
      </c>
      <c r="Q104" s="184">
        <f>+[2]進路別男!I17</f>
        <v>1</v>
      </c>
      <c r="R104" s="175">
        <f>+[2]進路別男!J17</f>
        <v>13</v>
      </c>
      <c r="S104" s="184">
        <f>+[2]進路別男!K17</f>
        <v>0</v>
      </c>
      <c r="T104" s="175"/>
      <c r="U104" s="317">
        <f>+[2]進路別男!M17</f>
        <v>0</v>
      </c>
      <c r="V104" s="317">
        <f>+[2]進路別男!N17</f>
        <v>0</v>
      </c>
      <c r="W104" s="172">
        <f>+[2]県外就職男!B17</f>
        <v>172</v>
      </c>
      <c r="X104" s="172">
        <f>+[2]県外就職男!C17</f>
        <v>81</v>
      </c>
      <c r="Y104" s="94">
        <f>+D104/C104*100</f>
        <v>27.407407407407408</v>
      </c>
      <c r="Z104" s="171">
        <f t="shared" si="39"/>
        <v>42.46913580246914</v>
      </c>
      <c r="AA104" s="175">
        <f>+[2]入学志願男!F17</f>
        <v>118</v>
      </c>
      <c r="AB104" s="175">
        <f>+[2]入学志願男!G17</f>
        <v>2</v>
      </c>
      <c r="AC104" s="597" t="s">
        <v>179</v>
      </c>
      <c r="AD104" s="600"/>
    </row>
    <row r="105" spans="1:30" ht="13.5" customHeight="1" x14ac:dyDescent="0.15">
      <c r="A105" s="602" t="s">
        <v>105</v>
      </c>
      <c r="B105" s="603"/>
      <c r="C105" s="175">
        <f t="shared" si="37"/>
        <v>140</v>
      </c>
      <c r="D105" s="174">
        <f t="shared" si="38"/>
        <v>78</v>
      </c>
      <c r="E105" s="175">
        <f>+[2]大学・短大別!F18</f>
        <v>61</v>
      </c>
      <c r="F105" s="175">
        <f>+[2]大学・短大別!I18</f>
        <v>1</v>
      </c>
      <c r="G105" s="175">
        <f>+[2]大学・短大別!L18</f>
        <v>0</v>
      </c>
      <c r="H105" s="175">
        <f>+[2]大学・短大別!O18</f>
        <v>0</v>
      </c>
      <c r="I105" s="175">
        <f>+[2]大学・短大別!R18</f>
        <v>16</v>
      </c>
      <c r="J105" s="185">
        <f>+[2]大学・短大別!U18</f>
        <v>0</v>
      </c>
      <c r="K105" s="175">
        <f>+[2]進路別男!D18</f>
        <v>29</v>
      </c>
      <c r="L105" s="186">
        <f>+[2]専修一般!F18</f>
        <v>2</v>
      </c>
      <c r="M105" s="185">
        <f>+[2]専修一般!G18</f>
        <v>0</v>
      </c>
      <c r="N105" s="175">
        <f>+[2]進路別男!F18</f>
        <v>2</v>
      </c>
      <c r="O105" s="186">
        <f>+[2]進路別男!G18</f>
        <v>28</v>
      </c>
      <c r="P105" s="185">
        <f>+[2]進路別男!H18</f>
        <v>0</v>
      </c>
      <c r="Q105" s="184">
        <f>+[2]進路別男!I18</f>
        <v>0</v>
      </c>
      <c r="R105" s="175">
        <f>+[2]進路別男!J18</f>
        <v>1</v>
      </c>
      <c r="S105" s="184">
        <f>+[2]進路別男!K18</f>
        <v>0</v>
      </c>
      <c r="T105" s="175"/>
      <c r="U105" s="317">
        <f>+[2]進路別男!M18</f>
        <v>1</v>
      </c>
      <c r="V105" s="317">
        <f>+[2]進路別男!N18</f>
        <v>0</v>
      </c>
      <c r="W105" s="172">
        <f>+[2]県外就職男!B18</f>
        <v>29</v>
      </c>
      <c r="X105" s="172">
        <f>+[2]県外就職男!C18</f>
        <v>7</v>
      </c>
      <c r="Y105" s="94">
        <f>+D105/C105*100</f>
        <v>55.714285714285715</v>
      </c>
      <c r="Z105" s="171">
        <f t="shared" si="39"/>
        <v>20.714285714285715</v>
      </c>
      <c r="AA105" s="175">
        <f>+[2]入学志願男!F18</f>
        <v>61</v>
      </c>
      <c r="AB105" s="175">
        <f>+[2]入学志願男!G18</f>
        <v>1</v>
      </c>
      <c r="AC105" s="604" t="s">
        <v>105</v>
      </c>
      <c r="AD105" s="602"/>
    </row>
    <row r="106" spans="1:30" ht="13.5" customHeight="1" x14ac:dyDescent="0.15">
      <c r="A106" s="598" t="s">
        <v>178</v>
      </c>
      <c r="B106" s="601"/>
      <c r="C106" s="175">
        <f t="shared" si="37"/>
        <v>176</v>
      </c>
      <c r="D106" s="174">
        <f t="shared" si="38"/>
        <v>88</v>
      </c>
      <c r="E106" s="175">
        <f>+[2]大学・短大別!F19</f>
        <v>63</v>
      </c>
      <c r="F106" s="175">
        <f>+[2]大学・短大別!I19</f>
        <v>0</v>
      </c>
      <c r="G106" s="175">
        <f>+[2]大学・短大別!L19</f>
        <v>0</v>
      </c>
      <c r="H106" s="175">
        <f>+[2]大学・短大別!O19</f>
        <v>0</v>
      </c>
      <c r="I106" s="175">
        <f>+[2]大学・短大別!R19</f>
        <v>25</v>
      </c>
      <c r="J106" s="185">
        <f>+[2]大学・短大別!U19</f>
        <v>0</v>
      </c>
      <c r="K106" s="175">
        <f>+[2]進路別男!D19</f>
        <v>10</v>
      </c>
      <c r="L106" s="186">
        <f>+[2]専修一般!F19</f>
        <v>28</v>
      </c>
      <c r="M106" s="185">
        <f>+[2]専修一般!G19</f>
        <v>0</v>
      </c>
      <c r="N106" s="175">
        <f>+[2]進路別男!F19</f>
        <v>3</v>
      </c>
      <c r="O106" s="186">
        <f>+[2]進路別男!G19</f>
        <v>42</v>
      </c>
      <c r="P106" s="185">
        <f>+[2]進路別男!H19</f>
        <v>1</v>
      </c>
      <c r="Q106" s="184">
        <f>+[2]進路別男!I19</f>
        <v>0</v>
      </c>
      <c r="R106" s="175">
        <f>+[2]進路別男!J19</f>
        <v>4</v>
      </c>
      <c r="S106" s="184">
        <f>+[2]進路別男!K19</f>
        <v>0</v>
      </c>
      <c r="T106" s="175"/>
      <c r="U106" s="317">
        <f>+[2]進路別男!M19</f>
        <v>0</v>
      </c>
      <c r="V106" s="317">
        <f>+[2]進路別男!N19</f>
        <v>0</v>
      </c>
      <c r="W106" s="172">
        <f>+[2]県外就職男!B19</f>
        <v>43</v>
      </c>
      <c r="X106" s="172">
        <f>+[2]県外就職男!C19</f>
        <v>9</v>
      </c>
      <c r="Y106" s="94">
        <f>+D106/C106*100</f>
        <v>50</v>
      </c>
      <c r="Z106" s="171">
        <f t="shared" si="39"/>
        <v>24.431818181818183</v>
      </c>
      <c r="AA106" s="175">
        <f>+[2]入学志願男!F19</f>
        <v>84</v>
      </c>
      <c r="AB106" s="175">
        <f>+[2]入学志願男!G19</f>
        <v>0</v>
      </c>
      <c r="AC106" s="597" t="s">
        <v>178</v>
      </c>
      <c r="AD106" s="600"/>
    </row>
    <row r="107" spans="1:30" ht="14.25" x14ac:dyDescent="0.15">
      <c r="A107" s="598" t="s">
        <v>177</v>
      </c>
      <c r="B107" s="601"/>
      <c r="C107" s="175">
        <f t="shared" si="37"/>
        <v>163</v>
      </c>
      <c r="D107" s="174">
        <f t="shared" si="38"/>
        <v>67</v>
      </c>
      <c r="E107" s="175">
        <f>+[2]大学・短大別!F20</f>
        <v>66</v>
      </c>
      <c r="F107" s="175">
        <f>+[2]大学・短大別!I20</f>
        <v>1</v>
      </c>
      <c r="G107" s="175">
        <f>+[2]大学・短大別!L20</f>
        <v>0</v>
      </c>
      <c r="H107" s="175">
        <f>+[2]大学・短大別!O20</f>
        <v>0</v>
      </c>
      <c r="I107" s="175">
        <f>+[2]大学・短大別!R20</f>
        <v>0</v>
      </c>
      <c r="J107" s="185">
        <f>+[2]大学・短大別!U20</f>
        <v>0</v>
      </c>
      <c r="K107" s="175">
        <f>+[2]進路別男!D20</f>
        <v>17</v>
      </c>
      <c r="L107" s="186">
        <f>+[2]専修一般!F20</f>
        <v>26</v>
      </c>
      <c r="M107" s="185">
        <f>+[2]専修一般!G20</f>
        <v>1</v>
      </c>
      <c r="N107" s="175">
        <f>+[2]進路別男!F20</f>
        <v>2</v>
      </c>
      <c r="O107" s="186">
        <f>+[2]進路別男!G20</f>
        <v>49</v>
      </c>
      <c r="P107" s="185">
        <f>+[2]進路別男!H20</f>
        <v>0</v>
      </c>
      <c r="Q107" s="184">
        <f>+[2]進路別男!I20</f>
        <v>0</v>
      </c>
      <c r="R107" s="175">
        <f>+[2]進路別男!J20</f>
        <v>1</v>
      </c>
      <c r="S107" s="184">
        <f>+[2]進路別男!K20</f>
        <v>0</v>
      </c>
      <c r="T107" s="175"/>
      <c r="U107" s="317">
        <f>+[2]進路別男!M20</f>
        <v>0</v>
      </c>
      <c r="V107" s="317">
        <f>+[2]進路別男!N20</f>
        <v>0</v>
      </c>
      <c r="W107" s="172">
        <f>+[2]県外就職男!B20</f>
        <v>49</v>
      </c>
      <c r="X107" s="172">
        <f>+[2]県外就職男!C20</f>
        <v>26</v>
      </c>
      <c r="Y107" s="94">
        <f>+D107/C107*100</f>
        <v>41.104294478527606</v>
      </c>
      <c r="Z107" s="171">
        <f t="shared" si="39"/>
        <v>30.061349693251532</v>
      </c>
      <c r="AA107" s="175">
        <f>+[2]入学志願男!F20</f>
        <v>71</v>
      </c>
      <c r="AB107" s="175">
        <f>+[2]入学志願男!G20</f>
        <v>1</v>
      </c>
      <c r="AC107" s="597" t="s">
        <v>177</v>
      </c>
      <c r="AD107" s="600"/>
    </row>
    <row r="108" spans="1:30" ht="10.5" customHeight="1" x14ac:dyDescent="0.15">
      <c r="A108" s="523"/>
      <c r="B108" s="525"/>
      <c r="C108" s="175"/>
      <c r="D108" s="174"/>
      <c r="E108" s="175"/>
      <c r="F108" s="175"/>
      <c r="G108" s="175"/>
      <c r="H108" s="175"/>
      <c r="I108" s="175"/>
      <c r="J108" s="185"/>
      <c r="K108" s="175"/>
      <c r="L108" s="186"/>
      <c r="M108" s="185"/>
      <c r="N108" s="175"/>
      <c r="O108" s="186"/>
      <c r="P108" s="185"/>
      <c r="Q108" s="184"/>
      <c r="R108" s="175"/>
      <c r="S108" s="184"/>
      <c r="T108" s="175"/>
      <c r="U108" s="317"/>
      <c r="V108" s="317"/>
      <c r="W108" s="172"/>
      <c r="X108" s="172"/>
      <c r="Y108" s="94"/>
      <c r="Z108" s="171"/>
      <c r="AA108" s="175"/>
      <c r="AB108" s="175"/>
      <c r="AC108" s="526"/>
      <c r="AD108" s="531"/>
    </row>
    <row r="109" spans="1:30" ht="14.25" x14ac:dyDescent="0.15">
      <c r="A109" s="598" t="s">
        <v>176</v>
      </c>
      <c r="B109" s="601"/>
      <c r="C109" s="175">
        <f t="shared" si="37"/>
        <v>218</v>
      </c>
      <c r="D109" s="174">
        <f t="shared" si="38"/>
        <v>54</v>
      </c>
      <c r="E109" s="175">
        <f>+[2]大学・短大別!F21</f>
        <v>52</v>
      </c>
      <c r="F109" s="175">
        <f>+[2]大学・短大別!I21</f>
        <v>1</v>
      </c>
      <c r="G109" s="175">
        <f>+[2]大学・短大別!L21</f>
        <v>0</v>
      </c>
      <c r="H109" s="175">
        <f>+[2]大学・短大別!O21</f>
        <v>0</v>
      </c>
      <c r="I109" s="175">
        <f>+[2]大学・短大別!R21</f>
        <v>1</v>
      </c>
      <c r="J109" s="185">
        <f>+[2]大学・短大別!U21</f>
        <v>0</v>
      </c>
      <c r="K109" s="175">
        <f>+[2]進路別男!D21</f>
        <v>52</v>
      </c>
      <c r="L109" s="186">
        <f>+[2]専修一般!F21</f>
        <v>5</v>
      </c>
      <c r="M109" s="185">
        <f>+[2]専修一般!G21</f>
        <v>0</v>
      </c>
      <c r="N109" s="175">
        <f>+[2]進路別男!F21</f>
        <v>4</v>
      </c>
      <c r="O109" s="186">
        <f>+[2]進路別男!G21</f>
        <v>95</v>
      </c>
      <c r="P109" s="185">
        <f>+[2]進路別男!H21</f>
        <v>0</v>
      </c>
      <c r="Q109" s="184">
        <f>+[2]進路別男!I21</f>
        <v>2</v>
      </c>
      <c r="R109" s="175">
        <f>+[2]進路別男!J21</f>
        <v>6</v>
      </c>
      <c r="S109" s="184">
        <f>+[2]進路別男!K21</f>
        <v>0</v>
      </c>
      <c r="T109" s="175"/>
      <c r="U109" s="317">
        <f>+[2]進路別男!M21</f>
        <v>0</v>
      </c>
      <c r="V109" s="317">
        <f>+[2]進路別男!N21</f>
        <v>0</v>
      </c>
      <c r="W109" s="172">
        <f>+[2]県外就職男!B21</f>
        <v>95</v>
      </c>
      <c r="X109" s="172">
        <f>+[2]県外就職男!C21</f>
        <v>71</v>
      </c>
      <c r="Y109" s="94">
        <f>+D109/C109*100</f>
        <v>24.770642201834864</v>
      </c>
      <c r="Z109" s="171">
        <f t="shared" si="39"/>
        <v>43.577981651376149</v>
      </c>
      <c r="AA109" s="175">
        <f>+[2]入学志願男!F21</f>
        <v>52</v>
      </c>
      <c r="AB109" s="175">
        <f>+[2]入学志願男!G21</f>
        <v>1</v>
      </c>
      <c r="AC109" s="597" t="s">
        <v>176</v>
      </c>
      <c r="AD109" s="600"/>
    </row>
    <row r="110" spans="1:30" ht="14.25" x14ac:dyDescent="0.15">
      <c r="A110" s="598" t="s">
        <v>175</v>
      </c>
      <c r="B110" s="599"/>
      <c r="C110" s="175">
        <f t="shared" si="37"/>
        <v>172</v>
      </c>
      <c r="D110" s="174">
        <f t="shared" si="38"/>
        <v>38</v>
      </c>
      <c r="E110" s="175">
        <f>+[2]大学・短大別!F22</f>
        <v>35</v>
      </c>
      <c r="F110" s="175">
        <f>+[2]大学・短大別!I22</f>
        <v>1</v>
      </c>
      <c r="G110" s="175">
        <f>+[2]大学・短大別!L22</f>
        <v>0</v>
      </c>
      <c r="H110" s="175">
        <f>+[2]大学・短大別!O22</f>
        <v>0</v>
      </c>
      <c r="I110" s="175">
        <f>+[2]大学・短大別!R22</f>
        <v>2</v>
      </c>
      <c r="J110" s="185">
        <f>+[2]大学・短大別!U22</f>
        <v>0</v>
      </c>
      <c r="K110" s="175">
        <f>+[2]進路別男!D22</f>
        <v>20</v>
      </c>
      <c r="L110" s="186">
        <f>+[2]専修一般!F22</f>
        <v>0</v>
      </c>
      <c r="M110" s="185">
        <f>+[2]専修一般!G22</f>
        <v>0</v>
      </c>
      <c r="N110" s="175">
        <f>+[2]進路別男!F22</f>
        <v>6</v>
      </c>
      <c r="O110" s="186">
        <f>+[2]進路別男!G22</f>
        <v>106</v>
      </c>
      <c r="P110" s="185">
        <f>+[2]進路別男!H22</f>
        <v>1</v>
      </c>
      <c r="Q110" s="184">
        <f>+[2]進路別男!I22</f>
        <v>0</v>
      </c>
      <c r="R110" s="175">
        <f>+[2]進路別男!J22</f>
        <v>1</v>
      </c>
      <c r="S110" s="184">
        <f>+[2]進路別男!K22</f>
        <v>0</v>
      </c>
      <c r="T110" s="175"/>
      <c r="U110" s="317">
        <f>+[2]進路別男!M22</f>
        <v>0</v>
      </c>
      <c r="V110" s="317">
        <f>+[2]進路別男!N22</f>
        <v>0</v>
      </c>
      <c r="W110" s="172">
        <f>+[2]県外就職男!B22</f>
        <v>107</v>
      </c>
      <c r="X110" s="172">
        <f>+[2]県外就職男!C22</f>
        <v>70</v>
      </c>
      <c r="Y110" s="94">
        <f>+D110/C110*100</f>
        <v>22.093023255813954</v>
      </c>
      <c r="Z110" s="171">
        <f t="shared" si="39"/>
        <v>62.209302325581397</v>
      </c>
      <c r="AA110" s="175">
        <f>+[2]入学志願男!F22</f>
        <v>44</v>
      </c>
      <c r="AB110" s="175">
        <f>+[2]入学志願男!G22</f>
        <v>1</v>
      </c>
      <c r="AC110" s="597" t="s">
        <v>175</v>
      </c>
      <c r="AD110" s="598"/>
    </row>
    <row r="111" spans="1:30" ht="14.25" x14ac:dyDescent="0.15">
      <c r="A111" s="598" t="s">
        <v>174</v>
      </c>
      <c r="B111" s="599"/>
      <c r="C111" s="175">
        <f t="shared" si="37"/>
        <v>65</v>
      </c>
      <c r="D111" s="174">
        <f t="shared" si="38"/>
        <v>19</v>
      </c>
      <c r="E111" s="175">
        <f>+[2]大学・短大別!F23</f>
        <v>17</v>
      </c>
      <c r="F111" s="175">
        <f>+[2]大学・短大別!I23</f>
        <v>1</v>
      </c>
      <c r="G111" s="175">
        <f>+[2]大学・短大別!L23</f>
        <v>0</v>
      </c>
      <c r="H111" s="175">
        <f>+[2]大学・短大別!O23</f>
        <v>0</v>
      </c>
      <c r="I111" s="175">
        <f>+[2]大学・短大別!R23</f>
        <v>1</v>
      </c>
      <c r="J111" s="185">
        <f>+[2]大学・短大別!U23</f>
        <v>0</v>
      </c>
      <c r="K111" s="175">
        <f>+[2]進路別男!D23</f>
        <v>18</v>
      </c>
      <c r="L111" s="186">
        <f>+[2]専修一般!F23</f>
        <v>1</v>
      </c>
      <c r="M111" s="185">
        <f>+[2]専修一般!G23</f>
        <v>0</v>
      </c>
      <c r="N111" s="175">
        <f>+[2]進路別男!F23</f>
        <v>2</v>
      </c>
      <c r="O111" s="186">
        <f>+[2]進路別男!G23</f>
        <v>21</v>
      </c>
      <c r="P111" s="185">
        <f>+[2]進路別男!H23</f>
        <v>0</v>
      </c>
      <c r="Q111" s="184">
        <f>+[2]進路別男!I23</f>
        <v>2</v>
      </c>
      <c r="R111" s="175">
        <f>+[2]進路別男!J23</f>
        <v>2</v>
      </c>
      <c r="S111" s="184">
        <f>+[2]進路別男!K23</f>
        <v>0</v>
      </c>
      <c r="T111" s="175"/>
      <c r="U111" s="317">
        <f>+[2]進路別男!M23</f>
        <v>0</v>
      </c>
      <c r="V111" s="317">
        <f>+[2]進路別男!N23</f>
        <v>0</v>
      </c>
      <c r="W111" s="172">
        <f>+[2]県外就職男!B23</f>
        <v>21</v>
      </c>
      <c r="X111" s="172">
        <f>+[2]県外就職男!C23</f>
        <v>6</v>
      </c>
      <c r="Y111" s="94">
        <f>+D111/C111*100</f>
        <v>29.230769230769234</v>
      </c>
      <c r="Z111" s="171">
        <f t="shared" si="39"/>
        <v>32.307692307692307</v>
      </c>
      <c r="AA111" s="175">
        <f>+[2]入学志願男!F23</f>
        <v>17</v>
      </c>
      <c r="AB111" s="175">
        <f>+[2]入学志願男!G23</f>
        <v>1</v>
      </c>
      <c r="AC111" s="597" t="s">
        <v>174</v>
      </c>
      <c r="AD111" s="598"/>
    </row>
    <row r="112" spans="1:30" ht="14.25" x14ac:dyDescent="0.15">
      <c r="A112" s="598" t="s">
        <v>173</v>
      </c>
      <c r="B112" s="552"/>
      <c r="C112" s="175">
        <f t="shared" si="37"/>
        <v>444</v>
      </c>
      <c r="D112" s="174">
        <f t="shared" si="38"/>
        <v>135</v>
      </c>
      <c r="E112" s="175">
        <f>+[2]大学・短大別!F24</f>
        <v>124</v>
      </c>
      <c r="F112" s="175">
        <f>+[2]大学・短大別!I24</f>
        <v>5</v>
      </c>
      <c r="G112" s="175">
        <f>+[2]大学・短大別!L24</f>
        <v>0</v>
      </c>
      <c r="H112" s="175">
        <f>+[2]大学・短大別!O24</f>
        <v>0</v>
      </c>
      <c r="I112" s="175">
        <f>+[2]大学・短大別!R24</f>
        <v>6</v>
      </c>
      <c r="J112" s="185">
        <f>+[2]大学・短大別!U24</f>
        <v>0</v>
      </c>
      <c r="K112" s="175">
        <f>+[2]進路別男!D24</f>
        <v>36</v>
      </c>
      <c r="L112" s="186">
        <f>+[2]専修一般!F24</f>
        <v>37</v>
      </c>
      <c r="M112" s="185">
        <f>+[2]専修一般!G24</f>
        <v>1</v>
      </c>
      <c r="N112" s="175">
        <f>+[2]進路別男!F24</f>
        <v>13</v>
      </c>
      <c r="O112" s="186">
        <f>+[2]進路別男!G24</f>
        <v>217</v>
      </c>
      <c r="P112" s="185">
        <f>+[2]進路別男!H24</f>
        <v>1</v>
      </c>
      <c r="Q112" s="184">
        <f>+[2]進路別男!I24</f>
        <v>0</v>
      </c>
      <c r="R112" s="175">
        <f>+[2]進路別男!J24</f>
        <v>4</v>
      </c>
      <c r="S112" s="184">
        <f>+[2]進路別男!K24</f>
        <v>0</v>
      </c>
      <c r="T112" s="175"/>
      <c r="U112" s="317">
        <f>+[2]進路別男!M24</f>
        <v>0</v>
      </c>
      <c r="V112" s="317">
        <f>+[2]進路別男!N24</f>
        <v>0</v>
      </c>
      <c r="W112" s="172">
        <f>+[2]県外就職男!B24</f>
        <v>218</v>
      </c>
      <c r="X112" s="172">
        <f>+[2]県外就職男!C24</f>
        <v>133</v>
      </c>
      <c r="Y112" s="94">
        <f>+D112/C112*100</f>
        <v>30.405405405405407</v>
      </c>
      <c r="Z112" s="171">
        <f t="shared" si="39"/>
        <v>49.099099099099099</v>
      </c>
      <c r="AA112" s="175">
        <f>+[2]入学志願男!F24</f>
        <v>161</v>
      </c>
      <c r="AB112" s="175">
        <f>+[2]入学志願男!G24</f>
        <v>5</v>
      </c>
      <c r="AC112" s="597" t="s">
        <v>173</v>
      </c>
      <c r="AD112" s="553"/>
    </row>
    <row r="113" spans="1:30" ht="10.5" customHeight="1" x14ac:dyDescent="0.15">
      <c r="A113" s="598" t="s">
        <v>303</v>
      </c>
      <c r="B113" s="599"/>
      <c r="C113" s="175"/>
      <c r="D113" s="174"/>
      <c r="E113" s="170"/>
      <c r="F113" s="170"/>
      <c r="G113" s="170"/>
      <c r="H113" s="170"/>
      <c r="I113" s="170"/>
      <c r="J113" s="173"/>
      <c r="K113" s="177"/>
      <c r="L113" s="174"/>
      <c r="M113" s="173"/>
      <c r="N113" s="177"/>
      <c r="O113" s="174"/>
      <c r="P113" s="173"/>
      <c r="Q113" s="172"/>
      <c r="R113" s="177"/>
      <c r="S113" s="172"/>
      <c r="T113" s="177"/>
      <c r="U113" s="320"/>
      <c r="V113" s="320"/>
      <c r="W113" s="172"/>
      <c r="X113" s="172"/>
      <c r="Y113" s="183"/>
      <c r="Z113" s="171"/>
      <c r="AA113" s="177"/>
      <c r="AB113" s="177"/>
      <c r="AC113" s="597" t="s">
        <v>303</v>
      </c>
      <c r="AD113" s="598"/>
    </row>
    <row r="114" spans="1:30" ht="14.25" x14ac:dyDescent="0.15">
      <c r="A114" s="598" t="s">
        <v>104</v>
      </c>
      <c r="B114" s="599"/>
      <c r="C114" s="175">
        <f t="shared" si="37"/>
        <v>0</v>
      </c>
      <c r="D114" s="174">
        <f>SUM(E114:J114)</f>
        <v>0</v>
      </c>
      <c r="E114" s="181">
        <f>SUM(E115:E116)</f>
        <v>0</v>
      </c>
      <c r="F114" s="181">
        <f t="shared" ref="F114:N114" si="40">SUM(F115:F116)</f>
        <v>0</v>
      </c>
      <c r="G114" s="181">
        <f t="shared" si="40"/>
        <v>0</v>
      </c>
      <c r="H114" s="181">
        <f t="shared" si="40"/>
        <v>0</v>
      </c>
      <c r="I114" s="181">
        <f t="shared" si="40"/>
        <v>0</v>
      </c>
      <c r="J114" s="180">
        <f t="shared" si="40"/>
        <v>0</v>
      </c>
      <c r="K114" s="178">
        <f t="shared" si="40"/>
        <v>0</v>
      </c>
      <c r="L114" s="182">
        <f t="shared" si="40"/>
        <v>0</v>
      </c>
      <c r="M114" s="180">
        <f t="shared" si="40"/>
        <v>0</v>
      </c>
      <c r="N114" s="178">
        <f t="shared" si="40"/>
        <v>0</v>
      </c>
      <c r="O114" s="182">
        <f>SUM(O115:O116)</f>
        <v>0</v>
      </c>
      <c r="P114" s="180">
        <f>SUM(P115:P116)</f>
        <v>0</v>
      </c>
      <c r="Q114" s="179">
        <f>SUM(Q115:Q116)</f>
        <v>0</v>
      </c>
      <c r="R114" s="178">
        <f>SUM(R115:R116)</f>
        <v>0</v>
      </c>
      <c r="S114" s="179">
        <f>SUM(S115:S116)</f>
        <v>0</v>
      </c>
      <c r="T114" s="178"/>
      <c r="U114" s="321">
        <f>SUM(U115:U116)</f>
        <v>0</v>
      </c>
      <c r="V114" s="321">
        <f>SUM(V115:V116)</f>
        <v>0</v>
      </c>
      <c r="W114" s="172">
        <f>SUM(W115:W116)</f>
        <v>0</v>
      </c>
      <c r="X114" s="172">
        <f>SUM(X115:X116)</f>
        <v>0</v>
      </c>
      <c r="Y114" s="183">
        <v>0</v>
      </c>
      <c r="Z114" s="171">
        <v>0</v>
      </c>
      <c r="AA114" s="178">
        <f>SUM(AA115:AA116)</f>
        <v>0</v>
      </c>
      <c r="AB114" s="178">
        <f>SUM(AB115:AB116)</f>
        <v>0</v>
      </c>
      <c r="AC114" s="597" t="s">
        <v>104</v>
      </c>
      <c r="AD114" s="598"/>
    </row>
    <row r="115" spans="1:30" ht="14.25" x14ac:dyDescent="0.15">
      <c r="A115" s="176"/>
      <c r="B115" s="524" t="s">
        <v>103</v>
      </c>
      <c r="C115" s="175">
        <f t="shared" si="37"/>
        <v>0</v>
      </c>
      <c r="D115" s="174">
        <f>SUM(E115:J115)</f>
        <v>0</v>
      </c>
      <c r="E115" s="170">
        <f>+[2]大学・短大別!F25</f>
        <v>0</v>
      </c>
      <c r="F115" s="170">
        <f>+[2]大学・短大別!I25</f>
        <v>0</v>
      </c>
      <c r="G115" s="170">
        <f>+[2]大学・短大別!L25</f>
        <v>0</v>
      </c>
      <c r="H115" s="170">
        <f>+[2]大学・短大別!O25</f>
        <v>0</v>
      </c>
      <c r="I115" s="170">
        <f>+[2]大学・短大別!R25</f>
        <v>0</v>
      </c>
      <c r="J115" s="173">
        <f>+[2]大学・短大別!U25</f>
        <v>0</v>
      </c>
      <c r="K115" s="177">
        <f>+[2]進路別男!D25</f>
        <v>0</v>
      </c>
      <c r="L115" s="174">
        <f>+[2]専修一般!F25</f>
        <v>0</v>
      </c>
      <c r="M115" s="173">
        <f>+[2]専修一般!G25</f>
        <v>0</v>
      </c>
      <c r="N115" s="177">
        <f>+[2]進路別男!F25</f>
        <v>0</v>
      </c>
      <c r="O115" s="174">
        <f>+[2]進路別男!G25</f>
        <v>0</v>
      </c>
      <c r="P115" s="173">
        <f>+[2]進路別男!H25</f>
        <v>0</v>
      </c>
      <c r="Q115" s="172">
        <f>+[2]進路別男!I25</f>
        <v>0</v>
      </c>
      <c r="R115" s="177">
        <f>+[2]進路別男!J25</f>
        <v>0</v>
      </c>
      <c r="S115" s="172">
        <f>+[2]進路別男!K25</f>
        <v>0</v>
      </c>
      <c r="T115" s="177"/>
      <c r="U115" s="320">
        <f>+[2]進路別男!M25</f>
        <v>0</v>
      </c>
      <c r="V115" s="320">
        <f>+[2]進路別男!N25</f>
        <v>0</v>
      </c>
      <c r="W115" s="172">
        <f>+[2]県外就職男!B25</f>
        <v>0</v>
      </c>
      <c r="X115" s="172">
        <f>+[2]県外就職男!C25</f>
        <v>0</v>
      </c>
      <c r="Y115" s="183">
        <v>0</v>
      </c>
      <c r="Z115" s="171">
        <v>0</v>
      </c>
      <c r="AA115" s="177">
        <f>+[2]入学志願男!F25</f>
        <v>0</v>
      </c>
      <c r="AB115" s="177">
        <f>+[2]入学志願男!G25</f>
        <v>0</v>
      </c>
      <c r="AC115" s="169"/>
      <c r="AD115" s="523" t="s">
        <v>103</v>
      </c>
    </row>
    <row r="116" spans="1:30" ht="14.25" x14ac:dyDescent="0.15">
      <c r="A116" s="176"/>
      <c r="B116" s="524" t="s">
        <v>102</v>
      </c>
      <c r="C116" s="175">
        <f t="shared" si="37"/>
        <v>0</v>
      </c>
      <c r="D116" s="174">
        <f>SUM(E116:J116)</f>
        <v>0</v>
      </c>
      <c r="E116" s="170">
        <f>+[2]大学・短大別!F26</f>
        <v>0</v>
      </c>
      <c r="F116" s="170">
        <f>+[2]大学・短大別!I26</f>
        <v>0</v>
      </c>
      <c r="G116" s="170">
        <f>+[2]大学・短大別!L26</f>
        <v>0</v>
      </c>
      <c r="H116" s="170">
        <f>+[2]大学・短大別!O26</f>
        <v>0</v>
      </c>
      <c r="I116" s="170">
        <f>+[2]大学・短大別!R26</f>
        <v>0</v>
      </c>
      <c r="J116" s="173">
        <f>+[2]大学・短大別!U26</f>
        <v>0</v>
      </c>
      <c r="K116" s="177">
        <f>+[2]進路別男!D26</f>
        <v>0</v>
      </c>
      <c r="L116" s="174">
        <f>+[2]専修一般!F26</f>
        <v>0</v>
      </c>
      <c r="M116" s="173">
        <f>+[2]専修一般!G26</f>
        <v>0</v>
      </c>
      <c r="N116" s="177">
        <f>+[2]進路別男!F26</f>
        <v>0</v>
      </c>
      <c r="O116" s="174">
        <f>+[2]進路別男!G26</f>
        <v>0</v>
      </c>
      <c r="P116" s="173">
        <f>+[2]進路別男!H26</f>
        <v>0</v>
      </c>
      <c r="Q116" s="172">
        <f>+[2]進路別男!I26</f>
        <v>0</v>
      </c>
      <c r="R116" s="177">
        <f>+[2]進路別男!J26</f>
        <v>0</v>
      </c>
      <c r="S116" s="172">
        <f>+[2]進路別男!K26</f>
        <v>0</v>
      </c>
      <c r="T116" s="177"/>
      <c r="U116" s="320">
        <f>+[2]進路別男!M26</f>
        <v>0</v>
      </c>
      <c r="V116" s="320">
        <f>+[2]進路別男!N26</f>
        <v>0</v>
      </c>
      <c r="W116" s="172">
        <f>+[2]県外就職男!B26</f>
        <v>0</v>
      </c>
      <c r="X116" s="172">
        <f>+[2]県外就職男!C26</f>
        <v>0</v>
      </c>
      <c r="Y116" s="183">
        <v>0</v>
      </c>
      <c r="Z116" s="171">
        <v>0</v>
      </c>
      <c r="AA116" s="177">
        <f>+[2]入学志願男!F26</f>
        <v>0</v>
      </c>
      <c r="AB116" s="177">
        <f>+[2]入学志願男!G26</f>
        <v>0</v>
      </c>
      <c r="AC116" s="169"/>
      <c r="AD116" s="523" t="s">
        <v>102</v>
      </c>
    </row>
    <row r="117" spans="1:30" ht="10.5" customHeight="1" x14ac:dyDescent="0.15">
      <c r="A117" s="176"/>
      <c r="B117" s="524"/>
      <c r="C117" s="175"/>
      <c r="D117" s="174"/>
      <c r="E117" s="170"/>
      <c r="F117" s="170"/>
      <c r="G117" s="170"/>
      <c r="H117" s="170"/>
      <c r="I117" s="170"/>
      <c r="J117" s="173"/>
      <c r="K117" s="177"/>
      <c r="L117" s="174"/>
      <c r="M117" s="173"/>
      <c r="N117" s="177"/>
      <c r="O117" s="174"/>
      <c r="P117" s="173"/>
      <c r="Q117" s="172"/>
      <c r="R117" s="177"/>
      <c r="S117" s="172"/>
      <c r="T117" s="177"/>
      <c r="U117" s="320"/>
      <c r="V117" s="320"/>
      <c r="W117" s="172"/>
      <c r="X117" s="172"/>
      <c r="Y117" s="183"/>
      <c r="Z117" s="171"/>
      <c r="AA117" s="177"/>
      <c r="AB117" s="177"/>
      <c r="AC117" s="169"/>
      <c r="AD117" s="523"/>
    </row>
    <row r="118" spans="1:30" ht="14.25" x14ac:dyDescent="0.15">
      <c r="A118" s="598" t="s">
        <v>101</v>
      </c>
      <c r="B118" s="599"/>
      <c r="C118" s="175">
        <f t="shared" si="37"/>
        <v>43</v>
      </c>
      <c r="D118" s="182">
        <f>SUM(E118:J118)</f>
        <v>9</v>
      </c>
      <c r="E118" s="181">
        <f>SUM(E119)</f>
        <v>8</v>
      </c>
      <c r="F118" s="181">
        <f t="shared" ref="F118:N118" si="41">SUM(F119)</f>
        <v>1</v>
      </c>
      <c r="G118" s="181">
        <f t="shared" si="41"/>
        <v>0</v>
      </c>
      <c r="H118" s="181">
        <f t="shared" si="41"/>
        <v>0</v>
      </c>
      <c r="I118" s="181">
        <f t="shared" si="41"/>
        <v>0</v>
      </c>
      <c r="J118" s="180">
        <f t="shared" si="41"/>
        <v>0</v>
      </c>
      <c r="K118" s="178">
        <f t="shared" si="41"/>
        <v>8</v>
      </c>
      <c r="L118" s="182">
        <f t="shared" si="41"/>
        <v>0</v>
      </c>
      <c r="M118" s="180">
        <f t="shared" si="41"/>
        <v>4</v>
      </c>
      <c r="N118" s="178">
        <f t="shared" si="41"/>
        <v>1</v>
      </c>
      <c r="O118" s="182">
        <f>SUM(O119)</f>
        <v>21</v>
      </c>
      <c r="P118" s="180">
        <f>SUM(P119)</f>
        <v>0</v>
      </c>
      <c r="Q118" s="179">
        <f>SUM(Q119)</f>
        <v>0</v>
      </c>
      <c r="R118" s="178">
        <f>SUM(R119)</f>
        <v>0</v>
      </c>
      <c r="S118" s="179">
        <f>SUM(S119)</f>
        <v>0</v>
      </c>
      <c r="T118" s="178"/>
      <c r="U118" s="321">
        <f>SUM(U119)</f>
        <v>0</v>
      </c>
      <c r="V118" s="321">
        <f>SUM(V119)</f>
        <v>0</v>
      </c>
      <c r="W118" s="172">
        <f>SUM(W119)</f>
        <v>21</v>
      </c>
      <c r="X118" s="172">
        <f>SUM(X119)</f>
        <v>8</v>
      </c>
      <c r="Y118" s="95">
        <f>+D118/C118*100</f>
        <v>20.930232558139537</v>
      </c>
      <c r="Z118" s="171">
        <f t="shared" si="39"/>
        <v>48.837209302325576</v>
      </c>
      <c r="AA118" s="178">
        <f>SUM(AA119)</f>
        <v>8</v>
      </c>
      <c r="AB118" s="178">
        <f>SUM(AB119)</f>
        <v>1</v>
      </c>
      <c r="AC118" s="597" t="s">
        <v>101</v>
      </c>
      <c r="AD118" s="598"/>
    </row>
    <row r="119" spans="1:30" ht="14.25" x14ac:dyDescent="0.15">
      <c r="A119" s="176"/>
      <c r="B119" s="524" t="s">
        <v>100</v>
      </c>
      <c r="C119" s="175">
        <f t="shared" si="37"/>
        <v>43</v>
      </c>
      <c r="D119" s="174">
        <f>SUM(E119:J119)</f>
        <v>9</v>
      </c>
      <c r="E119" s="170">
        <f>+[2]大学・短大別!F27</f>
        <v>8</v>
      </c>
      <c r="F119" s="170">
        <f>+[2]大学・短大別!I27</f>
        <v>1</v>
      </c>
      <c r="G119" s="170">
        <f>+[2]大学・短大別!L27</f>
        <v>0</v>
      </c>
      <c r="H119" s="170">
        <f>+[2]大学・短大別!O27</f>
        <v>0</v>
      </c>
      <c r="I119" s="170">
        <f>+[2]大学・短大別!R27</f>
        <v>0</v>
      </c>
      <c r="J119" s="173">
        <f>+[2]大学・短大別!U27</f>
        <v>0</v>
      </c>
      <c r="K119" s="177">
        <f>+[2]進路別男!D27</f>
        <v>8</v>
      </c>
      <c r="L119" s="174">
        <f>+[2]専修一般!F27</f>
        <v>0</v>
      </c>
      <c r="M119" s="173">
        <f>+[2]専修一般!G27</f>
        <v>4</v>
      </c>
      <c r="N119" s="177">
        <f>+[2]進路別男!F27</f>
        <v>1</v>
      </c>
      <c r="O119" s="174">
        <f>+[2]進路別男!G27</f>
        <v>21</v>
      </c>
      <c r="P119" s="173">
        <f>+[2]進路別男!H27</f>
        <v>0</v>
      </c>
      <c r="Q119" s="172">
        <f>+[2]進路別男!I27</f>
        <v>0</v>
      </c>
      <c r="R119" s="177">
        <f>+[2]進路別男!J27</f>
        <v>0</v>
      </c>
      <c r="S119" s="172">
        <f>+[2]進路別男!K27</f>
        <v>0</v>
      </c>
      <c r="T119" s="177"/>
      <c r="U119" s="320">
        <f>+[2]進路別男!M27</f>
        <v>0</v>
      </c>
      <c r="V119" s="320">
        <f>+[2]進路別男!N27</f>
        <v>0</v>
      </c>
      <c r="W119" s="172">
        <f>+[2]県外就職男!B27</f>
        <v>21</v>
      </c>
      <c r="X119" s="172">
        <f>+[2]県外就職男!C27</f>
        <v>8</v>
      </c>
      <c r="Y119" s="94">
        <f>+D119/C119*100</f>
        <v>20.930232558139537</v>
      </c>
      <c r="Z119" s="171">
        <f t="shared" si="39"/>
        <v>48.837209302325576</v>
      </c>
      <c r="AA119" s="177">
        <f>+[2]入学志願男!F27</f>
        <v>8</v>
      </c>
      <c r="AB119" s="177">
        <f>+[2]入学志願男!G27</f>
        <v>1</v>
      </c>
      <c r="AC119" s="169"/>
      <c r="AD119" s="523" t="s">
        <v>100</v>
      </c>
    </row>
    <row r="120" spans="1:30" ht="10.5" customHeight="1" x14ac:dyDescent="0.15">
      <c r="A120" s="176"/>
      <c r="B120" s="524"/>
      <c r="C120" s="175"/>
      <c r="D120" s="174"/>
      <c r="E120" s="170"/>
      <c r="F120" s="170"/>
      <c r="G120" s="170"/>
      <c r="H120" s="170"/>
      <c r="I120" s="170"/>
      <c r="J120" s="173"/>
      <c r="K120" s="177"/>
      <c r="L120" s="174"/>
      <c r="M120" s="173"/>
      <c r="N120" s="177"/>
      <c r="O120" s="174"/>
      <c r="P120" s="173"/>
      <c r="Q120" s="172"/>
      <c r="R120" s="177"/>
      <c r="S120" s="172"/>
      <c r="T120" s="177"/>
      <c r="U120" s="320"/>
      <c r="V120" s="320"/>
      <c r="W120" s="172"/>
      <c r="X120" s="172"/>
      <c r="Y120" s="183"/>
      <c r="Z120" s="171"/>
      <c r="AA120" s="177"/>
      <c r="AB120" s="177"/>
      <c r="AC120" s="169"/>
      <c r="AD120" s="523"/>
    </row>
    <row r="121" spans="1:30" ht="14.25" x14ac:dyDescent="0.15">
      <c r="A121" s="598" t="s">
        <v>99</v>
      </c>
      <c r="B121" s="599"/>
      <c r="C121" s="175">
        <f t="shared" si="37"/>
        <v>0</v>
      </c>
      <c r="D121" s="174">
        <f>SUM(E121:J121)</f>
        <v>0</v>
      </c>
      <c r="E121" s="181">
        <f>SUM(E122)</f>
        <v>0</v>
      </c>
      <c r="F121" s="181">
        <f t="shared" ref="F121:N121" si="42">SUM(F122)</f>
        <v>0</v>
      </c>
      <c r="G121" s="181">
        <f t="shared" si="42"/>
        <v>0</v>
      </c>
      <c r="H121" s="181">
        <f t="shared" si="42"/>
        <v>0</v>
      </c>
      <c r="I121" s="181">
        <f t="shared" si="42"/>
        <v>0</v>
      </c>
      <c r="J121" s="180">
        <f t="shared" si="42"/>
        <v>0</v>
      </c>
      <c r="K121" s="178">
        <f t="shared" si="42"/>
        <v>0</v>
      </c>
      <c r="L121" s="182">
        <f t="shared" si="42"/>
        <v>0</v>
      </c>
      <c r="M121" s="180">
        <f t="shared" si="42"/>
        <v>0</v>
      </c>
      <c r="N121" s="178">
        <f t="shared" si="42"/>
        <v>0</v>
      </c>
      <c r="O121" s="182">
        <f>SUM(O122)</f>
        <v>0</v>
      </c>
      <c r="P121" s="180">
        <f>SUM(P122)</f>
        <v>0</v>
      </c>
      <c r="Q121" s="179">
        <f>SUM(Q122)</f>
        <v>0</v>
      </c>
      <c r="R121" s="178">
        <f>SUM(R122)</f>
        <v>0</v>
      </c>
      <c r="S121" s="179">
        <f>SUM(S122)</f>
        <v>0</v>
      </c>
      <c r="T121" s="178"/>
      <c r="U121" s="321">
        <f>SUM(U122)</f>
        <v>0</v>
      </c>
      <c r="V121" s="321">
        <f>SUM(V122)</f>
        <v>0</v>
      </c>
      <c r="W121" s="172">
        <f>SUM(W122)</f>
        <v>0</v>
      </c>
      <c r="X121" s="172">
        <f>SUM(X122)</f>
        <v>0</v>
      </c>
      <c r="Y121" s="183">
        <v>0</v>
      </c>
      <c r="Z121" s="171">
        <v>0</v>
      </c>
      <c r="AA121" s="178">
        <f>SUM(AA122)</f>
        <v>0</v>
      </c>
      <c r="AB121" s="178">
        <f>SUM(AB122)</f>
        <v>0</v>
      </c>
      <c r="AC121" s="597" t="s">
        <v>99</v>
      </c>
      <c r="AD121" s="598"/>
    </row>
    <row r="122" spans="1:30" ht="14.25" x14ac:dyDescent="0.15">
      <c r="A122" s="176"/>
      <c r="B122" s="515" t="s">
        <v>98</v>
      </c>
      <c r="C122" s="175">
        <f t="shared" si="37"/>
        <v>0</v>
      </c>
      <c r="D122" s="174">
        <f>SUM(E122:J122)</f>
        <v>0</v>
      </c>
      <c r="E122" s="170">
        <f>+[2]大学・短大別!F28</f>
        <v>0</v>
      </c>
      <c r="F122" s="170">
        <f>+[2]大学・短大別!I28</f>
        <v>0</v>
      </c>
      <c r="G122" s="170">
        <f>+[2]大学・短大別!L28</f>
        <v>0</v>
      </c>
      <c r="H122" s="170">
        <f>+[2]大学・短大別!O28</f>
        <v>0</v>
      </c>
      <c r="I122" s="170">
        <f>+[2]大学・短大別!R28</f>
        <v>0</v>
      </c>
      <c r="J122" s="173">
        <f>+[2]大学・短大別!U28</f>
        <v>0</v>
      </c>
      <c r="K122" s="177">
        <f>+[2]進路別男!D28</f>
        <v>0</v>
      </c>
      <c r="L122" s="174">
        <f>+[2]専修一般!F28</f>
        <v>0</v>
      </c>
      <c r="M122" s="173">
        <f>+[2]専修一般!G28</f>
        <v>0</v>
      </c>
      <c r="N122" s="177">
        <f>+[2]進路別男!F28</f>
        <v>0</v>
      </c>
      <c r="O122" s="174">
        <f>+[2]進路別男!G28</f>
        <v>0</v>
      </c>
      <c r="P122" s="173">
        <f>+[2]進路別男!H28</f>
        <v>0</v>
      </c>
      <c r="Q122" s="172">
        <f>+[2]進路別男!I28</f>
        <v>0</v>
      </c>
      <c r="R122" s="177">
        <f>+[2]進路別男!J28</f>
        <v>0</v>
      </c>
      <c r="S122" s="172">
        <f>+[2]進路別男!K28</f>
        <v>0</v>
      </c>
      <c r="T122" s="177"/>
      <c r="U122" s="320">
        <f>+[2]進路別男!M28</f>
        <v>0</v>
      </c>
      <c r="V122" s="320">
        <f>+[2]進路別男!N28</f>
        <v>0</v>
      </c>
      <c r="W122" s="172">
        <f>+[2]県外就職男!B28</f>
        <v>0</v>
      </c>
      <c r="X122" s="172">
        <f>+[2]県外就職男!C28</f>
        <v>0</v>
      </c>
      <c r="Y122" s="183">
        <v>0</v>
      </c>
      <c r="Z122" s="171">
        <v>0</v>
      </c>
      <c r="AA122" s="177">
        <f>+[2]入学志願男!F28</f>
        <v>0</v>
      </c>
      <c r="AB122" s="177">
        <f>+[2]入学志願男!G28</f>
        <v>0</v>
      </c>
      <c r="AC122" s="169"/>
      <c r="AD122" s="514" t="s">
        <v>98</v>
      </c>
    </row>
    <row r="123" spans="1:30" ht="10.5" customHeight="1" x14ac:dyDescent="0.15">
      <c r="A123" s="176"/>
      <c r="B123" s="515"/>
      <c r="C123" s="175"/>
      <c r="D123" s="174"/>
      <c r="E123" s="170"/>
      <c r="F123" s="170"/>
      <c r="G123" s="170"/>
      <c r="H123" s="170"/>
      <c r="I123" s="170"/>
      <c r="J123" s="173"/>
      <c r="K123" s="177"/>
      <c r="L123" s="174"/>
      <c r="M123" s="173"/>
      <c r="N123" s="177"/>
      <c r="O123" s="174"/>
      <c r="P123" s="173"/>
      <c r="Q123" s="172"/>
      <c r="R123" s="177"/>
      <c r="S123" s="172"/>
      <c r="T123" s="177"/>
      <c r="U123" s="320"/>
      <c r="V123" s="320"/>
      <c r="W123" s="172"/>
      <c r="X123" s="172"/>
      <c r="Y123" s="183"/>
      <c r="Z123" s="171"/>
      <c r="AA123" s="177"/>
      <c r="AB123" s="177"/>
      <c r="AC123" s="169"/>
      <c r="AD123" s="514"/>
    </row>
    <row r="124" spans="1:30" ht="14.25" x14ac:dyDescent="0.15">
      <c r="A124" s="598" t="s">
        <v>97</v>
      </c>
      <c r="B124" s="599"/>
      <c r="C124" s="175">
        <f t="shared" si="37"/>
        <v>0</v>
      </c>
      <c r="D124" s="182">
        <f>SUM(E124:J124)</f>
        <v>0</v>
      </c>
      <c r="E124" s="181">
        <f>SUM(E125)</f>
        <v>0</v>
      </c>
      <c r="F124" s="181">
        <f t="shared" ref="F124:N124" si="43">SUM(F125)</f>
        <v>0</v>
      </c>
      <c r="G124" s="181">
        <f t="shared" si="43"/>
        <v>0</v>
      </c>
      <c r="H124" s="181">
        <f t="shared" si="43"/>
        <v>0</v>
      </c>
      <c r="I124" s="181">
        <f t="shared" si="43"/>
        <v>0</v>
      </c>
      <c r="J124" s="180">
        <f t="shared" si="43"/>
        <v>0</v>
      </c>
      <c r="K124" s="178">
        <f t="shared" si="43"/>
        <v>0</v>
      </c>
      <c r="L124" s="182">
        <f t="shared" si="43"/>
        <v>0</v>
      </c>
      <c r="M124" s="180">
        <f t="shared" si="43"/>
        <v>0</v>
      </c>
      <c r="N124" s="178">
        <f t="shared" si="43"/>
        <v>0</v>
      </c>
      <c r="O124" s="182">
        <f>SUM(O125)</f>
        <v>0</v>
      </c>
      <c r="P124" s="180">
        <f>SUM(P125)</f>
        <v>0</v>
      </c>
      <c r="Q124" s="179">
        <f>SUM(Q125)</f>
        <v>0</v>
      </c>
      <c r="R124" s="178">
        <f>SUM(R125)</f>
        <v>0</v>
      </c>
      <c r="S124" s="179">
        <f>SUM(S125)</f>
        <v>0</v>
      </c>
      <c r="T124" s="178"/>
      <c r="U124" s="321">
        <f>SUM(U125)</f>
        <v>0</v>
      </c>
      <c r="V124" s="321">
        <f>SUM(V125)</f>
        <v>0</v>
      </c>
      <c r="W124" s="172">
        <f>SUM(W125)</f>
        <v>0</v>
      </c>
      <c r="X124" s="172">
        <f>SUM(X125)</f>
        <v>0</v>
      </c>
      <c r="Y124" s="183">
        <v>0</v>
      </c>
      <c r="Z124" s="171">
        <v>0</v>
      </c>
      <c r="AA124" s="178">
        <f>SUM(AA125)</f>
        <v>0</v>
      </c>
      <c r="AB124" s="178">
        <f>SUM(AB125)</f>
        <v>0</v>
      </c>
      <c r="AC124" s="597" t="s">
        <v>97</v>
      </c>
      <c r="AD124" s="598"/>
    </row>
    <row r="125" spans="1:30" ht="14.25" x14ac:dyDescent="0.15">
      <c r="A125" s="176"/>
      <c r="B125" s="515" t="s">
        <v>96</v>
      </c>
      <c r="C125" s="175">
        <f t="shared" si="37"/>
        <v>0</v>
      </c>
      <c r="D125" s="174">
        <f>SUM(E125:J125)</f>
        <v>0</v>
      </c>
      <c r="E125" s="170">
        <f>+[2]大学・短大別!F29</f>
        <v>0</v>
      </c>
      <c r="F125" s="170">
        <f>+[2]大学・短大別!I29</f>
        <v>0</v>
      </c>
      <c r="G125" s="170">
        <f>+[2]大学・短大別!L29</f>
        <v>0</v>
      </c>
      <c r="H125" s="170">
        <f>+[2]大学・短大別!O29</f>
        <v>0</v>
      </c>
      <c r="I125" s="170">
        <f>+[2]大学・短大別!R29</f>
        <v>0</v>
      </c>
      <c r="J125" s="173">
        <f>+[2]大学・短大別!U29</f>
        <v>0</v>
      </c>
      <c r="K125" s="177">
        <f>+[2]進路別男!D29</f>
        <v>0</v>
      </c>
      <c r="L125" s="174">
        <f>+[2]専修一般!F29</f>
        <v>0</v>
      </c>
      <c r="M125" s="173">
        <f>+[2]専修一般!G29</f>
        <v>0</v>
      </c>
      <c r="N125" s="177">
        <f>+[2]進路別男!F29</f>
        <v>0</v>
      </c>
      <c r="O125" s="174">
        <f>+[2]進路別男!G29</f>
        <v>0</v>
      </c>
      <c r="P125" s="173">
        <f>+[2]進路別男!H29</f>
        <v>0</v>
      </c>
      <c r="Q125" s="172">
        <f>+[2]進路別男!I29</f>
        <v>0</v>
      </c>
      <c r="R125" s="177">
        <f>+[2]進路別男!J29</f>
        <v>0</v>
      </c>
      <c r="S125" s="172">
        <f>+[2]進路別男!K29</f>
        <v>0</v>
      </c>
      <c r="T125" s="177"/>
      <c r="U125" s="320">
        <f>+[2]進路別男!M29</f>
        <v>0</v>
      </c>
      <c r="V125" s="320">
        <f>+[2]進路別男!N29</f>
        <v>0</v>
      </c>
      <c r="W125" s="172">
        <f>+[2]県外就職男!B29</f>
        <v>0</v>
      </c>
      <c r="X125" s="172">
        <f>+[2]県外就職男!C29</f>
        <v>0</v>
      </c>
      <c r="Y125" s="183">
        <v>0</v>
      </c>
      <c r="Z125" s="171">
        <v>0</v>
      </c>
      <c r="AA125" s="177">
        <f>+[2]入学志願男!F29</f>
        <v>0</v>
      </c>
      <c r="AB125" s="177">
        <f>+[2]入学志願男!G29</f>
        <v>0</v>
      </c>
      <c r="AC125" s="169"/>
      <c r="AD125" s="514" t="s">
        <v>96</v>
      </c>
    </row>
    <row r="126" spans="1:30" ht="10.5" customHeight="1" x14ac:dyDescent="0.15">
      <c r="A126" s="176"/>
      <c r="B126" s="515"/>
      <c r="C126" s="175"/>
      <c r="D126" s="174"/>
      <c r="E126" s="170"/>
      <c r="F126" s="170"/>
      <c r="G126" s="170"/>
      <c r="H126" s="170"/>
      <c r="I126" s="170"/>
      <c r="J126" s="173"/>
      <c r="K126" s="177"/>
      <c r="L126" s="174"/>
      <c r="M126" s="173"/>
      <c r="N126" s="177"/>
      <c r="O126" s="174"/>
      <c r="P126" s="173"/>
      <c r="Q126" s="172"/>
      <c r="R126" s="177"/>
      <c r="S126" s="172"/>
      <c r="T126" s="177"/>
      <c r="U126" s="320"/>
      <c r="V126" s="320"/>
      <c r="W126" s="172"/>
      <c r="X126" s="172"/>
      <c r="Y126" s="183"/>
      <c r="Z126" s="171"/>
      <c r="AA126" s="177"/>
      <c r="AB126" s="177"/>
      <c r="AC126" s="169"/>
      <c r="AD126" s="514"/>
    </row>
    <row r="127" spans="1:30" ht="14.25" x14ac:dyDescent="0.15">
      <c r="A127" s="598" t="s">
        <v>95</v>
      </c>
      <c r="B127" s="599"/>
      <c r="C127" s="175">
        <f t="shared" si="37"/>
        <v>0</v>
      </c>
      <c r="D127" s="182">
        <f>SUM(E127:J127)</f>
        <v>0</v>
      </c>
      <c r="E127" s="181">
        <f>SUM(E128)</f>
        <v>0</v>
      </c>
      <c r="F127" s="181">
        <f t="shared" ref="F127:N127" si="44">SUM(F128)</f>
        <v>0</v>
      </c>
      <c r="G127" s="181">
        <f t="shared" si="44"/>
        <v>0</v>
      </c>
      <c r="H127" s="181">
        <f t="shared" si="44"/>
        <v>0</v>
      </c>
      <c r="I127" s="181">
        <f t="shared" si="44"/>
        <v>0</v>
      </c>
      <c r="J127" s="180">
        <f t="shared" si="44"/>
        <v>0</v>
      </c>
      <c r="K127" s="178">
        <f t="shared" si="44"/>
        <v>0</v>
      </c>
      <c r="L127" s="182">
        <f t="shared" si="44"/>
        <v>0</v>
      </c>
      <c r="M127" s="180">
        <f t="shared" si="44"/>
        <v>0</v>
      </c>
      <c r="N127" s="178">
        <f t="shared" si="44"/>
        <v>0</v>
      </c>
      <c r="O127" s="182">
        <f>SUM(O128)</f>
        <v>0</v>
      </c>
      <c r="P127" s="180">
        <f>SUM(P128)</f>
        <v>0</v>
      </c>
      <c r="Q127" s="179">
        <f>SUM(Q128)</f>
        <v>0</v>
      </c>
      <c r="R127" s="178">
        <f>SUM(R128)</f>
        <v>0</v>
      </c>
      <c r="S127" s="179">
        <f>SUM(S128)</f>
        <v>0</v>
      </c>
      <c r="T127" s="178"/>
      <c r="U127" s="321">
        <f>SUM(U128)</f>
        <v>0</v>
      </c>
      <c r="V127" s="321">
        <f>SUM(V128)</f>
        <v>0</v>
      </c>
      <c r="W127" s="172">
        <f>SUM(W128)</f>
        <v>0</v>
      </c>
      <c r="X127" s="172">
        <f>SUM(X128)</f>
        <v>0</v>
      </c>
      <c r="Y127" s="183">
        <v>0</v>
      </c>
      <c r="Z127" s="171">
        <v>0</v>
      </c>
      <c r="AA127" s="178">
        <f>SUM(AA128)</f>
        <v>0</v>
      </c>
      <c r="AB127" s="178">
        <f>SUM(AB128)</f>
        <v>0</v>
      </c>
      <c r="AC127" s="597" t="s">
        <v>95</v>
      </c>
      <c r="AD127" s="598"/>
    </row>
    <row r="128" spans="1:30" ht="14.25" x14ac:dyDescent="0.15">
      <c r="A128" s="176"/>
      <c r="B128" s="515" t="s">
        <v>94</v>
      </c>
      <c r="C128" s="175">
        <f t="shared" si="37"/>
        <v>0</v>
      </c>
      <c r="D128" s="174">
        <f>SUM(E128:J128)</f>
        <v>0</v>
      </c>
      <c r="E128" s="170">
        <f>+[2]大学・短大別!F30</f>
        <v>0</v>
      </c>
      <c r="F128" s="170">
        <f>+[2]大学・短大別!I30</f>
        <v>0</v>
      </c>
      <c r="G128" s="170">
        <f>+[2]大学・短大別!L30</f>
        <v>0</v>
      </c>
      <c r="H128" s="170">
        <f>+[2]大学・短大別!O30</f>
        <v>0</v>
      </c>
      <c r="I128" s="170">
        <f>+[2]大学・短大別!R30</f>
        <v>0</v>
      </c>
      <c r="J128" s="173">
        <f>+[2]大学・短大別!U30</f>
        <v>0</v>
      </c>
      <c r="K128" s="177">
        <f>+[2]進路別男!D30</f>
        <v>0</v>
      </c>
      <c r="L128" s="174">
        <f>+[2]専修一般!F30</f>
        <v>0</v>
      </c>
      <c r="M128" s="173">
        <f>+[2]専修一般!G30</f>
        <v>0</v>
      </c>
      <c r="N128" s="177">
        <f>+[2]進路別男!F30</f>
        <v>0</v>
      </c>
      <c r="O128" s="174">
        <f>+[2]進路別男!G30</f>
        <v>0</v>
      </c>
      <c r="P128" s="173">
        <f>+[2]進路別男!H30</f>
        <v>0</v>
      </c>
      <c r="Q128" s="172">
        <f>+[2]進路別男!I30</f>
        <v>0</v>
      </c>
      <c r="R128" s="177">
        <f>+[2]進路別男!J30</f>
        <v>0</v>
      </c>
      <c r="S128" s="172">
        <f>+[2]進路別男!K30</f>
        <v>0</v>
      </c>
      <c r="T128" s="177"/>
      <c r="U128" s="320">
        <f>+[2]進路別男!M30</f>
        <v>0</v>
      </c>
      <c r="V128" s="320">
        <f>+[2]進路別男!N30</f>
        <v>0</v>
      </c>
      <c r="W128" s="172">
        <f>+[2]県外就職男!B30</f>
        <v>0</v>
      </c>
      <c r="X128" s="172">
        <f>+[2]県外就職男!C30</f>
        <v>0</v>
      </c>
      <c r="Y128" s="183">
        <v>0</v>
      </c>
      <c r="Z128" s="171">
        <v>0</v>
      </c>
      <c r="AA128" s="177">
        <f>+[2]入学志願男!F30</f>
        <v>0</v>
      </c>
      <c r="AB128" s="177">
        <f>+[2]入学志願男!G30</f>
        <v>0</v>
      </c>
      <c r="AC128" s="169"/>
      <c r="AD128" s="514" t="s">
        <v>94</v>
      </c>
    </row>
    <row r="129" spans="1:30" ht="10.5" customHeight="1" x14ac:dyDescent="0.15">
      <c r="A129" s="176"/>
      <c r="B129" s="515"/>
      <c r="C129" s="175"/>
      <c r="D129" s="174"/>
      <c r="E129" s="170"/>
      <c r="F129" s="170"/>
      <c r="G129" s="170"/>
      <c r="H129" s="170"/>
      <c r="I129" s="170"/>
      <c r="J129" s="173"/>
      <c r="K129" s="177"/>
      <c r="L129" s="174"/>
      <c r="M129" s="173"/>
      <c r="N129" s="177"/>
      <c r="O129" s="174"/>
      <c r="P129" s="173"/>
      <c r="Q129" s="172"/>
      <c r="R129" s="177"/>
      <c r="S129" s="172"/>
      <c r="T129" s="177"/>
      <c r="U129" s="320"/>
      <c r="V129" s="320"/>
      <c r="W129" s="172"/>
      <c r="X129" s="172"/>
      <c r="Y129" s="183"/>
      <c r="Z129" s="171"/>
      <c r="AA129" s="177"/>
      <c r="AB129" s="177"/>
      <c r="AC129" s="169"/>
      <c r="AD129" s="514"/>
    </row>
    <row r="130" spans="1:30" ht="14.25" x14ac:dyDescent="0.15">
      <c r="A130" s="598" t="s">
        <v>93</v>
      </c>
      <c r="B130" s="599"/>
      <c r="C130" s="175">
        <f t="shared" si="37"/>
        <v>26</v>
      </c>
      <c r="D130" s="182">
        <f>SUM(E130:J130)</f>
        <v>1</v>
      </c>
      <c r="E130" s="181">
        <f>SUM(E131:E134)</f>
        <v>1</v>
      </c>
      <c r="F130" s="181">
        <f t="shared" ref="F130:N130" si="45">SUM(F131:F134)</f>
        <v>0</v>
      </c>
      <c r="G130" s="181">
        <f t="shared" si="45"/>
        <v>0</v>
      </c>
      <c r="H130" s="181">
        <f t="shared" si="45"/>
        <v>0</v>
      </c>
      <c r="I130" s="181">
        <f t="shared" si="45"/>
        <v>0</v>
      </c>
      <c r="J130" s="180">
        <f t="shared" si="45"/>
        <v>0</v>
      </c>
      <c r="K130" s="178">
        <f t="shared" si="45"/>
        <v>4</v>
      </c>
      <c r="L130" s="182">
        <f t="shared" si="45"/>
        <v>0</v>
      </c>
      <c r="M130" s="180">
        <f t="shared" si="45"/>
        <v>0</v>
      </c>
      <c r="N130" s="178">
        <f t="shared" si="45"/>
        <v>0</v>
      </c>
      <c r="O130" s="182">
        <f>SUM(O131:O134)</f>
        <v>17</v>
      </c>
      <c r="P130" s="180">
        <f>SUM(P131:P134)</f>
        <v>0</v>
      </c>
      <c r="Q130" s="179">
        <f>SUM(Q131:Q134)</f>
        <v>0</v>
      </c>
      <c r="R130" s="178">
        <f>SUM(R131:R134)</f>
        <v>4</v>
      </c>
      <c r="S130" s="179">
        <f>SUM(S131:S134)</f>
        <v>0</v>
      </c>
      <c r="T130" s="178"/>
      <c r="U130" s="321">
        <f>SUM(U131:U134)</f>
        <v>0</v>
      </c>
      <c r="V130" s="321">
        <f>SUM(V131:V134)</f>
        <v>0</v>
      </c>
      <c r="W130" s="172">
        <f>SUM(W131:W134)</f>
        <v>17</v>
      </c>
      <c r="X130" s="172">
        <f>SUM(X131:X134)</f>
        <v>6</v>
      </c>
      <c r="Y130" s="95">
        <f>+D130/C130*100</f>
        <v>3.8461538461538463</v>
      </c>
      <c r="Z130" s="171">
        <f t="shared" si="39"/>
        <v>65.384615384615387</v>
      </c>
      <c r="AA130" s="178">
        <f>SUM(AA131:AA134)</f>
        <v>1</v>
      </c>
      <c r="AB130" s="178">
        <f>SUM(AB131:AB134)</f>
        <v>0</v>
      </c>
      <c r="AC130" s="597" t="s">
        <v>93</v>
      </c>
      <c r="AD130" s="598"/>
    </row>
    <row r="131" spans="1:30" ht="14.25" x14ac:dyDescent="0.15">
      <c r="A131" s="176"/>
      <c r="B131" s="515" t="s">
        <v>92</v>
      </c>
      <c r="C131" s="175">
        <f t="shared" si="37"/>
        <v>0</v>
      </c>
      <c r="D131" s="174">
        <f>SUM(E131:J131)</f>
        <v>0</v>
      </c>
      <c r="E131" s="170">
        <f>+[2]大学・短大別!F31</f>
        <v>0</v>
      </c>
      <c r="F131" s="170">
        <f>+[2]大学・短大別!I31</f>
        <v>0</v>
      </c>
      <c r="G131" s="170">
        <f>+[2]大学・短大別!L31</f>
        <v>0</v>
      </c>
      <c r="H131" s="170">
        <f>+[2]大学・短大別!O31</f>
        <v>0</v>
      </c>
      <c r="I131" s="170">
        <f>+[2]大学・短大別!R31</f>
        <v>0</v>
      </c>
      <c r="J131" s="173">
        <f>+[2]大学・短大別!U31</f>
        <v>0</v>
      </c>
      <c r="K131" s="177">
        <f>+[2]進路別男!D31</f>
        <v>0</v>
      </c>
      <c r="L131" s="174">
        <f>+[2]専修一般!F31</f>
        <v>0</v>
      </c>
      <c r="M131" s="173">
        <f>+[2]専修一般!G31</f>
        <v>0</v>
      </c>
      <c r="N131" s="177">
        <f>+[2]進路別男!F31</f>
        <v>0</v>
      </c>
      <c r="O131" s="174">
        <f>+[2]進路別男!G31</f>
        <v>0</v>
      </c>
      <c r="P131" s="173">
        <f>+[2]進路別男!H31</f>
        <v>0</v>
      </c>
      <c r="Q131" s="172">
        <f>+[2]進路別男!I31</f>
        <v>0</v>
      </c>
      <c r="R131" s="177">
        <f>+[2]進路別男!J31</f>
        <v>0</v>
      </c>
      <c r="S131" s="172">
        <f>+[2]進路別男!K31</f>
        <v>0</v>
      </c>
      <c r="T131" s="177"/>
      <c r="U131" s="320">
        <f>+[2]進路別男!M31</f>
        <v>0</v>
      </c>
      <c r="V131" s="320">
        <f>+[2]進路別男!N31</f>
        <v>0</v>
      </c>
      <c r="W131" s="172">
        <f>+[2]県外就職男!B31</f>
        <v>0</v>
      </c>
      <c r="X131" s="172">
        <f>+[2]県外就職男!C31</f>
        <v>0</v>
      </c>
      <c r="Y131" s="94">
        <v>0</v>
      </c>
      <c r="Z131" s="171">
        <v>0</v>
      </c>
      <c r="AA131" s="177">
        <f>+[2]入学志願男!F31</f>
        <v>0</v>
      </c>
      <c r="AB131" s="177">
        <f>+[2]入学志願男!G31</f>
        <v>0</v>
      </c>
      <c r="AC131" s="169"/>
      <c r="AD131" s="514" t="s">
        <v>92</v>
      </c>
    </row>
    <row r="132" spans="1:30" ht="14.25" x14ac:dyDescent="0.15">
      <c r="A132" s="176"/>
      <c r="B132" s="515" t="s">
        <v>91</v>
      </c>
      <c r="C132" s="175">
        <f t="shared" si="37"/>
        <v>0</v>
      </c>
      <c r="D132" s="174">
        <f>SUM(E132:J132)</f>
        <v>0</v>
      </c>
      <c r="E132" s="170">
        <f>+[2]大学・短大別!F32</f>
        <v>0</v>
      </c>
      <c r="F132" s="170">
        <f>+[2]大学・短大別!I32</f>
        <v>0</v>
      </c>
      <c r="G132" s="170">
        <f>+[2]大学・短大別!L32</f>
        <v>0</v>
      </c>
      <c r="H132" s="170">
        <f>+[2]大学・短大別!O32</f>
        <v>0</v>
      </c>
      <c r="I132" s="170">
        <f>+[2]大学・短大別!R32</f>
        <v>0</v>
      </c>
      <c r="J132" s="173">
        <f>+[2]大学・短大別!U32</f>
        <v>0</v>
      </c>
      <c r="K132" s="177">
        <f>+[2]進路別男!D32</f>
        <v>0</v>
      </c>
      <c r="L132" s="174">
        <f>+[2]専修一般!F32</f>
        <v>0</v>
      </c>
      <c r="M132" s="173">
        <f>+[2]専修一般!G32</f>
        <v>0</v>
      </c>
      <c r="N132" s="177">
        <f>+[2]進路別男!F32</f>
        <v>0</v>
      </c>
      <c r="O132" s="174">
        <f>+[2]進路別男!G32</f>
        <v>0</v>
      </c>
      <c r="P132" s="173">
        <f>+[2]進路別男!H32</f>
        <v>0</v>
      </c>
      <c r="Q132" s="172">
        <f>+[2]進路別男!I32</f>
        <v>0</v>
      </c>
      <c r="R132" s="177">
        <f>+[2]進路別男!J32</f>
        <v>0</v>
      </c>
      <c r="S132" s="172">
        <f>+[2]進路別男!K32</f>
        <v>0</v>
      </c>
      <c r="T132" s="177"/>
      <c r="U132" s="320">
        <f>+[2]進路別男!M32</f>
        <v>0</v>
      </c>
      <c r="V132" s="320">
        <f>+[2]進路別男!N32</f>
        <v>0</v>
      </c>
      <c r="W132" s="172">
        <f>+[2]県外就職男!B32</f>
        <v>0</v>
      </c>
      <c r="X132" s="172">
        <f>+[2]県外就職男!C32</f>
        <v>0</v>
      </c>
      <c r="Y132" s="94">
        <v>0</v>
      </c>
      <c r="Z132" s="171">
        <v>0</v>
      </c>
      <c r="AA132" s="177">
        <f>+[2]入学志願男!F32</f>
        <v>0</v>
      </c>
      <c r="AB132" s="177">
        <f>+[2]入学志願男!G32</f>
        <v>0</v>
      </c>
      <c r="AC132" s="169"/>
      <c r="AD132" s="514" t="s">
        <v>91</v>
      </c>
    </row>
    <row r="133" spans="1:30" ht="14.25" x14ac:dyDescent="0.15">
      <c r="A133" s="176"/>
      <c r="B133" s="515" t="s">
        <v>90</v>
      </c>
      <c r="C133" s="175">
        <f t="shared" si="37"/>
        <v>19</v>
      </c>
      <c r="D133" s="174">
        <f>SUM(E133:J133)</f>
        <v>0</v>
      </c>
      <c r="E133" s="170">
        <f>+[2]大学・短大別!F33</f>
        <v>0</v>
      </c>
      <c r="F133" s="170">
        <f>+[2]大学・短大別!I33</f>
        <v>0</v>
      </c>
      <c r="G133" s="170">
        <f>+[2]大学・短大別!L33</f>
        <v>0</v>
      </c>
      <c r="H133" s="170">
        <f>+[2]大学・短大別!O33</f>
        <v>0</v>
      </c>
      <c r="I133" s="170">
        <f>+[2]大学・短大別!R33</f>
        <v>0</v>
      </c>
      <c r="J133" s="173">
        <f>+[2]大学・短大別!U33</f>
        <v>0</v>
      </c>
      <c r="K133" s="177">
        <f>+[2]進路別男!D33</f>
        <v>3</v>
      </c>
      <c r="L133" s="174">
        <f>+[2]専修一般!F33</f>
        <v>0</v>
      </c>
      <c r="M133" s="173">
        <f>+[2]専修一般!G33</f>
        <v>0</v>
      </c>
      <c r="N133" s="177">
        <f>+[2]進路別男!F33</f>
        <v>0</v>
      </c>
      <c r="O133" s="174">
        <f>+[2]進路別男!G33</f>
        <v>13</v>
      </c>
      <c r="P133" s="173">
        <f>+[2]進路別男!H33</f>
        <v>0</v>
      </c>
      <c r="Q133" s="172">
        <f>+[2]進路別男!I33</f>
        <v>0</v>
      </c>
      <c r="R133" s="177">
        <f>+[2]進路別男!J33</f>
        <v>3</v>
      </c>
      <c r="S133" s="172">
        <f>+[2]進路別男!K33</f>
        <v>0</v>
      </c>
      <c r="T133" s="177"/>
      <c r="U133" s="320">
        <f>+[2]進路別男!M33</f>
        <v>0</v>
      </c>
      <c r="V133" s="320">
        <f>+[2]進路別男!N33</f>
        <v>0</v>
      </c>
      <c r="W133" s="172">
        <f>+[2]県外就職男!B33</f>
        <v>13</v>
      </c>
      <c r="X133" s="172">
        <f>+[2]県外就職男!C33</f>
        <v>6</v>
      </c>
      <c r="Y133" s="94">
        <f>+D133/C133*100</f>
        <v>0</v>
      </c>
      <c r="Z133" s="171">
        <f t="shared" si="39"/>
        <v>68.421052631578945</v>
      </c>
      <c r="AA133" s="177">
        <f>+[2]入学志願男!F33</f>
        <v>0</v>
      </c>
      <c r="AB133" s="177">
        <f>+[2]入学志願男!G33</f>
        <v>0</v>
      </c>
      <c r="AC133" s="169"/>
      <c r="AD133" s="514" t="s">
        <v>90</v>
      </c>
    </row>
    <row r="134" spans="1:30" ht="14.25" x14ac:dyDescent="0.15">
      <c r="A134" s="176"/>
      <c r="B134" s="515" t="s">
        <v>171</v>
      </c>
      <c r="C134" s="175">
        <f t="shared" si="37"/>
        <v>7</v>
      </c>
      <c r="D134" s="174">
        <f>SUM(E134:J134)</f>
        <v>1</v>
      </c>
      <c r="E134" s="170">
        <f>+[2]大学・短大別!F34</f>
        <v>1</v>
      </c>
      <c r="F134" s="170">
        <f>+[2]大学・短大別!I34</f>
        <v>0</v>
      </c>
      <c r="G134" s="170">
        <f>+[2]大学・短大別!L34</f>
        <v>0</v>
      </c>
      <c r="H134" s="170">
        <f>+[2]大学・短大別!O34</f>
        <v>0</v>
      </c>
      <c r="I134" s="170">
        <f>+[2]大学・短大別!R34</f>
        <v>0</v>
      </c>
      <c r="J134" s="173">
        <f>+[2]大学・短大別!U34</f>
        <v>0</v>
      </c>
      <c r="K134" s="177">
        <f>+[2]進路別男!D34</f>
        <v>1</v>
      </c>
      <c r="L134" s="174">
        <f>+[2]専修一般!F34</f>
        <v>0</v>
      </c>
      <c r="M134" s="173">
        <f>+[2]専修一般!G34</f>
        <v>0</v>
      </c>
      <c r="N134" s="177">
        <f>+[2]進路別男!F34</f>
        <v>0</v>
      </c>
      <c r="O134" s="174">
        <f>+[2]進路別男!G34</f>
        <v>4</v>
      </c>
      <c r="P134" s="173">
        <f>+[2]進路別男!H34</f>
        <v>0</v>
      </c>
      <c r="Q134" s="172">
        <f>+[2]進路別男!I34</f>
        <v>0</v>
      </c>
      <c r="R134" s="177">
        <f>+[2]進路別男!J34</f>
        <v>1</v>
      </c>
      <c r="S134" s="172">
        <f>+[2]進路別男!K34</f>
        <v>0</v>
      </c>
      <c r="T134" s="177"/>
      <c r="U134" s="320">
        <f>+[2]進路別男!M34</f>
        <v>0</v>
      </c>
      <c r="V134" s="320">
        <f>+[2]進路別男!N34</f>
        <v>0</v>
      </c>
      <c r="W134" s="172">
        <f>+[2]県外就職男!B34</f>
        <v>4</v>
      </c>
      <c r="X134" s="172">
        <f>+[2]県外就職男!C34</f>
        <v>0</v>
      </c>
      <c r="Y134" s="94">
        <f>+D134/C134*100</f>
        <v>14.285714285714285</v>
      </c>
      <c r="Z134" s="171">
        <f t="shared" si="39"/>
        <v>57.142857142857139</v>
      </c>
      <c r="AA134" s="177">
        <f>+[2]入学志願男!F34</f>
        <v>1</v>
      </c>
      <c r="AB134" s="177">
        <f>+[2]入学志願男!G34</f>
        <v>0</v>
      </c>
      <c r="AC134" s="169"/>
      <c r="AD134" s="514" t="s">
        <v>171</v>
      </c>
    </row>
    <row r="135" spans="1:30" ht="10.5" customHeight="1" x14ac:dyDescent="0.15">
      <c r="A135" s="176"/>
      <c r="B135" s="515"/>
      <c r="C135" s="175"/>
      <c r="D135" s="174"/>
      <c r="E135" s="170"/>
      <c r="F135" s="170"/>
      <c r="G135" s="170"/>
      <c r="H135" s="170"/>
      <c r="I135" s="170"/>
      <c r="J135" s="173"/>
      <c r="K135" s="177"/>
      <c r="L135" s="174"/>
      <c r="M135" s="173"/>
      <c r="N135" s="177"/>
      <c r="O135" s="174"/>
      <c r="P135" s="173"/>
      <c r="Q135" s="172"/>
      <c r="R135" s="177"/>
      <c r="S135" s="172"/>
      <c r="T135" s="177"/>
      <c r="U135" s="320"/>
      <c r="V135" s="320"/>
      <c r="W135" s="172"/>
      <c r="X135" s="172"/>
      <c r="Y135" s="183"/>
      <c r="Z135" s="171"/>
      <c r="AA135" s="177"/>
      <c r="AB135" s="177"/>
      <c r="AC135" s="169"/>
      <c r="AD135" s="514"/>
    </row>
    <row r="136" spans="1:30" ht="14.25" x14ac:dyDescent="0.15">
      <c r="A136" s="598" t="s">
        <v>89</v>
      </c>
      <c r="B136" s="599"/>
      <c r="C136" s="175">
        <f t="shared" si="37"/>
        <v>75</v>
      </c>
      <c r="D136" s="182">
        <f>SUM(E136:J136)</f>
        <v>17</v>
      </c>
      <c r="E136" s="181">
        <f>SUM(E137:E139)</f>
        <v>15</v>
      </c>
      <c r="F136" s="181">
        <f t="shared" ref="F136:N136" si="46">SUM(F137:F139)</f>
        <v>2</v>
      </c>
      <c r="G136" s="181">
        <f t="shared" si="46"/>
        <v>0</v>
      </c>
      <c r="H136" s="181">
        <f t="shared" si="46"/>
        <v>0</v>
      </c>
      <c r="I136" s="181">
        <f t="shared" si="46"/>
        <v>0</v>
      </c>
      <c r="J136" s="180">
        <f t="shared" si="46"/>
        <v>0</v>
      </c>
      <c r="K136" s="178">
        <f t="shared" si="46"/>
        <v>20</v>
      </c>
      <c r="L136" s="182">
        <f t="shared" si="46"/>
        <v>1</v>
      </c>
      <c r="M136" s="180">
        <f t="shared" si="46"/>
        <v>1</v>
      </c>
      <c r="N136" s="178">
        <f t="shared" si="46"/>
        <v>6</v>
      </c>
      <c r="O136" s="182">
        <f>SUM(O137:O139)</f>
        <v>30</v>
      </c>
      <c r="P136" s="180">
        <f>SUM(P137:P139)</f>
        <v>0</v>
      </c>
      <c r="Q136" s="179">
        <f>SUM(Q137:Q139)</f>
        <v>0</v>
      </c>
      <c r="R136" s="178">
        <f>SUM(R137:R139)</f>
        <v>0</v>
      </c>
      <c r="S136" s="179">
        <f>SUM(S137:S139)</f>
        <v>0</v>
      </c>
      <c r="T136" s="178"/>
      <c r="U136" s="321">
        <f>SUM(U137:U139)</f>
        <v>1</v>
      </c>
      <c r="V136" s="321">
        <f>SUM(V137:V139)</f>
        <v>0</v>
      </c>
      <c r="W136" s="172">
        <f>SUM(W137:W139)</f>
        <v>31</v>
      </c>
      <c r="X136" s="172">
        <f>SUM(X137:X139)</f>
        <v>9</v>
      </c>
      <c r="Y136" s="95">
        <f>+D136/C136*100</f>
        <v>22.666666666666664</v>
      </c>
      <c r="Z136" s="171">
        <f t="shared" si="39"/>
        <v>41.333333333333336</v>
      </c>
      <c r="AA136" s="178">
        <f>SUM(AA137:AA139)</f>
        <v>16</v>
      </c>
      <c r="AB136" s="178">
        <f>SUM(AB137:AB139)</f>
        <v>2</v>
      </c>
      <c r="AC136" s="597" t="s">
        <v>89</v>
      </c>
      <c r="AD136" s="598"/>
    </row>
    <row r="137" spans="1:30" ht="14.25" x14ac:dyDescent="0.15">
      <c r="A137" s="176"/>
      <c r="B137" s="515" t="s">
        <v>88</v>
      </c>
      <c r="C137" s="175">
        <f t="shared" si="37"/>
        <v>34</v>
      </c>
      <c r="D137" s="174">
        <f>SUM(E137:J137)</f>
        <v>3</v>
      </c>
      <c r="E137" s="170">
        <f>+[2]大学・短大別!F35</f>
        <v>3</v>
      </c>
      <c r="F137" s="170">
        <f>+[2]大学・短大別!I35</f>
        <v>0</v>
      </c>
      <c r="G137" s="170">
        <f>+[2]大学・短大別!L35</f>
        <v>0</v>
      </c>
      <c r="H137" s="170">
        <f>+[2]大学・短大別!O35</f>
        <v>0</v>
      </c>
      <c r="I137" s="170">
        <f>+[2]大学・短大別!R35</f>
        <v>0</v>
      </c>
      <c r="J137" s="173">
        <f>+[2]大学・短大別!U35</f>
        <v>0</v>
      </c>
      <c r="K137" s="177">
        <f>+[2]進路別男!D35</f>
        <v>8</v>
      </c>
      <c r="L137" s="174">
        <f>+[2]専修一般!F35</f>
        <v>0</v>
      </c>
      <c r="M137" s="173">
        <f>+[2]専修一般!G35</f>
        <v>0</v>
      </c>
      <c r="N137" s="177">
        <f>+[2]進路別男!F35</f>
        <v>6</v>
      </c>
      <c r="O137" s="174">
        <f>+[2]進路別男!G35</f>
        <v>17</v>
      </c>
      <c r="P137" s="173">
        <f>+[2]進路別男!H35</f>
        <v>0</v>
      </c>
      <c r="Q137" s="172">
        <f>+[2]進路別男!I35</f>
        <v>0</v>
      </c>
      <c r="R137" s="177">
        <f>+[2]進路別男!J35</f>
        <v>0</v>
      </c>
      <c r="S137" s="172">
        <f>+[2]進路別男!K35</f>
        <v>0</v>
      </c>
      <c r="T137" s="177"/>
      <c r="U137" s="320">
        <f>+[2]進路別男!M35</f>
        <v>0</v>
      </c>
      <c r="V137" s="320">
        <f>+[2]進路別男!N35</f>
        <v>0</v>
      </c>
      <c r="W137" s="172">
        <f>+[2]県外就職男!B35</f>
        <v>17</v>
      </c>
      <c r="X137" s="172">
        <f>+[2]県外就職男!C35</f>
        <v>7</v>
      </c>
      <c r="Y137" s="94">
        <f>+D137/C137*100</f>
        <v>8.8235294117647065</v>
      </c>
      <c r="Z137" s="171">
        <f t="shared" si="39"/>
        <v>50</v>
      </c>
      <c r="AA137" s="177">
        <f>+[2]入学志願男!F35</f>
        <v>3</v>
      </c>
      <c r="AB137" s="177">
        <f>+[2]入学志願男!G35</f>
        <v>0</v>
      </c>
      <c r="AC137" s="169"/>
      <c r="AD137" s="514" t="s">
        <v>88</v>
      </c>
    </row>
    <row r="138" spans="1:30" ht="14.25" x14ac:dyDescent="0.15">
      <c r="A138" s="176"/>
      <c r="B138" s="515" t="s">
        <v>87</v>
      </c>
      <c r="C138" s="175">
        <f t="shared" si="37"/>
        <v>0</v>
      </c>
      <c r="D138" s="174">
        <f>SUM(E138:J138)</f>
        <v>0</v>
      </c>
      <c r="E138" s="170">
        <f>+[2]大学・短大別!F36</f>
        <v>0</v>
      </c>
      <c r="F138" s="170">
        <f>+[2]大学・短大別!I36</f>
        <v>0</v>
      </c>
      <c r="G138" s="170">
        <f>+[2]大学・短大別!L36</f>
        <v>0</v>
      </c>
      <c r="H138" s="170">
        <f>+[2]大学・短大別!O36</f>
        <v>0</v>
      </c>
      <c r="I138" s="170">
        <f>+[2]大学・短大別!R36</f>
        <v>0</v>
      </c>
      <c r="J138" s="173">
        <f>+[2]大学・短大別!U36</f>
        <v>0</v>
      </c>
      <c r="K138" s="177">
        <f>+[2]進路別男!D36</f>
        <v>0</v>
      </c>
      <c r="L138" s="174">
        <f>+[2]専修一般!F36</f>
        <v>0</v>
      </c>
      <c r="M138" s="173">
        <f>+[2]専修一般!G36</f>
        <v>0</v>
      </c>
      <c r="N138" s="177">
        <f>+[2]進路別男!F36</f>
        <v>0</v>
      </c>
      <c r="O138" s="174">
        <f>+[2]進路別男!G36</f>
        <v>0</v>
      </c>
      <c r="P138" s="173">
        <f>+[2]進路別男!H36</f>
        <v>0</v>
      </c>
      <c r="Q138" s="172">
        <f>+[2]進路別男!I36</f>
        <v>0</v>
      </c>
      <c r="R138" s="177">
        <f>+[2]進路別男!J36</f>
        <v>0</v>
      </c>
      <c r="S138" s="172">
        <f>+[2]進路別男!K36</f>
        <v>0</v>
      </c>
      <c r="T138" s="177"/>
      <c r="U138" s="320">
        <f>+[2]進路別男!M36</f>
        <v>0</v>
      </c>
      <c r="V138" s="320">
        <f>+[2]進路別男!N36</f>
        <v>0</v>
      </c>
      <c r="W138" s="172">
        <f>+[2]県外就職男!B36</f>
        <v>0</v>
      </c>
      <c r="X138" s="172">
        <f>+[2]県外就職男!C36</f>
        <v>0</v>
      </c>
      <c r="Y138" s="94">
        <v>0</v>
      </c>
      <c r="Z138" s="171">
        <v>0</v>
      </c>
      <c r="AA138" s="177">
        <f>+[2]入学志願男!F36</f>
        <v>0</v>
      </c>
      <c r="AB138" s="177">
        <f>+[2]入学志願男!G36</f>
        <v>0</v>
      </c>
      <c r="AC138" s="169"/>
      <c r="AD138" s="514" t="s">
        <v>87</v>
      </c>
    </row>
    <row r="139" spans="1:30" ht="14.25" x14ac:dyDescent="0.15">
      <c r="A139" s="176"/>
      <c r="B139" s="515" t="s">
        <v>170</v>
      </c>
      <c r="C139" s="175">
        <f t="shared" si="37"/>
        <v>41</v>
      </c>
      <c r="D139" s="174">
        <f>SUM(E139:J139)</f>
        <v>14</v>
      </c>
      <c r="E139" s="170">
        <f>+[2]大学・短大別!F37</f>
        <v>12</v>
      </c>
      <c r="F139" s="170">
        <f>+[2]大学・短大別!I37</f>
        <v>2</v>
      </c>
      <c r="G139" s="170">
        <f>+[2]大学・短大別!L37</f>
        <v>0</v>
      </c>
      <c r="H139" s="170">
        <f>+[2]大学・短大別!O37</f>
        <v>0</v>
      </c>
      <c r="I139" s="170">
        <f>+[2]大学・短大別!R37</f>
        <v>0</v>
      </c>
      <c r="J139" s="173">
        <f>+[2]大学・短大別!U37</f>
        <v>0</v>
      </c>
      <c r="K139" s="177">
        <f>+[2]進路別男!D37</f>
        <v>12</v>
      </c>
      <c r="L139" s="174">
        <f>+[2]専修一般!F37</f>
        <v>1</v>
      </c>
      <c r="M139" s="173">
        <f>+[2]専修一般!G37</f>
        <v>1</v>
      </c>
      <c r="N139" s="177">
        <f>+[2]進路別男!F37</f>
        <v>0</v>
      </c>
      <c r="O139" s="174">
        <f>+[2]進路別男!G37</f>
        <v>13</v>
      </c>
      <c r="P139" s="173">
        <f>+[2]進路別男!H37</f>
        <v>0</v>
      </c>
      <c r="Q139" s="172">
        <f>+[2]進路別男!I37</f>
        <v>0</v>
      </c>
      <c r="R139" s="177">
        <f>+[2]進路別男!J37</f>
        <v>0</v>
      </c>
      <c r="S139" s="172">
        <f>+[2]進路別男!K37</f>
        <v>0</v>
      </c>
      <c r="T139" s="177"/>
      <c r="U139" s="320">
        <f>+[2]進路別男!M37</f>
        <v>1</v>
      </c>
      <c r="V139" s="320">
        <f>+[2]進路別男!N37</f>
        <v>0</v>
      </c>
      <c r="W139" s="172">
        <f>+[2]県外就職男!B37</f>
        <v>14</v>
      </c>
      <c r="X139" s="172">
        <f>+[2]県外就職男!C37</f>
        <v>2</v>
      </c>
      <c r="Y139" s="94">
        <f>+D139/C139*100</f>
        <v>34.146341463414636</v>
      </c>
      <c r="Z139" s="171">
        <f t="shared" si="39"/>
        <v>34.146341463414636</v>
      </c>
      <c r="AA139" s="177">
        <f>+[2]入学志願男!F37</f>
        <v>13</v>
      </c>
      <c r="AB139" s="177">
        <f>+[2]入学志願男!G37</f>
        <v>2</v>
      </c>
      <c r="AC139" s="169"/>
      <c r="AD139" s="514" t="s">
        <v>170</v>
      </c>
    </row>
    <row r="140" spans="1:30" ht="10.5" customHeight="1" x14ac:dyDescent="0.15">
      <c r="A140" s="176"/>
      <c r="B140" s="515"/>
      <c r="C140" s="175"/>
      <c r="D140" s="174"/>
      <c r="E140" s="170"/>
      <c r="F140" s="170"/>
      <c r="G140" s="170"/>
      <c r="H140" s="170"/>
      <c r="I140" s="170"/>
      <c r="J140" s="173"/>
      <c r="K140" s="177"/>
      <c r="L140" s="174"/>
      <c r="M140" s="173"/>
      <c r="N140" s="177"/>
      <c r="O140" s="174"/>
      <c r="P140" s="173"/>
      <c r="Q140" s="172"/>
      <c r="R140" s="177"/>
      <c r="S140" s="172"/>
      <c r="T140" s="177"/>
      <c r="U140" s="320"/>
      <c r="V140" s="320"/>
      <c r="W140" s="172"/>
      <c r="X140" s="172"/>
      <c r="Y140" s="183"/>
      <c r="Z140" s="171"/>
      <c r="AA140" s="177"/>
      <c r="AB140" s="177"/>
      <c r="AC140" s="169"/>
      <c r="AD140" s="514"/>
    </row>
    <row r="141" spans="1:30" ht="14.25" x14ac:dyDescent="0.15">
      <c r="A141" s="598" t="s">
        <v>86</v>
      </c>
      <c r="B141" s="599"/>
      <c r="C141" s="175">
        <f t="shared" si="37"/>
        <v>257</v>
      </c>
      <c r="D141" s="182">
        <f t="shared" ref="D141:D153" si="47">SUM(E141:J141)</f>
        <v>83</v>
      </c>
      <c r="E141" s="181">
        <f>SUM(E142:E153)</f>
        <v>80</v>
      </c>
      <c r="F141" s="181">
        <f t="shared" ref="F141:N141" si="48">SUM(F142:F153)</f>
        <v>1</v>
      </c>
      <c r="G141" s="181">
        <f t="shared" si="48"/>
        <v>0</v>
      </c>
      <c r="H141" s="181">
        <f t="shared" si="48"/>
        <v>0</v>
      </c>
      <c r="I141" s="181">
        <f t="shared" si="48"/>
        <v>2</v>
      </c>
      <c r="J141" s="180">
        <f t="shared" si="48"/>
        <v>0</v>
      </c>
      <c r="K141" s="178">
        <f t="shared" si="48"/>
        <v>86</v>
      </c>
      <c r="L141" s="182">
        <f t="shared" si="48"/>
        <v>2</v>
      </c>
      <c r="M141" s="180">
        <f t="shared" si="48"/>
        <v>2</v>
      </c>
      <c r="N141" s="178">
        <f t="shared" si="48"/>
        <v>8</v>
      </c>
      <c r="O141" s="182">
        <f>SUM(O142:O153)</f>
        <v>65</v>
      </c>
      <c r="P141" s="180">
        <f>SUM(P142:P153)</f>
        <v>1</v>
      </c>
      <c r="Q141" s="179">
        <f>SUM(Q142:Q153)</f>
        <v>8</v>
      </c>
      <c r="R141" s="178">
        <f>SUM(R142:R153)</f>
        <v>2</v>
      </c>
      <c r="S141" s="179">
        <f>SUM(S142:S153)</f>
        <v>0</v>
      </c>
      <c r="T141" s="178"/>
      <c r="U141" s="321">
        <f>SUM(U142:U153)</f>
        <v>0</v>
      </c>
      <c r="V141" s="321">
        <f>SUM(V142:V153)</f>
        <v>0</v>
      </c>
      <c r="W141" s="179">
        <f>SUM(W142:W153)</f>
        <v>66</v>
      </c>
      <c r="X141" s="172">
        <f>SUM(X142:X153)</f>
        <v>47</v>
      </c>
      <c r="Y141" s="95">
        <f>+D141/C141*100</f>
        <v>32.295719844357976</v>
      </c>
      <c r="Z141" s="171">
        <f t="shared" si="39"/>
        <v>25.680933852140075</v>
      </c>
      <c r="AA141" s="178">
        <f>SUM(AA142:AA153)</f>
        <v>83</v>
      </c>
      <c r="AB141" s="178">
        <f>SUM(AB142:AB153)</f>
        <v>1</v>
      </c>
      <c r="AC141" s="597" t="s">
        <v>86</v>
      </c>
      <c r="AD141" s="598"/>
    </row>
    <row r="142" spans="1:30" ht="14.25" x14ac:dyDescent="0.15">
      <c r="A142" s="176"/>
      <c r="B142" s="515" t="s">
        <v>85</v>
      </c>
      <c r="C142" s="175">
        <f t="shared" si="37"/>
        <v>0</v>
      </c>
      <c r="D142" s="174">
        <f t="shared" si="47"/>
        <v>0</v>
      </c>
      <c r="E142" s="170">
        <f>+[2]大学・短大別!F38</f>
        <v>0</v>
      </c>
      <c r="F142" s="170">
        <f>+[2]大学・短大別!I38</f>
        <v>0</v>
      </c>
      <c r="G142" s="170">
        <f>+[2]大学・短大別!L38</f>
        <v>0</v>
      </c>
      <c r="H142" s="170">
        <f>+[2]大学・短大別!O38</f>
        <v>0</v>
      </c>
      <c r="I142" s="170">
        <f>+[2]大学・短大別!R38</f>
        <v>0</v>
      </c>
      <c r="J142" s="173">
        <f>+[2]大学・短大別!U38</f>
        <v>0</v>
      </c>
      <c r="K142" s="177">
        <f>+[2]進路別男!D38</f>
        <v>0</v>
      </c>
      <c r="L142" s="174">
        <f>+[2]専修一般!F38</f>
        <v>0</v>
      </c>
      <c r="M142" s="173">
        <f>+[2]専修一般!G38</f>
        <v>0</v>
      </c>
      <c r="N142" s="177">
        <f>+[2]進路別男!F38</f>
        <v>0</v>
      </c>
      <c r="O142" s="174">
        <f>+[2]進路別男!G38</f>
        <v>0</v>
      </c>
      <c r="P142" s="173">
        <f>+[2]進路別男!H38</f>
        <v>0</v>
      </c>
      <c r="Q142" s="172">
        <f>+[2]進路別男!I38</f>
        <v>0</v>
      </c>
      <c r="R142" s="177">
        <f>+[2]進路別男!J38</f>
        <v>0</v>
      </c>
      <c r="S142" s="172">
        <f>+[2]進路別男!K38</f>
        <v>0</v>
      </c>
      <c r="T142" s="177"/>
      <c r="U142" s="320">
        <f>+[2]進路別男!M38</f>
        <v>0</v>
      </c>
      <c r="V142" s="320">
        <f>+[2]進路別男!N38</f>
        <v>0</v>
      </c>
      <c r="W142" s="172">
        <f>+[2]県外就職男!B38</f>
        <v>0</v>
      </c>
      <c r="X142" s="172">
        <f>+[2]県外就職男!C38</f>
        <v>0</v>
      </c>
      <c r="Y142" s="94">
        <v>0</v>
      </c>
      <c r="Z142" s="171">
        <v>0</v>
      </c>
      <c r="AA142" s="177">
        <f>+[2]入学志願男!F38</f>
        <v>0</v>
      </c>
      <c r="AB142" s="177">
        <f>+[2]入学志願男!G38</f>
        <v>0</v>
      </c>
      <c r="AC142" s="169"/>
      <c r="AD142" s="514" t="s">
        <v>85</v>
      </c>
    </row>
    <row r="143" spans="1:30" ht="14.25" x14ac:dyDescent="0.15">
      <c r="A143" s="176"/>
      <c r="B143" s="515" t="s">
        <v>84</v>
      </c>
      <c r="C143" s="175">
        <f t="shared" si="37"/>
        <v>0</v>
      </c>
      <c r="D143" s="174">
        <f t="shared" si="47"/>
        <v>0</v>
      </c>
      <c r="E143" s="170">
        <f>+[2]大学・短大別!F39</f>
        <v>0</v>
      </c>
      <c r="F143" s="170">
        <f>+[2]大学・短大別!I39</f>
        <v>0</v>
      </c>
      <c r="G143" s="170">
        <f>+[2]大学・短大別!L39</f>
        <v>0</v>
      </c>
      <c r="H143" s="170">
        <f>+[2]大学・短大別!O39</f>
        <v>0</v>
      </c>
      <c r="I143" s="170">
        <f>+[2]大学・短大別!R39</f>
        <v>0</v>
      </c>
      <c r="J143" s="173">
        <f>+[2]大学・短大別!U39</f>
        <v>0</v>
      </c>
      <c r="K143" s="177">
        <f>+[2]進路別男!D39</f>
        <v>0</v>
      </c>
      <c r="L143" s="174">
        <f>+[2]専修一般!F39</f>
        <v>0</v>
      </c>
      <c r="M143" s="173">
        <f>+[2]専修一般!G39</f>
        <v>0</v>
      </c>
      <c r="N143" s="177">
        <f>+[2]進路別男!F39</f>
        <v>0</v>
      </c>
      <c r="O143" s="174">
        <f>+[2]進路別男!G39</f>
        <v>0</v>
      </c>
      <c r="P143" s="173">
        <f>+[2]進路別男!H39</f>
        <v>0</v>
      </c>
      <c r="Q143" s="172">
        <f>+[2]進路別男!I39</f>
        <v>0</v>
      </c>
      <c r="R143" s="177">
        <f>+[2]進路別男!J39</f>
        <v>0</v>
      </c>
      <c r="S143" s="172">
        <f>+[2]進路別男!K39</f>
        <v>0</v>
      </c>
      <c r="T143" s="177"/>
      <c r="U143" s="320">
        <f>+[2]進路別男!M39</f>
        <v>0</v>
      </c>
      <c r="V143" s="320">
        <f>+[2]進路別男!N39</f>
        <v>0</v>
      </c>
      <c r="W143" s="172">
        <f>+[2]県外就職男!B39</f>
        <v>0</v>
      </c>
      <c r="X143" s="172">
        <f>+[2]県外就職男!C39</f>
        <v>0</v>
      </c>
      <c r="Y143" s="94">
        <v>0</v>
      </c>
      <c r="Z143" s="171">
        <v>0</v>
      </c>
      <c r="AA143" s="177">
        <f>+[2]入学志願男!F39</f>
        <v>0</v>
      </c>
      <c r="AB143" s="177">
        <f>+[2]入学志願男!G39</f>
        <v>0</v>
      </c>
      <c r="AC143" s="169"/>
      <c r="AD143" s="514" t="s">
        <v>84</v>
      </c>
    </row>
    <row r="144" spans="1:30" ht="14.25" x14ac:dyDescent="0.15">
      <c r="A144" s="176"/>
      <c r="B144" s="515" t="s">
        <v>83</v>
      </c>
      <c r="C144" s="175">
        <f t="shared" si="37"/>
        <v>17</v>
      </c>
      <c r="D144" s="174">
        <f t="shared" si="47"/>
        <v>3</v>
      </c>
      <c r="E144" s="170">
        <f>+[2]大学・短大別!F40</f>
        <v>3</v>
      </c>
      <c r="F144" s="170">
        <f>+[2]大学・短大別!I40</f>
        <v>0</v>
      </c>
      <c r="G144" s="170">
        <f>+[2]大学・短大別!L40</f>
        <v>0</v>
      </c>
      <c r="H144" s="170">
        <f>+[2]大学・短大別!O40</f>
        <v>0</v>
      </c>
      <c r="I144" s="170">
        <f>+[2]大学・短大別!R40</f>
        <v>0</v>
      </c>
      <c r="J144" s="173">
        <f>+[2]大学・短大別!U40</f>
        <v>0</v>
      </c>
      <c r="K144" s="177">
        <f>+[2]進路別男!D40</f>
        <v>6</v>
      </c>
      <c r="L144" s="174">
        <f>+[2]専修一般!F40</f>
        <v>0</v>
      </c>
      <c r="M144" s="173">
        <f>+[2]専修一般!G40</f>
        <v>0</v>
      </c>
      <c r="N144" s="177">
        <f>+[2]進路別男!F40</f>
        <v>3</v>
      </c>
      <c r="O144" s="174">
        <f>+[2]進路別男!G40</f>
        <v>5</v>
      </c>
      <c r="P144" s="173">
        <f>+[2]進路別男!H40</f>
        <v>0</v>
      </c>
      <c r="Q144" s="172">
        <f>+[2]進路別男!I40</f>
        <v>0</v>
      </c>
      <c r="R144" s="177">
        <f>+[2]進路別男!J40</f>
        <v>0</v>
      </c>
      <c r="S144" s="172">
        <f>+[2]進路別男!K40</f>
        <v>0</v>
      </c>
      <c r="T144" s="177"/>
      <c r="U144" s="320">
        <f>+[2]進路別男!M40</f>
        <v>0</v>
      </c>
      <c r="V144" s="320">
        <f>+[2]進路別男!N40</f>
        <v>0</v>
      </c>
      <c r="W144" s="172">
        <f>+[2]県外就職男!B40</f>
        <v>5</v>
      </c>
      <c r="X144" s="172">
        <f>+[2]県外就職男!C40</f>
        <v>3</v>
      </c>
      <c r="Y144" s="94">
        <f>+D144/C144*100</f>
        <v>17.647058823529413</v>
      </c>
      <c r="Z144" s="171">
        <f t="shared" si="39"/>
        <v>29.411764705882355</v>
      </c>
      <c r="AA144" s="177">
        <f>+[2]入学志願男!F40</f>
        <v>3</v>
      </c>
      <c r="AB144" s="177">
        <f>+[2]入学志願男!G40</f>
        <v>0</v>
      </c>
      <c r="AC144" s="169"/>
      <c r="AD144" s="514" t="s">
        <v>83</v>
      </c>
    </row>
    <row r="145" spans="1:30" ht="14.25" x14ac:dyDescent="0.15">
      <c r="A145" s="176"/>
      <c r="B145" s="515" t="s">
        <v>82</v>
      </c>
      <c r="C145" s="175">
        <f t="shared" si="37"/>
        <v>0</v>
      </c>
      <c r="D145" s="174">
        <f t="shared" si="47"/>
        <v>0</v>
      </c>
      <c r="E145" s="170">
        <f>+[2]大学・短大別!F41</f>
        <v>0</v>
      </c>
      <c r="F145" s="170">
        <f>+[2]大学・短大別!I41</f>
        <v>0</v>
      </c>
      <c r="G145" s="170">
        <f>+[2]大学・短大別!L41</f>
        <v>0</v>
      </c>
      <c r="H145" s="170">
        <f>+[2]大学・短大別!O41</f>
        <v>0</v>
      </c>
      <c r="I145" s="170">
        <f>+[2]大学・短大別!R41</f>
        <v>0</v>
      </c>
      <c r="J145" s="173">
        <f>+[2]大学・短大別!U41</f>
        <v>0</v>
      </c>
      <c r="K145" s="177">
        <f>+[2]進路別男!D41</f>
        <v>0</v>
      </c>
      <c r="L145" s="174">
        <f>+[2]専修一般!F41</f>
        <v>0</v>
      </c>
      <c r="M145" s="173">
        <f>+[2]専修一般!G41</f>
        <v>0</v>
      </c>
      <c r="N145" s="177">
        <f>+[2]進路別男!F41</f>
        <v>0</v>
      </c>
      <c r="O145" s="174">
        <f>+[2]進路別男!G41</f>
        <v>0</v>
      </c>
      <c r="P145" s="173">
        <f>+[2]進路別男!H41</f>
        <v>0</v>
      </c>
      <c r="Q145" s="172">
        <f>+[2]進路別男!I41</f>
        <v>0</v>
      </c>
      <c r="R145" s="177">
        <f>+[2]進路別男!J41</f>
        <v>0</v>
      </c>
      <c r="S145" s="172">
        <f>+[2]進路別男!K41</f>
        <v>0</v>
      </c>
      <c r="T145" s="177"/>
      <c r="U145" s="320">
        <f>+[2]進路別男!M41</f>
        <v>0</v>
      </c>
      <c r="V145" s="320">
        <f>+[2]進路別男!N41</f>
        <v>0</v>
      </c>
      <c r="W145" s="172">
        <f>+[2]県外就職男!B41</f>
        <v>0</v>
      </c>
      <c r="X145" s="172">
        <f>+[2]県外就職男!C41</f>
        <v>0</v>
      </c>
      <c r="Y145" s="94">
        <v>0</v>
      </c>
      <c r="Z145" s="171">
        <v>0</v>
      </c>
      <c r="AA145" s="177">
        <f>+[2]入学志願男!F41</f>
        <v>0</v>
      </c>
      <c r="AB145" s="177">
        <f>+[2]入学志願男!G41</f>
        <v>0</v>
      </c>
      <c r="AC145" s="169"/>
      <c r="AD145" s="514" t="s">
        <v>82</v>
      </c>
    </row>
    <row r="146" spans="1:30" ht="14.25" x14ac:dyDescent="0.15">
      <c r="A146" s="176"/>
      <c r="B146" s="515" t="s">
        <v>81</v>
      </c>
      <c r="C146" s="175">
        <f t="shared" si="37"/>
        <v>37</v>
      </c>
      <c r="D146" s="174">
        <f t="shared" si="47"/>
        <v>10</v>
      </c>
      <c r="E146" s="170">
        <f>+[2]大学・短大別!F42</f>
        <v>9</v>
      </c>
      <c r="F146" s="170">
        <f>+[2]大学・短大別!I42</f>
        <v>0</v>
      </c>
      <c r="G146" s="170">
        <f>+[2]大学・短大別!L42</f>
        <v>0</v>
      </c>
      <c r="H146" s="170">
        <f>+[2]大学・短大別!O42</f>
        <v>0</v>
      </c>
      <c r="I146" s="170">
        <f>+[2]大学・短大別!R42</f>
        <v>1</v>
      </c>
      <c r="J146" s="173">
        <f>+[2]大学・短大別!U42</f>
        <v>0</v>
      </c>
      <c r="K146" s="177">
        <f>+[2]進路別男!D42</f>
        <v>16</v>
      </c>
      <c r="L146" s="174">
        <f>+[2]専修一般!F42</f>
        <v>0</v>
      </c>
      <c r="M146" s="173">
        <f>+[2]専修一般!G42</f>
        <v>0</v>
      </c>
      <c r="N146" s="177">
        <f>+[2]進路別男!F42</f>
        <v>0</v>
      </c>
      <c r="O146" s="174">
        <f>+[2]進路別男!G42</f>
        <v>11</v>
      </c>
      <c r="P146" s="173">
        <f>+[2]進路別男!H42</f>
        <v>0</v>
      </c>
      <c r="Q146" s="172">
        <f>+[2]進路別男!I42</f>
        <v>0</v>
      </c>
      <c r="R146" s="177">
        <f>+[2]進路別男!J42</f>
        <v>0</v>
      </c>
      <c r="S146" s="172">
        <f>+[2]進路別男!K42</f>
        <v>0</v>
      </c>
      <c r="T146" s="177"/>
      <c r="U146" s="320">
        <f>+[2]進路別男!M42</f>
        <v>0</v>
      </c>
      <c r="V146" s="320">
        <f>+[2]進路別男!N42</f>
        <v>0</v>
      </c>
      <c r="W146" s="172">
        <f>+[2]県外就職男!B42</f>
        <v>11</v>
      </c>
      <c r="X146" s="172">
        <f>+[2]県外就職男!C42</f>
        <v>9</v>
      </c>
      <c r="Y146" s="94">
        <f>+D146/C146*100</f>
        <v>27.027027027027028</v>
      </c>
      <c r="Z146" s="171">
        <f t="shared" si="39"/>
        <v>29.72972972972973</v>
      </c>
      <c r="AA146" s="177">
        <f>+[2]入学志願男!F42</f>
        <v>9</v>
      </c>
      <c r="AB146" s="177">
        <f>+[2]入学志願男!G42</f>
        <v>0</v>
      </c>
      <c r="AC146" s="169"/>
      <c r="AD146" s="514" t="s">
        <v>81</v>
      </c>
    </row>
    <row r="147" spans="1:30" ht="10.5" customHeight="1" x14ac:dyDescent="0.15">
      <c r="A147" s="176"/>
      <c r="B147" s="515"/>
      <c r="C147" s="175"/>
      <c r="D147" s="174"/>
      <c r="E147" s="170"/>
      <c r="F147" s="170"/>
      <c r="G147" s="170"/>
      <c r="H147" s="170"/>
      <c r="I147" s="170"/>
      <c r="J147" s="173"/>
      <c r="K147" s="170"/>
      <c r="L147" s="174"/>
      <c r="M147" s="173"/>
      <c r="N147" s="170"/>
      <c r="O147" s="174"/>
      <c r="P147" s="173"/>
      <c r="Q147" s="172"/>
      <c r="R147" s="170"/>
      <c r="S147" s="172"/>
      <c r="T147" s="170"/>
      <c r="U147" s="320"/>
      <c r="V147" s="320"/>
      <c r="W147" s="172"/>
      <c r="X147" s="172"/>
      <c r="Y147" s="94"/>
      <c r="Z147" s="171"/>
      <c r="AA147" s="170"/>
      <c r="AB147" s="170"/>
      <c r="AC147" s="169"/>
      <c r="AD147" s="514"/>
    </row>
    <row r="148" spans="1:30" ht="14.25" x14ac:dyDescent="0.15">
      <c r="A148" s="176"/>
      <c r="B148" s="515" t="s">
        <v>80</v>
      </c>
      <c r="C148" s="175">
        <f t="shared" si="37"/>
        <v>54</v>
      </c>
      <c r="D148" s="174">
        <f t="shared" si="47"/>
        <v>18</v>
      </c>
      <c r="E148" s="170">
        <f>+[2]大学・短大別!F43</f>
        <v>18</v>
      </c>
      <c r="F148" s="170">
        <f>+[2]大学・短大別!I43</f>
        <v>0</v>
      </c>
      <c r="G148" s="170">
        <f>+[2]大学・短大別!L43</f>
        <v>0</v>
      </c>
      <c r="H148" s="170">
        <f>+[2]大学・短大別!O43</f>
        <v>0</v>
      </c>
      <c r="I148" s="170">
        <f>+[2]大学・短大別!R43</f>
        <v>0</v>
      </c>
      <c r="J148" s="173">
        <f>+[2]大学・短大別!U43</f>
        <v>0</v>
      </c>
      <c r="K148" s="170">
        <f>+[2]進路別男!D43</f>
        <v>25</v>
      </c>
      <c r="L148" s="174">
        <f>+[2]専修一般!F43</f>
        <v>0</v>
      </c>
      <c r="M148" s="173">
        <f>+[2]専修一般!G43</f>
        <v>0</v>
      </c>
      <c r="N148" s="170">
        <f>+[2]進路別男!F43</f>
        <v>0</v>
      </c>
      <c r="O148" s="174">
        <f>+[2]進路別男!G43</f>
        <v>10</v>
      </c>
      <c r="P148" s="173">
        <f>+[2]進路別男!H43</f>
        <v>0</v>
      </c>
      <c r="Q148" s="172">
        <f>+[2]進路別男!I43</f>
        <v>0</v>
      </c>
      <c r="R148" s="170">
        <f>+[2]進路別男!J43</f>
        <v>1</v>
      </c>
      <c r="S148" s="172">
        <f>+[2]進路別男!K43</f>
        <v>0</v>
      </c>
      <c r="T148" s="170"/>
      <c r="U148" s="320">
        <f>+[2]進路別男!M43</f>
        <v>0</v>
      </c>
      <c r="V148" s="320">
        <f>+[2]進路別男!N43</f>
        <v>0</v>
      </c>
      <c r="W148" s="172">
        <f>+[2]県外就職男!B43</f>
        <v>10</v>
      </c>
      <c r="X148" s="172">
        <f>+[2]県外就職男!C43</f>
        <v>6</v>
      </c>
      <c r="Y148" s="94">
        <f>+D148/C148*100</f>
        <v>33.333333333333329</v>
      </c>
      <c r="Z148" s="171">
        <f t="shared" si="39"/>
        <v>18.518518518518519</v>
      </c>
      <c r="AA148" s="170">
        <f>+[2]入学志願男!F43</f>
        <v>18</v>
      </c>
      <c r="AB148" s="170">
        <f>+[2]入学志願男!G43</f>
        <v>0</v>
      </c>
      <c r="AC148" s="169"/>
      <c r="AD148" s="514" t="s">
        <v>80</v>
      </c>
    </row>
    <row r="149" spans="1:30" ht="14.25" x14ac:dyDescent="0.15">
      <c r="A149" s="176"/>
      <c r="B149" s="515" t="s">
        <v>79</v>
      </c>
      <c r="C149" s="175">
        <f t="shared" si="37"/>
        <v>63</v>
      </c>
      <c r="D149" s="174">
        <f t="shared" si="47"/>
        <v>15</v>
      </c>
      <c r="E149" s="170">
        <f>+[2]大学・短大別!F44</f>
        <v>13</v>
      </c>
      <c r="F149" s="170">
        <f>+[2]大学・短大別!I44</f>
        <v>1</v>
      </c>
      <c r="G149" s="170">
        <f>+[2]大学・短大別!L44</f>
        <v>0</v>
      </c>
      <c r="H149" s="170">
        <f>+[2]大学・短大別!O44</f>
        <v>0</v>
      </c>
      <c r="I149" s="170">
        <f>+[2]大学・短大別!R44</f>
        <v>1</v>
      </c>
      <c r="J149" s="173">
        <f>+[2]大学・短大別!U44</f>
        <v>0</v>
      </c>
      <c r="K149" s="170">
        <f>+[2]進路別男!D44</f>
        <v>21</v>
      </c>
      <c r="L149" s="174">
        <f>+[2]専修一般!F44</f>
        <v>0</v>
      </c>
      <c r="M149" s="173">
        <f>+[2]専修一般!G44</f>
        <v>2</v>
      </c>
      <c r="N149" s="170">
        <f>+[2]進路別男!F44</f>
        <v>3</v>
      </c>
      <c r="O149" s="174">
        <f>+[2]進路別男!G44</f>
        <v>15</v>
      </c>
      <c r="P149" s="173">
        <f>+[2]進路別男!H44</f>
        <v>0</v>
      </c>
      <c r="Q149" s="172">
        <f>+[2]進路別男!I44</f>
        <v>7</v>
      </c>
      <c r="R149" s="170">
        <f>+[2]進路別男!J44</f>
        <v>0</v>
      </c>
      <c r="S149" s="172">
        <f>+[2]進路別男!K44</f>
        <v>0</v>
      </c>
      <c r="T149" s="170"/>
      <c r="U149" s="320">
        <f>+[2]進路別男!M44</f>
        <v>0</v>
      </c>
      <c r="V149" s="320">
        <f>+[2]進路別男!N44</f>
        <v>0</v>
      </c>
      <c r="W149" s="172">
        <f>+[2]県外就職男!B44</f>
        <v>15</v>
      </c>
      <c r="X149" s="172">
        <f>+[2]県外就職男!C44</f>
        <v>12</v>
      </c>
      <c r="Y149" s="94">
        <f>+D149/C149*100</f>
        <v>23.809523809523807</v>
      </c>
      <c r="Z149" s="171">
        <f t="shared" si="39"/>
        <v>23.809523809523807</v>
      </c>
      <c r="AA149" s="170">
        <f>+[2]入学志願男!F44</f>
        <v>15</v>
      </c>
      <c r="AB149" s="170">
        <f>+[2]入学志願男!G44</f>
        <v>1</v>
      </c>
      <c r="AC149" s="169"/>
      <c r="AD149" s="514" t="s">
        <v>79</v>
      </c>
    </row>
    <row r="150" spans="1:30" ht="14.25" x14ac:dyDescent="0.15">
      <c r="A150" s="176"/>
      <c r="B150" s="515" t="s">
        <v>78</v>
      </c>
      <c r="C150" s="175">
        <f t="shared" si="37"/>
        <v>0</v>
      </c>
      <c r="D150" s="174">
        <f t="shared" si="47"/>
        <v>0</v>
      </c>
      <c r="E150" s="170">
        <f>+[2]大学・短大別!F45</f>
        <v>0</v>
      </c>
      <c r="F150" s="170">
        <f>+[2]大学・短大別!I45</f>
        <v>0</v>
      </c>
      <c r="G150" s="170">
        <f>+[2]大学・短大別!L45</f>
        <v>0</v>
      </c>
      <c r="H150" s="170">
        <f>+[2]大学・短大別!O45</f>
        <v>0</v>
      </c>
      <c r="I150" s="170">
        <f>+[2]大学・短大別!R45</f>
        <v>0</v>
      </c>
      <c r="J150" s="173">
        <f>+[2]大学・短大別!U45</f>
        <v>0</v>
      </c>
      <c r="K150" s="170">
        <f>+[2]進路別男!D45</f>
        <v>0</v>
      </c>
      <c r="L150" s="174">
        <f>+[2]専修一般!F45</f>
        <v>0</v>
      </c>
      <c r="M150" s="173">
        <f>+[2]専修一般!G45</f>
        <v>0</v>
      </c>
      <c r="N150" s="170">
        <f>+[2]進路別男!F45</f>
        <v>0</v>
      </c>
      <c r="O150" s="174">
        <f>+[2]進路別男!G45</f>
        <v>0</v>
      </c>
      <c r="P150" s="173">
        <f>+[2]進路別男!H45</f>
        <v>0</v>
      </c>
      <c r="Q150" s="172">
        <f>+[2]進路別男!I45</f>
        <v>0</v>
      </c>
      <c r="R150" s="170">
        <f>+[2]進路別男!J45</f>
        <v>0</v>
      </c>
      <c r="S150" s="172">
        <f>+[2]進路別男!K45</f>
        <v>0</v>
      </c>
      <c r="T150" s="170"/>
      <c r="U150" s="320">
        <f>+[2]進路別男!M45</f>
        <v>0</v>
      </c>
      <c r="V150" s="320">
        <f>+[2]進路別男!N45</f>
        <v>0</v>
      </c>
      <c r="W150" s="172">
        <f>+[2]県外就職男!B45</f>
        <v>0</v>
      </c>
      <c r="X150" s="172">
        <f>+[2]県外就職男!C45</f>
        <v>0</v>
      </c>
      <c r="Y150" s="94">
        <v>0</v>
      </c>
      <c r="Z150" s="171">
        <v>0</v>
      </c>
      <c r="AA150" s="170">
        <f>+[2]入学志願男!F45</f>
        <v>0</v>
      </c>
      <c r="AB150" s="170">
        <f>+[2]入学志願男!G45</f>
        <v>0</v>
      </c>
      <c r="AC150" s="169"/>
      <c r="AD150" s="514" t="s">
        <v>78</v>
      </c>
    </row>
    <row r="151" spans="1:30" ht="14.25" x14ac:dyDescent="0.15">
      <c r="A151" s="176"/>
      <c r="B151" s="515" t="s">
        <v>77</v>
      </c>
      <c r="C151" s="175">
        <f t="shared" si="37"/>
        <v>0</v>
      </c>
      <c r="D151" s="174">
        <f t="shared" si="47"/>
        <v>0</v>
      </c>
      <c r="E151" s="170">
        <f>+[2]大学・短大別!F46</f>
        <v>0</v>
      </c>
      <c r="F151" s="170">
        <f>+[2]大学・短大別!I46</f>
        <v>0</v>
      </c>
      <c r="G151" s="170">
        <f>+[2]大学・短大別!L46</f>
        <v>0</v>
      </c>
      <c r="H151" s="170">
        <f>+[2]大学・短大別!O46</f>
        <v>0</v>
      </c>
      <c r="I151" s="170">
        <f>+[2]大学・短大別!R46</f>
        <v>0</v>
      </c>
      <c r="J151" s="173">
        <f>+[2]大学・短大別!U46</f>
        <v>0</v>
      </c>
      <c r="K151" s="170">
        <f>+[2]進路別男!D46</f>
        <v>0</v>
      </c>
      <c r="L151" s="174">
        <f>+[2]専修一般!F46</f>
        <v>0</v>
      </c>
      <c r="M151" s="173">
        <f>+[2]専修一般!G46</f>
        <v>0</v>
      </c>
      <c r="N151" s="170">
        <f>+[2]進路別男!F46</f>
        <v>0</v>
      </c>
      <c r="O151" s="174">
        <f>+[2]進路別男!G46</f>
        <v>0</v>
      </c>
      <c r="P151" s="173">
        <f>+[2]進路別男!H46</f>
        <v>0</v>
      </c>
      <c r="Q151" s="172">
        <f>+[2]進路別男!I46</f>
        <v>0</v>
      </c>
      <c r="R151" s="170">
        <f>+[2]進路別男!J46</f>
        <v>0</v>
      </c>
      <c r="S151" s="172">
        <f>+[2]進路別男!K46</f>
        <v>0</v>
      </c>
      <c r="T151" s="170"/>
      <c r="U151" s="320">
        <f>+[2]進路別男!M46</f>
        <v>0</v>
      </c>
      <c r="V151" s="320">
        <f>+[2]進路別男!N46</f>
        <v>0</v>
      </c>
      <c r="W151" s="172">
        <f>+[2]県外就職男!B46</f>
        <v>0</v>
      </c>
      <c r="X151" s="172">
        <f>+[2]県外就職男!C46</f>
        <v>0</v>
      </c>
      <c r="Y151" s="94">
        <v>0</v>
      </c>
      <c r="Z151" s="171">
        <v>0</v>
      </c>
      <c r="AA151" s="170">
        <f>+[2]入学志願男!F46</f>
        <v>0</v>
      </c>
      <c r="AB151" s="170">
        <f>+[2]入学志願男!G46</f>
        <v>0</v>
      </c>
      <c r="AC151" s="169"/>
      <c r="AD151" s="514" t="s">
        <v>77</v>
      </c>
    </row>
    <row r="152" spans="1:30" ht="14.25" x14ac:dyDescent="0.15">
      <c r="A152" s="176"/>
      <c r="B152" s="515" t="s">
        <v>76</v>
      </c>
      <c r="C152" s="175">
        <f t="shared" si="37"/>
        <v>50</v>
      </c>
      <c r="D152" s="174">
        <f t="shared" si="47"/>
        <v>20</v>
      </c>
      <c r="E152" s="170">
        <f>+[2]大学・短大別!F47</f>
        <v>20</v>
      </c>
      <c r="F152" s="170">
        <f>+[2]大学・短大別!I47</f>
        <v>0</v>
      </c>
      <c r="G152" s="170">
        <f>+[2]大学・短大別!L47</f>
        <v>0</v>
      </c>
      <c r="H152" s="170">
        <f>+[2]大学・短大別!O47</f>
        <v>0</v>
      </c>
      <c r="I152" s="170">
        <f>+[2]大学・短大別!R47</f>
        <v>0</v>
      </c>
      <c r="J152" s="173">
        <f>+[2]大学・短大別!U47</f>
        <v>0</v>
      </c>
      <c r="K152" s="170">
        <f>+[2]進路別男!D47</f>
        <v>8</v>
      </c>
      <c r="L152" s="174">
        <f>+[2]専修一般!F47</f>
        <v>1</v>
      </c>
      <c r="M152" s="173">
        <f>+[2]専修一般!G47</f>
        <v>0</v>
      </c>
      <c r="N152" s="170">
        <f>+[2]進路別男!F47</f>
        <v>2</v>
      </c>
      <c r="O152" s="174">
        <f>+[2]進路別男!G47</f>
        <v>17</v>
      </c>
      <c r="P152" s="173">
        <f>+[2]進路別男!H47</f>
        <v>1</v>
      </c>
      <c r="Q152" s="172">
        <f>+[2]進路別男!I47</f>
        <v>1</v>
      </c>
      <c r="R152" s="170">
        <f>+[2]進路別男!J47</f>
        <v>0</v>
      </c>
      <c r="S152" s="172">
        <f>+[2]進路別男!K47</f>
        <v>0</v>
      </c>
      <c r="T152" s="170"/>
      <c r="U152" s="320">
        <f>+[2]進路別男!M47</f>
        <v>0</v>
      </c>
      <c r="V152" s="320">
        <f>+[2]進路別男!N47</f>
        <v>0</v>
      </c>
      <c r="W152" s="172">
        <f>+[2]県外就職男!B47</f>
        <v>18</v>
      </c>
      <c r="X152" s="172">
        <f>+[2]県外就職男!C47</f>
        <v>10</v>
      </c>
      <c r="Y152" s="94">
        <f>+D152/C152*100</f>
        <v>40</v>
      </c>
      <c r="Z152" s="171">
        <f t="shared" si="39"/>
        <v>36</v>
      </c>
      <c r="AA152" s="170">
        <f>+[2]入学志願男!F47</f>
        <v>20</v>
      </c>
      <c r="AB152" s="170">
        <f>+[2]入学志願男!G47</f>
        <v>0</v>
      </c>
      <c r="AC152" s="169"/>
      <c r="AD152" s="514" t="s">
        <v>76</v>
      </c>
    </row>
    <row r="153" spans="1:30" ht="14.25" x14ac:dyDescent="0.15">
      <c r="A153" s="168"/>
      <c r="B153" s="167" t="s">
        <v>75</v>
      </c>
      <c r="C153" s="330">
        <f t="shared" si="37"/>
        <v>36</v>
      </c>
      <c r="D153" s="165">
        <f t="shared" si="47"/>
        <v>17</v>
      </c>
      <c r="E153" s="160">
        <f>+[2]大学・短大別!F48</f>
        <v>17</v>
      </c>
      <c r="F153" s="160">
        <f>+[2]大学・短大別!I48</f>
        <v>0</v>
      </c>
      <c r="G153" s="160">
        <f>+[2]大学・短大別!L48</f>
        <v>0</v>
      </c>
      <c r="H153" s="160">
        <f>+[2]大学・短大別!O48</f>
        <v>0</v>
      </c>
      <c r="I153" s="160">
        <f>+[2]大学・短大別!R48</f>
        <v>0</v>
      </c>
      <c r="J153" s="164">
        <f>+[2]大学・短大別!U48</f>
        <v>0</v>
      </c>
      <c r="K153" s="160">
        <f>+[2]進路別男!D48</f>
        <v>10</v>
      </c>
      <c r="L153" s="165">
        <f>+[2]専修一般!F48</f>
        <v>1</v>
      </c>
      <c r="M153" s="164">
        <f>+[2]専修一般!G48</f>
        <v>0</v>
      </c>
      <c r="N153" s="160">
        <f>+[2]進路別男!F48</f>
        <v>0</v>
      </c>
      <c r="O153" s="165">
        <f>+[2]進路別男!G48</f>
        <v>7</v>
      </c>
      <c r="P153" s="164">
        <f>+[2]進路別男!H48</f>
        <v>0</v>
      </c>
      <c r="Q153" s="163">
        <f>+[2]進路別男!I48</f>
        <v>0</v>
      </c>
      <c r="R153" s="160">
        <f>+[2]進路別男!J48</f>
        <v>1</v>
      </c>
      <c r="S153" s="163">
        <f>+[2]進路別男!K48</f>
        <v>0</v>
      </c>
      <c r="T153" s="160"/>
      <c r="U153" s="331">
        <f>+[2]進路別男!M48</f>
        <v>0</v>
      </c>
      <c r="V153" s="331">
        <f>+[2]進路別男!N48</f>
        <v>0</v>
      </c>
      <c r="W153" s="163">
        <f>+[2]県外就職男!B48</f>
        <v>7</v>
      </c>
      <c r="X153" s="163">
        <f>+[2]県外就職男!C48</f>
        <v>7</v>
      </c>
      <c r="Y153" s="162">
        <f>+D153/C153*100</f>
        <v>47.222222222222221</v>
      </c>
      <c r="Z153" s="161">
        <f t="shared" si="39"/>
        <v>19.444444444444446</v>
      </c>
      <c r="AA153" s="160">
        <f>+[2]入学志願男!F48</f>
        <v>18</v>
      </c>
      <c r="AB153" s="160">
        <f>+[2]入学志願男!G48</f>
        <v>0</v>
      </c>
      <c r="AC153" s="159"/>
      <c r="AD153" s="158" t="s">
        <v>75</v>
      </c>
    </row>
    <row r="154" spans="1:30" ht="14.25" x14ac:dyDescent="0.15">
      <c r="A154" s="176"/>
      <c r="B154" s="514"/>
      <c r="C154" s="175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481"/>
      <c r="V154" s="481"/>
      <c r="W154" s="170"/>
      <c r="X154" s="170"/>
      <c r="Y154" s="94"/>
      <c r="Z154" s="480"/>
      <c r="AA154" s="170"/>
      <c r="AB154" s="170"/>
      <c r="AC154" s="176"/>
      <c r="AD154" s="514"/>
    </row>
    <row r="155" spans="1:30" ht="14.25" x14ac:dyDescent="0.15">
      <c r="A155" s="176"/>
      <c r="B155" s="514"/>
      <c r="C155" s="175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481"/>
      <c r="V155" s="481"/>
      <c r="W155" s="170"/>
      <c r="X155" s="170"/>
      <c r="Y155" s="94"/>
      <c r="Z155" s="480"/>
      <c r="AA155" s="170"/>
      <c r="AB155" s="170"/>
      <c r="AC155" s="176"/>
      <c r="AD155" s="514"/>
    </row>
    <row r="156" spans="1:30" ht="19.5" customHeight="1" x14ac:dyDescent="0.2">
      <c r="A156" s="230"/>
      <c r="B156" s="230"/>
      <c r="C156" s="230"/>
      <c r="D156" s="230"/>
      <c r="E156" s="232" t="s">
        <v>282</v>
      </c>
      <c r="F156" s="230"/>
      <c r="G156" s="612" t="s">
        <v>201</v>
      </c>
      <c r="H156" s="612"/>
      <c r="I156" s="612"/>
      <c r="J156" s="612"/>
      <c r="K156" s="612"/>
      <c r="L156" s="612"/>
      <c r="M156" s="612"/>
      <c r="N156" s="230"/>
      <c r="O156" s="230"/>
      <c r="Q156" s="612" t="s">
        <v>200</v>
      </c>
      <c r="R156" s="612"/>
      <c r="S156" s="612"/>
      <c r="T156" s="612"/>
      <c r="U156" s="612"/>
      <c r="V156" s="612"/>
      <c r="W156" s="612"/>
      <c r="X156" s="612"/>
      <c r="Y156" s="612"/>
      <c r="Z156" s="231"/>
      <c r="AA156" s="231" t="s">
        <v>199</v>
      </c>
      <c r="AB156" s="230"/>
    </row>
    <row r="157" spans="1:30" x14ac:dyDescent="0.15">
      <c r="A157" s="229"/>
      <c r="B157" s="229" t="s">
        <v>198</v>
      </c>
      <c r="C157" s="229"/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8"/>
      <c r="X157" s="228"/>
      <c r="Y157" s="227"/>
      <c r="Z157" s="227"/>
      <c r="AA157" s="226"/>
    </row>
    <row r="158" spans="1:30" s="90" customFormat="1" ht="53.25" customHeight="1" x14ac:dyDescent="0.15">
      <c r="A158" s="606" t="s">
        <v>122</v>
      </c>
      <c r="B158" s="607"/>
      <c r="C158" s="607" t="s">
        <v>64</v>
      </c>
      <c r="D158" s="225" t="s">
        <v>197</v>
      </c>
      <c r="E158" s="225"/>
      <c r="F158" s="225"/>
      <c r="G158" s="225"/>
      <c r="H158" s="225"/>
      <c r="I158" s="225"/>
      <c r="J158" s="225"/>
      <c r="K158" s="608" t="s">
        <v>196</v>
      </c>
      <c r="L158" s="609" t="s">
        <v>284</v>
      </c>
      <c r="M158" s="610"/>
      <c r="N158" s="608" t="s">
        <v>195</v>
      </c>
      <c r="O158" s="626" t="s">
        <v>194</v>
      </c>
      <c r="P158" s="627"/>
      <c r="Q158" s="608" t="s">
        <v>193</v>
      </c>
      <c r="R158" s="608" t="s">
        <v>121</v>
      </c>
      <c r="S158" s="609" t="s">
        <v>120</v>
      </c>
      <c r="T158" s="273"/>
      <c r="U158" s="630" t="s">
        <v>192</v>
      </c>
      <c r="V158" s="631"/>
      <c r="W158" s="629" t="s">
        <v>72</v>
      </c>
      <c r="X158" s="619" t="s">
        <v>191</v>
      </c>
      <c r="Y158" s="620" t="s">
        <v>190</v>
      </c>
      <c r="Z158" s="618" t="s">
        <v>189</v>
      </c>
      <c r="AA158" s="621" t="s">
        <v>188</v>
      </c>
      <c r="AB158" s="622"/>
      <c r="AC158" s="623" t="s">
        <v>119</v>
      </c>
      <c r="AD158" s="624"/>
    </row>
    <row r="159" spans="1:30" s="90" customFormat="1" ht="57" customHeight="1" x14ac:dyDescent="0.15">
      <c r="A159" s="606"/>
      <c r="B159" s="607"/>
      <c r="C159" s="607"/>
      <c r="D159" s="529" t="s">
        <v>64</v>
      </c>
      <c r="E159" s="223" t="s">
        <v>184</v>
      </c>
      <c r="F159" s="223" t="s">
        <v>183</v>
      </c>
      <c r="G159" s="223" t="s">
        <v>187</v>
      </c>
      <c r="H159" s="223" t="s">
        <v>138</v>
      </c>
      <c r="I159" s="223" t="s">
        <v>186</v>
      </c>
      <c r="J159" s="223" t="s">
        <v>136</v>
      </c>
      <c r="K159" s="608"/>
      <c r="L159" s="223" t="s">
        <v>185</v>
      </c>
      <c r="M159" s="223" t="s">
        <v>69</v>
      </c>
      <c r="N159" s="608"/>
      <c r="O159" s="527" t="s">
        <v>264</v>
      </c>
      <c r="P159" s="309" t="s">
        <v>265</v>
      </c>
      <c r="Q159" s="608"/>
      <c r="R159" s="608"/>
      <c r="S159" s="609"/>
      <c r="T159" s="273"/>
      <c r="U159" s="224" t="s">
        <v>264</v>
      </c>
      <c r="V159" s="332" t="s">
        <v>265</v>
      </c>
      <c r="W159" s="629"/>
      <c r="X159" s="619"/>
      <c r="Y159" s="620"/>
      <c r="Z159" s="618"/>
      <c r="AA159" s="224" t="s">
        <v>184</v>
      </c>
      <c r="AB159" s="223" t="s">
        <v>183</v>
      </c>
      <c r="AC159" s="623"/>
      <c r="AD159" s="624"/>
    </row>
    <row r="160" spans="1:30" s="90" customFormat="1" ht="10.5" customHeight="1" x14ac:dyDescent="0.15">
      <c r="A160" s="222"/>
      <c r="B160" s="221"/>
      <c r="C160" s="215"/>
      <c r="D160" s="217"/>
      <c r="E160" s="220"/>
      <c r="F160" s="220"/>
      <c r="G160" s="220"/>
      <c r="H160" s="220"/>
      <c r="I160" s="220"/>
      <c r="J160" s="218"/>
      <c r="K160" s="215"/>
      <c r="L160" s="219"/>
      <c r="M160" s="218"/>
      <c r="N160" s="215"/>
      <c r="O160" s="217"/>
      <c r="P160" s="216"/>
      <c r="Q160" s="215"/>
      <c r="R160" s="217"/>
      <c r="S160" s="217"/>
      <c r="T160" s="215"/>
      <c r="U160" s="313"/>
      <c r="V160" s="313"/>
      <c r="W160" s="214"/>
      <c r="X160" s="214"/>
      <c r="Y160" s="213"/>
      <c r="Z160" s="212"/>
      <c r="AA160" s="211"/>
      <c r="AB160" s="211"/>
      <c r="AC160" s="103"/>
      <c r="AD160" s="81"/>
    </row>
    <row r="161" spans="1:31" s="90" customFormat="1" ht="15.6" customHeight="1" x14ac:dyDescent="0.15">
      <c r="A161" s="565" t="s">
        <v>259</v>
      </c>
      <c r="B161" s="615"/>
      <c r="C161" s="107">
        <v>7652</v>
      </c>
      <c r="D161" s="505">
        <v>3709</v>
      </c>
      <c r="E161" s="107">
        <v>2044</v>
      </c>
      <c r="F161" s="107">
        <v>1155</v>
      </c>
      <c r="G161" s="551">
        <v>1</v>
      </c>
      <c r="H161" s="107">
        <v>0</v>
      </c>
      <c r="I161" s="107">
        <v>509</v>
      </c>
      <c r="J161" s="506">
        <v>0</v>
      </c>
      <c r="K161" s="107">
        <v>1856</v>
      </c>
      <c r="L161" s="505">
        <v>235</v>
      </c>
      <c r="M161" s="327">
        <v>28</v>
      </c>
      <c r="N161" s="107">
        <v>32</v>
      </c>
      <c r="O161" s="505">
        <v>1564</v>
      </c>
      <c r="P161" s="327">
        <v>22</v>
      </c>
      <c r="Q161" s="107">
        <v>49</v>
      </c>
      <c r="R161" s="505">
        <v>157</v>
      </c>
      <c r="S161" s="505">
        <v>0</v>
      </c>
      <c r="T161" s="107"/>
      <c r="U161" s="314">
        <v>9</v>
      </c>
      <c r="V161" s="314">
        <v>2</v>
      </c>
      <c r="W161" s="314">
        <v>1597</v>
      </c>
      <c r="X161" s="314">
        <v>461</v>
      </c>
      <c r="Y161" s="497">
        <v>48.5</v>
      </c>
      <c r="Z161" s="507">
        <v>20.9</v>
      </c>
      <c r="AA161" s="107">
        <v>2392</v>
      </c>
      <c r="AB161" s="107">
        <v>1175</v>
      </c>
      <c r="AC161" s="625" t="s">
        <v>260</v>
      </c>
      <c r="AD161" s="565"/>
    </row>
    <row r="162" spans="1:31" ht="10.5" customHeight="1" x14ac:dyDescent="0.15">
      <c r="A162" s="100"/>
      <c r="B162" s="99"/>
      <c r="C162" s="105"/>
      <c r="D162" s="210"/>
      <c r="E162" s="98"/>
      <c r="F162" s="98"/>
      <c r="G162" s="98"/>
      <c r="H162" s="98"/>
      <c r="I162" s="98"/>
      <c r="J162" s="209"/>
      <c r="K162" s="105"/>
      <c r="L162" s="210"/>
      <c r="M162" s="209"/>
      <c r="N162" s="105"/>
      <c r="O162" s="210"/>
      <c r="P162" s="209"/>
      <c r="Q162" s="105"/>
      <c r="R162" s="210"/>
      <c r="S162" s="210"/>
      <c r="T162" s="105"/>
      <c r="U162" s="315"/>
      <c r="V162" s="315"/>
      <c r="W162" s="208"/>
      <c r="X162" s="208"/>
      <c r="Y162" s="104"/>
      <c r="Z162" s="207"/>
      <c r="AA162" s="105"/>
      <c r="AB162" s="105"/>
      <c r="AC162" s="97"/>
      <c r="AD162" s="96"/>
    </row>
    <row r="163" spans="1:31" s="90" customFormat="1" ht="15.6" customHeight="1" x14ac:dyDescent="0.15">
      <c r="A163" s="566" t="s">
        <v>285</v>
      </c>
      <c r="B163" s="605"/>
      <c r="C163" s="102">
        <f>SUM(C169:C190)+C192+C196+C199+C202+C205+C208+C214+C219</f>
        <v>7502</v>
      </c>
      <c r="D163" s="204">
        <f t="shared" ref="D163:N163" si="49">SUM(D169:D190)+D192+D196+D199+D202+D205+D208+D214+D219</f>
        <v>3688</v>
      </c>
      <c r="E163" s="102">
        <f t="shared" si="49"/>
        <v>2046</v>
      </c>
      <c r="F163" s="102">
        <f t="shared" si="49"/>
        <v>1167</v>
      </c>
      <c r="G163" s="102">
        <f t="shared" si="49"/>
        <v>2</v>
      </c>
      <c r="H163" s="102">
        <f t="shared" si="49"/>
        <v>0</v>
      </c>
      <c r="I163" s="102">
        <f t="shared" si="49"/>
        <v>473</v>
      </c>
      <c r="J163" s="203">
        <f t="shared" si="49"/>
        <v>0</v>
      </c>
      <c r="K163" s="102">
        <f>SUM(K169:K190)+K192+K196+K199+K202+K205+K208+K214+K219</f>
        <v>1775</v>
      </c>
      <c r="L163" s="204">
        <f t="shared" si="49"/>
        <v>251</v>
      </c>
      <c r="M163" s="203">
        <f t="shared" si="49"/>
        <v>27</v>
      </c>
      <c r="N163" s="102">
        <f t="shared" si="49"/>
        <v>27</v>
      </c>
      <c r="O163" s="204">
        <f>SUM(O169:O190)+O192+O196+O199+O202+O205+O208+O214+O219</f>
        <v>1490</v>
      </c>
      <c r="P163" s="203">
        <f>SUM(P169:P190)+P192+P196+P199+P202+P205+P208+P214+P219</f>
        <v>14</v>
      </c>
      <c r="Q163" s="202">
        <f>SUM(Q169:Q190)+Q192+Q196+Q199+Q202+Q205+Q208+Q214+Q219</f>
        <v>60</v>
      </c>
      <c r="R163" s="102">
        <f>SUM(R169:R190)+R192+R196+R199+R202+R205+R208+R214+R219</f>
        <v>170</v>
      </c>
      <c r="S163" s="204">
        <f>SUM(S169:S190)+S192+S196+S199+S202+S205+S208+S214+S219</f>
        <v>0</v>
      </c>
      <c r="T163" s="102"/>
      <c r="U163" s="316">
        <f>SUM(U169:U190)+U192+U196+U199+U202+U205+U208+U214+U219</f>
        <v>7</v>
      </c>
      <c r="V163" s="316">
        <f>SUM(V169:V190)+V192+V196+V199+V202+V205+V208+V214+V219</f>
        <v>1</v>
      </c>
      <c r="W163" s="202">
        <f>SUM(W169:W190)+W192+W196+W199+W202+W205+W208+W214+W219</f>
        <v>1512</v>
      </c>
      <c r="X163" s="202">
        <f>SUM(X169:X190)+X192+X196+X199+X202+X205+X208+X214+X219</f>
        <v>438</v>
      </c>
      <c r="Y163" s="101">
        <f>D163/C163*100</f>
        <v>49.160223940282592</v>
      </c>
      <c r="Z163" s="206">
        <f>W163/C163*100</f>
        <v>20.154625433217809</v>
      </c>
      <c r="AA163" s="102">
        <f>SUM(AA169:AA190)+AA192+AA196+AA199+AA202+AA205+AA208+AA214+AA219</f>
        <v>2321</v>
      </c>
      <c r="AB163" s="102">
        <f>SUM(AB169:AB190)+AB192+AB196+AB199+AB202+AB205+AB208+AB214+AB219</f>
        <v>1177</v>
      </c>
      <c r="AC163" s="611" t="s">
        <v>283</v>
      </c>
      <c r="AD163" s="562"/>
      <c r="AE163" s="187">
        <f>SUM(E163:R163)-C163</f>
        <v>0</v>
      </c>
    </row>
    <row r="164" spans="1:31" s="90" customFormat="1" ht="10.5" customHeight="1" x14ac:dyDescent="0.15">
      <c r="A164" s="516"/>
      <c r="B164" s="528"/>
      <c r="C164" s="205"/>
      <c r="D164" s="204"/>
      <c r="E164" s="102"/>
      <c r="F164" s="102"/>
      <c r="G164" s="102"/>
      <c r="H164" s="102"/>
      <c r="I164" s="102"/>
      <c r="J164" s="203"/>
      <c r="K164" s="102"/>
      <c r="L164" s="204"/>
      <c r="M164" s="203"/>
      <c r="N164" s="102"/>
      <c r="O164" s="204"/>
      <c r="P164" s="203"/>
      <c r="Q164" s="202"/>
      <c r="R164" s="102"/>
      <c r="S164" s="204"/>
      <c r="T164" s="102"/>
      <c r="U164" s="316"/>
      <c r="V164" s="316"/>
      <c r="W164" s="202"/>
      <c r="X164" s="326"/>
      <c r="Y164" s="201"/>
      <c r="Z164" s="200"/>
      <c r="AA164" s="102"/>
      <c r="AB164" s="199"/>
      <c r="AD164" s="511"/>
      <c r="AE164" s="187"/>
    </row>
    <row r="165" spans="1:31" ht="12.95" customHeight="1" x14ac:dyDescent="0.15">
      <c r="A165" s="563" t="s">
        <v>118</v>
      </c>
      <c r="B165" s="552"/>
      <c r="C165" s="93">
        <v>0</v>
      </c>
      <c r="D165" s="198">
        <v>0</v>
      </c>
      <c r="E165" s="93">
        <v>0</v>
      </c>
      <c r="F165" s="93">
        <v>0</v>
      </c>
      <c r="G165" s="93">
        <v>0</v>
      </c>
      <c r="H165" s="93">
        <v>0</v>
      </c>
      <c r="I165" s="93">
        <v>0</v>
      </c>
      <c r="J165" s="197">
        <v>0</v>
      </c>
      <c r="K165" s="93">
        <v>0</v>
      </c>
      <c r="L165" s="198">
        <v>0</v>
      </c>
      <c r="M165" s="197">
        <v>0</v>
      </c>
      <c r="N165" s="93">
        <v>0</v>
      </c>
      <c r="O165" s="198">
        <v>0</v>
      </c>
      <c r="P165" s="197">
        <v>0</v>
      </c>
      <c r="Q165" s="196">
        <v>0</v>
      </c>
      <c r="R165" s="93">
        <v>0</v>
      </c>
      <c r="S165" s="198">
        <v>0</v>
      </c>
      <c r="T165" s="93"/>
      <c r="U165" s="314">
        <v>0</v>
      </c>
      <c r="V165" s="314">
        <v>0</v>
      </c>
      <c r="W165" s="196">
        <f>+X258+X347</f>
        <v>0</v>
      </c>
      <c r="X165" s="314">
        <v>0</v>
      </c>
      <c r="Y165" s="190">
        <v>0</v>
      </c>
      <c r="Z165" s="189">
        <v>0</v>
      </c>
      <c r="AA165" s="93">
        <v>0</v>
      </c>
      <c r="AB165" s="194">
        <v>0</v>
      </c>
      <c r="AC165" s="555" t="s">
        <v>118</v>
      </c>
      <c r="AD165" s="555" t="s">
        <v>182</v>
      </c>
      <c r="AE165" s="187">
        <f>SUM(E165:R165)-C165</f>
        <v>0</v>
      </c>
    </row>
    <row r="166" spans="1:31" ht="12.95" customHeight="1" x14ac:dyDescent="0.15">
      <c r="A166" s="563" t="s">
        <v>117</v>
      </c>
      <c r="B166" s="564"/>
      <c r="C166" s="175">
        <f>+D166+K166+L166+M166+N166+O166+Q166+R166+P166+S166</f>
        <v>5073</v>
      </c>
      <c r="D166" s="198">
        <f>SUM(E166:J166)</f>
        <v>2376</v>
      </c>
      <c r="E166" s="93">
        <f>+[2]公立・私立別!G5</f>
        <v>1438</v>
      </c>
      <c r="F166" s="93">
        <f>+[2]公立・私立別!J5</f>
        <v>916</v>
      </c>
      <c r="G166" s="93">
        <f>+[2]公立・私立別!M5</f>
        <v>1</v>
      </c>
      <c r="H166" s="93">
        <f>+[2]公立・私立別!P5</f>
        <v>0</v>
      </c>
      <c r="I166" s="93">
        <f>+[2]公立・私立別!S5</f>
        <v>21</v>
      </c>
      <c r="J166" s="197">
        <f>+[2]公立・私立別!V5</f>
        <v>0</v>
      </c>
      <c r="K166" s="196">
        <f>+[2]公立・私立別!D15</f>
        <v>1317</v>
      </c>
      <c r="L166" s="498">
        <f>SUM([3]公立!$N$7)</f>
        <v>146</v>
      </c>
      <c r="M166" s="499">
        <f>SUM([3]公立!$O$7)</f>
        <v>19</v>
      </c>
      <c r="N166" s="93">
        <f>+[2]公立・私立別!F15</f>
        <v>20</v>
      </c>
      <c r="O166" s="198">
        <f>+[2]公立・私立別!G15</f>
        <v>1060</v>
      </c>
      <c r="P166" s="197">
        <f>+[2]公立・私立別!H15</f>
        <v>12</v>
      </c>
      <c r="Q166" s="196">
        <f>+[2]公立・私立別!I15</f>
        <v>29</v>
      </c>
      <c r="R166" s="93">
        <f>+[2]公立・私立別!J15</f>
        <v>94</v>
      </c>
      <c r="S166" s="198">
        <f>+[2]公立・私立別!K15</f>
        <v>0</v>
      </c>
      <c r="T166" s="93"/>
      <c r="U166" s="314">
        <f>+[2]公立・私立別!M15</f>
        <v>3</v>
      </c>
      <c r="V166" s="314">
        <f>+[2]公立・私立別!N15</f>
        <v>1</v>
      </c>
      <c r="W166" s="196">
        <f>SUM(O166+P166+U166+V166)</f>
        <v>1076</v>
      </c>
      <c r="X166" s="500">
        <f>SUM([3]公立!$AC$7)</f>
        <v>307</v>
      </c>
      <c r="Y166" s="94">
        <f>IF(C166=0,0,+D166/C166*100)</f>
        <v>46.836191602602014</v>
      </c>
      <c r="Z166" s="195">
        <f>IF(C166=0,0,+W166/C166*100)</f>
        <v>21.210329193770942</v>
      </c>
      <c r="AA166" s="107">
        <f>SUM([2]Sheet1!C14)</f>
        <v>1628</v>
      </c>
      <c r="AB166" s="328">
        <f>SUM([2]Sheet1!O14)</f>
        <v>921</v>
      </c>
      <c r="AC166" s="555" t="s">
        <v>117</v>
      </c>
      <c r="AD166" s="555" t="s">
        <v>181</v>
      </c>
      <c r="AE166" s="187">
        <f>SUM(E166:R166)-C166</f>
        <v>0</v>
      </c>
    </row>
    <row r="167" spans="1:31" ht="12.95" customHeight="1" x14ac:dyDescent="0.15">
      <c r="A167" s="563" t="s">
        <v>116</v>
      </c>
      <c r="B167" s="564"/>
      <c r="C167" s="175">
        <f>+D167+K167+L167+M167+N167+O167+Q167+R167+P167+S167</f>
        <v>2429</v>
      </c>
      <c r="D167" s="198">
        <f>SUM(E167:J167)</f>
        <v>1312</v>
      </c>
      <c r="E167" s="93">
        <f>+[2]公立・私立別!G6</f>
        <v>608</v>
      </c>
      <c r="F167" s="93">
        <f>+[2]公立・私立別!J6</f>
        <v>251</v>
      </c>
      <c r="G167" s="93">
        <f>+[2]公立・私立別!M6</f>
        <v>1</v>
      </c>
      <c r="H167" s="93">
        <f>+[2]公立・私立別!P6</f>
        <v>0</v>
      </c>
      <c r="I167" s="93">
        <f>+[2]公立・私立別!S6</f>
        <v>452</v>
      </c>
      <c r="J167" s="197">
        <f>+[2]公立・私立別!V6</f>
        <v>0</v>
      </c>
      <c r="K167" s="196">
        <f>+[2]公立・私立別!D19</f>
        <v>458</v>
      </c>
      <c r="L167" s="498">
        <f>SUM([3]私立!$N$7)</f>
        <v>105</v>
      </c>
      <c r="M167" s="499">
        <f>SUM([3]私立!$O$7)</f>
        <v>8</v>
      </c>
      <c r="N167" s="93">
        <f>+[2]公立・私立別!F19</f>
        <v>7</v>
      </c>
      <c r="O167" s="198">
        <f>+[2]公立・私立別!G19</f>
        <v>430</v>
      </c>
      <c r="P167" s="197">
        <f>+[2]公立・私立別!H19</f>
        <v>2</v>
      </c>
      <c r="Q167" s="196">
        <f>+[2]公立・私立別!I19</f>
        <v>31</v>
      </c>
      <c r="R167" s="93">
        <f>+[2]公立・私立別!J19</f>
        <v>76</v>
      </c>
      <c r="S167" s="198">
        <f>+[2]公立・私立別!K19</f>
        <v>0</v>
      </c>
      <c r="T167" s="93"/>
      <c r="U167" s="314">
        <f>+[2]公立・私立別!M19</f>
        <v>4</v>
      </c>
      <c r="V167" s="314">
        <f>+[2]公立・私立別!N19</f>
        <v>0</v>
      </c>
      <c r="W167" s="196">
        <f>SUM(O167+P167+U167+V167)</f>
        <v>436</v>
      </c>
      <c r="X167" s="500">
        <f>SUM([3]私立!$AC$7)</f>
        <v>131</v>
      </c>
      <c r="Y167" s="94">
        <f>IF(C167=0,0,+D167/C167*100)</f>
        <v>54.013997529847678</v>
      </c>
      <c r="Z167" s="195">
        <f>IF(C167=0,0,+W167/C167*100)</f>
        <v>17.949773569370112</v>
      </c>
      <c r="AA167" s="107">
        <f>SUM([2]Sheet1!C15)</f>
        <v>693</v>
      </c>
      <c r="AB167" s="328">
        <f>SUM([2]Sheet1!O15)</f>
        <v>256</v>
      </c>
      <c r="AC167" s="555" t="s">
        <v>116</v>
      </c>
      <c r="AD167" s="555"/>
      <c r="AE167" s="187">
        <f>SUM(E167:R167)-C167</f>
        <v>0</v>
      </c>
    </row>
    <row r="168" spans="1:31" ht="10.5" customHeight="1" x14ac:dyDescent="0.15">
      <c r="A168" s="100"/>
      <c r="B168" s="99"/>
      <c r="C168" s="175"/>
      <c r="D168" s="193"/>
      <c r="E168" s="106"/>
      <c r="F168" s="106"/>
      <c r="G168" s="106"/>
      <c r="H168" s="106"/>
      <c r="I168" s="106"/>
      <c r="J168" s="191"/>
      <c r="K168" s="106"/>
      <c r="L168" s="193"/>
      <c r="M168" s="191"/>
      <c r="N168" s="106"/>
      <c r="O168" s="193"/>
      <c r="P168" s="191"/>
      <c r="Q168" s="192"/>
      <c r="R168" s="106"/>
      <c r="S168" s="193"/>
      <c r="T168" s="106"/>
      <c r="U168" s="319"/>
      <c r="V168" s="319"/>
      <c r="W168" s="184"/>
      <c r="X168" s="329"/>
      <c r="Y168" s="190"/>
      <c r="Z168" s="189"/>
      <c r="AA168" s="175"/>
      <c r="AB168" s="188"/>
      <c r="AE168" s="187"/>
    </row>
    <row r="169" spans="1:31" ht="14.25" x14ac:dyDescent="0.15">
      <c r="A169" s="598" t="s">
        <v>115</v>
      </c>
      <c r="B169" s="599"/>
      <c r="C169" s="175">
        <f>+D169+K169+L169+M169+N169+O169+Q169+R169+P169+S169</f>
        <v>2709</v>
      </c>
      <c r="D169" s="174">
        <f>SUM(E169:J169)</f>
        <v>1521</v>
      </c>
      <c r="E169" s="175">
        <f>+[2]大学・短大別!G6</f>
        <v>1036</v>
      </c>
      <c r="F169" s="175">
        <f>+[2]大学・短大別!J6</f>
        <v>485</v>
      </c>
      <c r="G169" s="175">
        <f>+[2]大学・短大別!M6</f>
        <v>0</v>
      </c>
      <c r="H169" s="175">
        <f>+[2]大学・短大別!P6</f>
        <v>0</v>
      </c>
      <c r="I169" s="175">
        <f>+[2]大学・短大別!S6</f>
        <v>0</v>
      </c>
      <c r="J169" s="185">
        <f>+[2]大学・短大別!V6</f>
        <v>0</v>
      </c>
      <c r="K169" s="175">
        <f>+[2]進路別女!D6</f>
        <v>536</v>
      </c>
      <c r="L169" s="503">
        <f>+[2]専修一般!I6</f>
        <v>158</v>
      </c>
      <c r="M169" s="504">
        <f>+[2]専修一般!J6</f>
        <v>8</v>
      </c>
      <c r="N169" s="175">
        <f>+[2]進路別女!F6</f>
        <v>3</v>
      </c>
      <c r="O169" s="186">
        <f>+[2]進路別女!G6</f>
        <v>363</v>
      </c>
      <c r="P169" s="185">
        <f>+[2]進路別女!H6</f>
        <v>2</v>
      </c>
      <c r="Q169" s="184">
        <f>+[2]進路別女!I6</f>
        <v>23</v>
      </c>
      <c r="R169" s="175">
        <f>+[2]進路別女!J6</f>
        <v>95</v>
      </c>
      <c r="S169" s="186">
        <f>+[2]進路別女!K6</f>
        <v>0</v>
      </c>
      <c r="T169" s="175"/>
      <c r="U169" s="317">
        <f>+[2]進路別女!M6</f>
        <v>2</v>
      </c>
      <c r="V169" s="317">
        <f>+[2]進路別女!N6</f>
        <v>0</v>
      </c>
      <c r="W169" s="184">
        <f>+[2]県外就職女!B6</f>
        <v>367</v>
      </c>
      <c r="X169" s="184">
        <f>+[2]県外就職女!C6</f>
        <v>81</v>
      </c>
      <c r="Y169" s="94">
        <f>+D169/C169*100</f>
        <v>56.146179401993358</v>
      </c>
      <c r="Z169" s="171">
        <f>W169/C169*100</f>
        <v>13.547434477667036</v>
      </c>
      <c r="AA169" s="175">
        <f>+[2]入学志願女!F6</f>
        <v>1232</v>
      </c>
      <c r="AB169" s="175">
        <f>+[2]入学志願女!G6</f>
        <v>493</v>
      </c>
      <c r="AC169" s="597" t="s">
        <v>115</v>
      </c>
      <c r="AD169" s="598"/>
    </row>
    <row r="170" spans="1:31" ht="14.25" x14ac:dyDescent="0.15">
      <c r="A170" s="598" t="s">
        <v>114</v>
      </c>
      <c r="B170" s="599"/>
      <c r="C170" s="175">
        <f t="shared" ref="C170:C230" si="50">+D170+K170+L170+M170+N170+O170+Q170+R170+P170+S170</f>
        <v>526</v>
      </c>
      <c r="D170" s="174">
        <f t="shared" ref="D170:D190" si="51">SUM(E170:J170)</f>
        <v>226</v>
      </c>
      <c r="E170" s="175">
        <f>+[2]大学・短大別!G7</f>
        <v>123</v>
      </c>
      <c r="F170" s="175">
        <f>+[2]大学・短大別!J7</f>
        <v>103</v>
      </c>
      <c r="G170" s="175">
        <f>+[2]大学・短大別!M7</f>
        <v>0</v>
      </c>
      <c r="H170" s="175">
        <f>+[2]大学・短大別!P7</f>
        <v>0</v>
      </c>
      <c r="I170" s="175">
        <f>+[2]大学・短大別!S7</f>
        <v>0</v>
      </c>
      <c r="J170" s="185">
        <f>+[2]大学・短大別!V7</f>
        <v>0</v>
      </c>
      <c r="K170" s="175">
        <f>+[2]進路別女!D7</f>
        <v>157</v>
      </c>
      <c r="L170" s="503">
        <f>+[2]専修一般!I7</f>
        <v>0</v>
      </c>
      <c r="M170" s="504">
        <f>+[2]専修一般!J7</f>
        <v>1</v>
      </c>
      <c r="N170" s="175">
        <f>+[2]進路別女!F7</f>
        <v>1</v>
      </c>
      <c r="O170" s="186">
        <f>+[2]進路別女!G7</f>
        <v>124</v>
      </c>
      <c r="P170" s="185">
        <f>+[2]進路別女!H7</f>
        <v>0</v>
      </c>
      <c r="Q170" s="184">
        <f>+[2]進路別女!I7</f>
        <v>4</v>
      </c>
      <c r="R170" s="175">
        <f>+[2]進路別女!J7</f>
        <v>13</v>
      </c>
      <c r="S170" s="186">
        <f>+[2]進路別女!K7</f>
        <v>0</v>
      </c>
      <c r="T170" s="175"/>
      <c r="U170" s="317">
        <f>+[2]進路別女!M7</f>
        <v>2</v>
      </c>
      <c r="V170" s="317">
        <f>+[2]進路別女!N7</f>
        <v>0</v>
      </c>
      <c r="W170" s="184">
        <f>+[2]県外就職女!B7</f>
        <v>126</v>
      </c>
      <c r="X170" s="184">
        <f>+[2]県外就職女!C7</f>
        <v>36</v>
      </c>
      <c r="Y170" s="94">
        <f>+D170/C170*100</f>
        <v>42.965779467680612</v>
      </c>
      <c r="Z170" s="171">
        <f t="shared" ref="Z170:Z231" si="52">W170/C170*100</f>
        <v>23.954372623574145</v>
      </c>
      <c r="AA170" s="175">
        <f>+[2]入学志願女!F7</f>
        <v>124</v>
      </c>
      <c r="AB170" s="175">
        <f>+[2]入学志願女!G7</f>
        <v>103</v>
      </c>
      <c r="AC170" s="597" t="s">
        <v>114</v>
      </c>
      <c r="AD170" s="598"/>
    </row>
    <row r="171" spans="1:31" ht="14.25" x14ac:dyDescent="0.15">
      <c r="A171" s="598" t="s">
        <v>113</v>
      </c>
      <c r="B171" s="599"/>
      <c r="C171" s="175">
        <f t="shared" si="50"/>
        <v>77</v>
      </c>
      <c r="D171" s="174">
        <f t="shared" si="51"/>
        <v>23</v>
      </c>
      <c r="E171" s="175">
        <f>+[2]大学・短大別!G8</f>
        <v>5</v>
      </c>
      <c r="F171" s="175">
        <f>+[2]大学・短大別!J8</f>
        <v>16</v>
      </c>
      <c r="G171" s="175">
        <f>+[2]大学・短大別!M8</f>
        <v>0</v>
      </c>
      <c r="H171" s="175">
        <f>+[2]大学・短大別!P8</f>
        <v>0</v>
      </c>
      <c r="I171" s="175">
        <f>+[2]大学・短大別!S8</f>
        <v>2</v>
      </c>
      <c r="J171" s="185">
        <f>+[2]大学・短大別!V8</f>
        <v>0</v>
      </c>
      <c r="K171" s="175">
        <f>+[2]進路別女!D8</f>
        <v>34</v>
      </c>
      <c r="L171" s="186">
        <f>+[2]専修一般!I8</f>
        <v>0</v>
      </c>
      <c r="M171" s="185">
        <f>+[2]専修一般!J8</f>
        <v>1</v>
      </c>
      <c r="N171" s="175">
        <f>+[2]進路別女!F8</f>
        <v>0</v>
      </c>
      <c r="O171" s="186">
        <f>+[2]進路別女!G8</f>
        <v>15</v>
      </c>
      <c r="P171" s="185">
        <f>+[2]進路別女!H8</f>
        <v>0</v>
      </c>
      <c r="Q171" s="184">
        <f>+[2]進路別女!I8</f>
        <v>2</v>
      </c>
      <c r="R171" s="175">
        <f>+[2]進路別女!J8</f>
        <v>2</v>
      </c>
      <c r="S171" s="186">
        <f>+[2]進路別女!K8</f>
        <v>0</v>
      </c>
      <c r="T171" s="175"/>
      <c r="U171" s="317">
        <f>+[2]進路別女!M8</f>
        <v>0</v>
      </c>
      <c r="V171" s="317">
        <f>+[2]進路別女!N8</f>
        <v>0</v>
      </c>
      <c r="W171" s="184">
        <f>+[2]県外就職女!B8</f>
        <v>15</v>
      </c>
      <c r="X171" s="184">
        <f>+[2]県外就職女!C8</f>
        <v>6</v>
      </c>
      <c r="Y171" s="94">
        <f>+D171/C171*100</f>
        <v>29.870129870129869</v>
      </c>
      <c r="Z171" s="171">
        <f t="shared" si="52"/>
        <v>19.480519480519483</v>
      </c>
      <c r="AA171" s="175">
        <f>+[2]入学志願女!F8</f>
        <v>5</v>
      </c>
      <c r="AB171" s="175">
        <f>+[2]入学志願女!G8</f>
        <v>16</v>
      </c>
      <c r="AC171" s="597" t="s">
        <v>113</v>
      </c>
      <c r="AD171" s="598"/>
    </row>
    <row r="172" spans="1:31" ht="14.25" x14ac:dyDescent="0.15">
      <c r="A172" s="598" t="s">
        <v>112</v>
      </c>
      <c r="B172" s="599"/>
      <c r="C172" s="175">
        <f t="shared" si="50"/>
        <v>44</v>
      </c>
      <c r="D172" s="174">
        <f t="shared" si="51"/>
        <v>5</v>
      </c>
      <c r="E172" s="175">
        <f>+[2]大学・短大別!G9</f>
        <v>2</v>
      </c>
      <c r="F172" s="175">
        <f>+[2]大学・短大別!J9</f>
        <v>3</v>
      </c>
      <c r="G172" s="175">
        <f>+[2]大学・短大別!M9</f>
        <v>0</v>
      </c>
      <c r="H172" s="175">
        <f>+[2]大学・短大別!P9</f>
        <v>0</v>
      </c>
      <c r="I172" s="175">
        <f>+[2]大学・短大別!S9</f>
        <v>0</v>
      </c>
      <c r="J172" s="185">
        <f>+[2]大学・短大別!V9</f>
        <v>0</v>
      </c>
      <c r="K172" s="175">
        <f>+[2]進路別女!D9</f>
        <v>10</v>
      </c>
      <c r="L172" s="186">
        <f>+[2]専修一般!I9</f>
        <v>0</v>
      </c>
      <c r="M172" s="185">
        <f>+[2]専修一般!J9</f>
        <v>0</v>
      </c>
      <c r="N172" s="175">
        <f>+[2]進路別女!F9</f>
        <v>0</v>
      </c>
      <c r="O172" s="186">
        <f>+[2]進路別女!G9</f>
        <v>29</v>
      </c>
      <c r="P172" s="185">
        <f>+[2]進路別女!H9</f>
        <v>0</v>
      </c>
      <c r="Q172" s="184">
        <f>+[2]進路別女!I9</f>
        <v>0</v>
      </c>
      <c r="R172" s="175">
        <f>+[2]進路別女!J9</f>
        <v>0</v>
      </c>
      <c r="S172" s="186">
        <f>+[2]進路別女!K9</f>
        <v>0</v>
      </c>
      <c r="T172" s="175"/>
      <c r="U172" s="317">
        <f>+[2]進路別女!M9</f>
        <v>0</v>
      </c>
      <c r="V172" s="317">
        <f>+[2]進路別女!N9</f>
        <v>0</v>
      </c>
      <c r="W172" s="184">
        <f>+[2]県外就職女!B9</f>
        <v>29</v>
      </c>
      <c r="X172" s="184">
        <f>+[2]県外就職女!C9</f>
        <v>6</v>
      </c>
      <c r="Y172" s="94">
        <f>+D172/C172*100</f>
        <v>11.363636363636363</v>
      </c>
      <c r="Z172" s="171">
        <f t="shared" si="52"/>
        <v>65.909090909090907</v>
      </c>
      <c r="AA172" s="175">
        <f>+[2]入学志願女!F9</f>
        <v>2</v>
      </c>
      <c r="AB172" s="175">
        <f>+[2]入学志願女!G9</f>
        <v>3</v>
      </c>
      <c r="AC172" s="597" t="s">
        <v>112</v>
      </c>
      <c r="AD172" s="598"/>
    </row>
    <row r="173" spans="1:31" ht="14.25" x14ac:dyDescent="0.15">
      <c r="A173" s="598" t="s">
        <v>111</v>
      </c>
      <c r="B173" s="599"/>
      <c r="C173" s="175">
        <f t="shared" si="50"/>
        <v>394</v>
      </c>
      <c r="D173" s="174">
        <f t="shared" si="51"/>
        <v>225</v>
      </c>
      <c r="E173" s="175">
        <f>+[2]大学・短大別!G10</f>
        <v>81</v>
      </c>
      <c r="F173" s="175">
        <f>+[2]大学・短大別!J10</f>
        <v>51</v>
      </c>
      <c r="G173" s="175">
        <f>+[2]大学・短大別!M10</f>
        <v>0</v>
      </c>
      <c r="H173" s="175">
        <f>+[2]大学・短大別!P10</f>
        <v>0</v>
      </c>
      <c r="I173" s="175">
        <f>+[2]大学・短大別!S10</f>
        <v>93</v>
      </c>
      <c r="J173" s="185">
        <f>+[2]大学・短大別!V10</f>
        <v>0</v>
      </c>
      <c r="K173" s="175">
        <f>+[2]進路別女!D10</f>
        <v>79</v>
      </c>
      <c r="L173" s="186">
        <f>+[2]専修一般!I10</f>
        <v>1</v>
      </c>
      <c r="M173" s="185">
        <f>+[2]専修一般!J10</f>
        <v>0</v>
      </c>
      <c r="N173" s="175">
        <f>+[2]進路別女!F10</f>
        <v>1</v>
      </c>
      <c r="O173" s="186">
        <f>+[2]進路別女!G10</f>
        <v>83</v>
      </c>
      <c r="P173" s="185">
        <f>+[2]進路別女!H10</f>
        <v>3</v>
      </c>
      <c r="Q173" s="184">
        <f>+[2]進路別女!I10</f>
        <v>0</v>
      </c>
      <c r="R173" s="175">
        <f>+[2]進路別女!J10</f>
        <v>2</v>
      </c>
      <c r="S173" s="186">
        <f>+[2]進路別女!K10</f>
        <v>0</v>
      </c>
      <c r="T173" s="175"/>
      <c r="U173" s="317">
        <f>+[2]進路別女!M10</f>
        <v>0</v>
      </c>
      <c r="V173" s="317">
        <f>+[2]進路別女!N10</f>
        <v>0</v>
      </c>
      <c r="W173" s="184">
        <f>+[2]県外就職女!B10</f>
        <v>86</v>
      </c>
      <c r="X173" s="184">
        <f>+[2]県外就職女!C10</f>
        <v>44</v>
      </c>
      <c r="Y173" s="94">
        <f>+D173/C173*100</f>
        <v>57.106598984771573</v>
      </c>
      <c r="Z173" s="171">
        <f t="shared" si="52"/>
        <v>21.82741116751269</v>
      </c>
      <c r="AA173" s="175">
        <f>+[2]入学志願女!F10</f>
        <v>81</v>
      </c>
      <c r="AB173" s="175">
        <f>+[2]入学志願女!G10</f>
        <v>51</v>
      </c>
      <c r="AC173" s="597" t="s">
        <v>111</v>
      </c>
      <c r="AD173" s="598"/>
    </row>
    <row r="174" spans="1:31" ht="10.5" customHeight="1" x14ac:dyDescent="0.15">
      <c r="A174" s="523"/>
      <c r="B174" s="524"/>
      <c r="C174" s="175"/>
      <c r="D174" s="174"/>
      <c r="E174" s="175"/>
      <c r="F174" s="175"/>
      <c r="G174" s="175"/>
      <c r="H174" s="175"/>
      <c r="I174" s="175"/>
      <c r="J174" s="185"/>
      <c r="K174" s="175"/>
      <c r="L174" s="186"/>
      <c r="M174" s="185"/>
      <c r="N174" s="175"/>
      <c r="O174" s="186"/>
      <c r="P174" s="185"/>
      <c r="Q174" s="184"/>
      <c r="R174" s="175"/>
      <c r="S174" s="186"/>
      <c r="T174" s="175"/>
      <c r="U174" s="317"/>
      <c r="V174" s="317"/>
      <c r="W174" s="172"/>
      <c r="X174" s="172"/>
      <c r="Y174" s="94"/>
      <c r="Z174" s="171"/>
      <c r="AA174" s="175"/>
      <c r="AB174" s="175"/>
      <c r="AC174" s="526"/>
      <c r="AD174" s="523"/>
    </row>
    <row r="175" spans="1:31" ht="14.25" x14ac:dyDescent="0.15">
      <c r="A175" s="598" t="s">
        <v>110</v>
      </c>
      <c r="B175" s="599"/>
      <c r="C175" s="175">
        <f t="shared" si="50"/>
        <v>183</v>
      </c>
      <c r="D175" s="174">
        <f t="shared" si="51"/>
        <v>53</v>
      </c>
      <c r="E175" s="175">
        <f>+[2]大学・短大別!G11</f>
        <v>29</v>
      </c>
      <c r="F175" s="175">
        <f>+[2]大学・短大別!J11</f>
        <v>24</v>
      </c>
      <c r="G175" s="175">
        <f>+[2]大学・短大別!M11</f>
        <v>0</v>
      </c>
      <c r="H175" s="175">
        <f>+[2]大学・短大別!P11</f>
        <v>0</v>
      </c>
      <c r="I175" s="175">
        <f>+[2]大学・短大別!S11</f>
        <v>0</v>
      </c>
      <c r="J175" s="185">
        <f>+[2]大学・短大別!V11</f>
        <v>0</v>
      </c>
      <c r="K175" s="175">
        <f>+[2]進路別女!D11</f>
        <v>46</v>
      </c>
      <c r="L175" s="186">
        <f>+[2]専修一般!I11</f>
        <v>1</v>
      </c>
      <c r="M175" s="185">
        <f>+[2]専修一般!J11</f>
        <v>3</v>
      </c>
      <c r="N175" s="175">
        <f>+[2]進路別女!F11</f>
        <v>3</v>
      </c>
      <c r="O175" s="186">
        <f>+[2]進路別女!G11</f>
        <v>71</v>
      </c>
      <c r="P175" s="185">
        <f>+[2]進路別女!H11</f>
        <v>1</v>
      </c>
      <c r="Q175" s="184">
        <f>+[2]進路別女!I11</f>
        <v>3</v>
      </c>
      <c r="R175" s="175">
        <f>+[2]進路別女!J11</f>
        <v>2</v>
      </c>
      <c r="S175" s="186">
        <f>+[2]進路別女!K11</f>
        <v>0</v>
      </c>
      <c r="T175" s="175"/>
      <c r="U175" s="317">
        <f>+[2]進路別女!M11</f>
        <v>0</v>
      </c>
      <c r="V175" s="317">
        <f>+[2]進路別女!N11</f>
        <v>0</v>
      </c>
      <c r="W175" s="172">
        <f>+[2]県外就職女!B11</f>
        <v>72</v>
      </c>
      <c r="X175" s="172">
        <f>+[2]県外就職女!C11</f>
        <v>8</v>
      </c>
      <c r="Y175" s="94">
        <f>+D175/C175*100</f>
        <v>28.961748633879779</v>
      </c>
      <c r="Z175" s="171">
        <f t="shared" si="52"/>
        <v>39.344262295081968</v>
      </c>
      <c r="AA175" s="175">
        <f>+[2]入学志願女!F11</f>
        <v>30</v>
      </c>
      <c r="AB175" s="175">
        <f>+[2]入学志願女!G11</f>
        <v>24</v>
      </c>
      <c r="AC175" s="597" t="s">
        <v>110</v>
      </c>
      <c r="AD175" s="598"/>
    </row>
    <row r="176" spans="1:31" ht="14.25" x14ac:dyDescent="0.15">
      <c r="A176" s="598" t="s">
        <v>109</v>
      </c>
      <c r="B176" s="601"/>
      <c r="C176" s="175">
        <f t="shared" si="50"/>
        <v>63</v>
      </c>
      <c r="D176" s="174">
        <f t="shared" si="51"/>
        <v>22</v>
      </c>
      <c r="E176" s="175">
        <f>+[2]大学・短大別!G12</f>
        <v>12</v>
      </c>
      <c r="F176" s="175">
        <f>+[2]大学・短大別!J12</f>
        <v>10</v>
      </c>
      <c r="G176" s="175">
        <f>+[2]大学・短大別!M12</f>
        <v>0</v>
      </c>
      <c r="H176" s="175">
        <f>+[2]大学・短大別!P12</f>
        <v>0</v>
      </c>
      <c r="I176" s="175">
        <f>+[2]大学・短大別!S12</f>
        <v>0</v>
      </c>
      <c r="J176" s="185">
        <f>+[2]大学・短大別!V12</f>
        <v>0</v>
      </c>
      <c r="K176" s="175">
        <f>+[2]進路別女!D12</f>
        <v>19</v>
      </c>
      <c r="L176" s="186">
        <f>+[2]専修一般!I12</f>
        <v>1</v>
      </c>
      <c r="M176" s="185">
        <f>+[2]専修一般!J12</f>
        <v>0</v>
      </c>
      <c r="N176" s="175">
        <f>+[2]進路別女!F12</f>
        <v>0</v>
      </c>
      <c r="O176" s="186">
        <f>+[2]進路別女!G12</f>
        <v>20</v>
      </c>
      <c r="P176" s="185">
        <f>+[2]進路別女!H12</f>
        <v>1</v>
      </c>
      <c r="Q176" s="184">
        <f>+[2]進路別女!I12</f>
        <v>0</v>
      </c>
      <c r="R176" s="175">
        <f>+[2]進路別女!J12</f>
        <v>0</v>
      </c>
      <c r="S176" s="186">
        <f>+[2]進路別女!K12</f>
        <v>0</v>
      </c>
      <c r="T176" s="175"/>
      <c r="U176" s="317">
        <f>+[2]進路別女!M12</f>
        <v>0</v>
      </c>
      <c r="V176" s="317">
        <f>+[2]進路別女!N12</f>
        <v>0</v>
      </c>
      <c r="W176" s="172">
        <f>+[2]県外就職女!B12</f>
        <v>21</v>
      </c>
      <c r="X176" s="172">
        <f>+[2]県外就職女!C12</f>
        <v>8</v>
      </c>
      <c r="Y176" s="94">
        <f>+D176/C176*100</f>
        <v>34.920634920634917</v>
      </c>
      <c r="Z176" s="171">
        <f t="shared" si="52"/>
        <v>33.333333333333329</v>
      </c>
      <c r="AA176" s="175">
        <f>+[2]入学志願女!F12</f>
        <v>13</v>
      </c>
      <c r="AB176" s="175">
        <f>+[2]入学志願女!G12</f>
        <v>10</v>
      </c>
      <c r="AC176" s="597" t="s">
        <v>109</v>
      </c>
      <c r="AD176" s="600"/>
    </row>
    <row r="177" spans="1:30" ht="14.25" x14ac:dyDescent="0.15">
      <c r="A177" s="598" t="s">
        <v>108</v>
      </c>
      <c r="B177" s="601"/>
      <c r="C177" s="175">
        <f t="shared" si="50"/>
        <v>15</v>
      </c>
      <c r="D177" s="174">
        <f t="shared" si="51"/>
        <v>2</v>
      </c>
      <c r="E177" s="175">
        <f>+[2]大学・短大別!G13</f>
        <v>0</v>
      </c>
      <c r="F177" s="175">
        <f>+[2]大学・短大別!J13</f>
        <v>2</v>
      </c>
      <c r="G177" s="175">
        <f>+[2]大学・短大別!M13</f>
        <v>0</v>
      </c>
      <c r="H177" s="175">
        <f>+[2]大学・短大別!P13</f>
        <v>0</v>
      </c>
      <c r="I177" s="175">
        <f>+[2]大学・短大別!S13</f>
        <v>0</v>
      </c>
      <c r="J177" s="185">
        <f>+[2]大学・短大別!V13</f>
        <v>0</v>
      </c>
      <c r="K177" s="175">
        <f>+[2]進路別女!D13</f>
        <v>7</v>
      </c>
      <c r="L177" s="186">
        <f>+[2]専修一般!I13</f>
        <v>0</v>
      </c>
      <c r="M177" s="185">
        <f>+[2]専修一般!J13</f>
        <v>0</v>
      </c>
      <c r="N177" s="175">
        <f>+[2]進路別女!F13</f>
        <v>0</v>
      </c>
      <c r="O177" s="186">
        <f>+[2]進路別女!G13</f>
        <v>4</v>
      </c>
      <c r="P177" s="185">
        <f>+[2]進路別女!H13</f>
        <v>2</v>
      </c>
      <c r="Q177" s="184">
        <f>+[2]進路別女!I13</f>
        <v>0</v>
      </c>
      <c r="R177" s="175">
        <f>+[2]進路別女!J13</f>
        <v>0</v>
      </c>
      <c r="S177" s="186">
        <f>+[2]進路別女!K13</f>
        <v>0</v>
      </c>
      <c r="T177" s="175"/>
      <c r="U177" s="317">
        <f>+[2]進路別女!M13</f>
        <v>0</v>
      </c>
      <c r="V177" s="317">
        <f>+[2]進路別女!N13</f>
        <v>0</v>
      </c>
      <c r="W177" s="172">
        <f>+[2]県外就職女!B13</f>
        <v>6</v>
      </c>
      <c r="X177" s="172">
        <f>+[2]県外就職女!C13</f>
        <v>2</v>
      </c>
      <c r="Y177" s="94">
        <f>+D177/C177*100</f>
        <v>13.333333333333334</v>
      </c>
      <c r="Z177" s="171">
        <f t="shared" si="52"/>
        <v>40</v>
      </c>
      <c r="AA177" s="175">
        <f>+[2]入学志願女!F13</f>
        <v>0</v>
      </c>
      <c r="AB177" s="175">
        <f>+[2]入学志願女!G13</f>
        <v>2</v>
      </c>
      <c r="AC177" s="597" t="s">
        <v>108</v>
      </c>
      <c r="AD177" s="600"/>
    </row>
    <row r="178" spans="1:30" ht="13.5" customHeight="1" x14ac:dyDescent="0.15">
      <c r="A178" s="598" t="s">
        <v>107</v>
      </c>
      <c r="B178" s="601"/>
      <c r="C178" s="175">
        <f t="shared" si="50"/>
        <v>366</v>
      </c>
      <c r="D178" s="174">
        <f t="shared" si="51"/>
        <v>171</v>
      </c>
      <c r="E178" s="175">
        <f>+[2]大学・短大別!G14</f>
        <v>120</v>
      </c>
      <c r="F178" s="175">
        <f>+[2]大学・短大別!J14</f>
        <v>51</v>
      </c>
      <c r="G178" s="175">
        <f>+[2]大学・短大別!M14</f>
        <v>0</v>
      </c>
      <c r="H178" s="175">
        <f>+[2]大学・短大別!P14</f>
        <v>0</v>
      </c>
      <c r="I178" s="175">
        <f>+[2]大学・短大別!S14</f>
        <v>0</v>
      </c>
      <c r="J178" s="185">
        <f>+[2]大学・短大別!V14</f>
        <v>0</v>
      </c>
      <c r="K178" s="175">
        <f>+[2]進路別女!D14</f>
        <v>78</v>
      </c>
      <c r="L178" s="186">
        <f>+[2]専修一般!I14</f>
        <v>7</v>
      </c>
      <c r="M178" s="185">
        <f>+[2]専修一般!J14</f>
        <v>3</v>
      </c>
      <c r="N178" s="175">
        <f>+[2]進路別女!F14</f>
        <v>1</v>
      </c>
      <c r="O178" s="186">
        <f>+[2]進路別女!G14</f>
        <v>102</v>
      </c>
      <c r="P178" s="185">
        <f>+[2]進路別女!H14</f>
        <v>0</v>
      </c>
      <c r="Q178" s="184">
        <f>+[2]進路別女!I14</f>
        <v>0</v>
      </c>
      <c r="R178" s="175">
        <f>+[2]進路別女!J14</f>
        <v>4</v>
      </c>
      <c r="S178" s="186">
        <f>+[2]進路別女!K14</f>
        <v>0</v>
      </c>
      <c r="T178" s="175"/>
      <c r="U178" s="317">
        <f>+[2]進路別女!M14</f>
        <v>0</v>
      </c>
      <c r="V178" s="317">
        <f>+[2]進路別女!N14</f>
        <v>0</v>
      </c>
      <c r="W178" s="172">
        <f>+[2]県外就職女!B14</f>
        <v>102</v>
      </c>
      <c r="X178" s="172">
        <f>+[2]県外就職女!C14</f>
        <v>29</v>
      </c>
      <c r="Y178" s="94">
        <f>+D178/C178*100</f>
        <v>46.721311475409841</v>
      </c>
      <c r="Z178" s="171">
        <f t="shared" si="52"/>
        <v>27.868852459016392</v>
      </c>
      <c r="AA178" s="175">
        <f>+[2]入学志願女!F14</f>
        <v>137</v>
      </c>
      <c r="AB178" s="175">
        <f>+[2]入学志願女!G14</f>
        <v>53</v>
      </c>
      <c r="AC178" s="597" t="s">
        <v>107</v>
      </c>
      <c r="AD178" s="600"/>
    </row>
    <row r="179" spans="1:30" ht="14.25" x14ac:dyDescent="0.15">
      <c r="A179" s="598" t="s">
        <v>106</v>
      </c>
      <c r="B179" s="601"/>
      <c r="C179" s="175">
        <f t="shared" si="50"/>
        <v>344</v>
      </c>
      <c r="D179" s="174">
        <f t="shared" si="51"/>
        <v>119</v>
      </c>
      <c r="E179" s="175">
        <f>+[2]大学・短大別!G15</f>
        <v>68</v>
      </c>
      <c r="F179" s="175">
        <f>+[2]大学・短大別!J15</f>
        <v>47</v>
      </c>
      <c r="G179" s="175">
        <f>+[2]大学・短大別!M15</f>
        <v>1</v>
      </c>
      <c r="H179" s="175">
        <f>+[2]大学・短大別!P15</f>
        <v>0</v>
      </c>
      <c r="I179" s="175">
        <f>+[2]大学・短大別!S15</f>
        <v>3</v>
      </c>
      <c r="J179" s="185">
        <f>+[2]大学・短大別!V15</f>
        <v>0</v>
      </c>
      <c r="K179" s="175">
        <f>+[2]進路別女!D15</f>
        <v>67</v>
      </c>
      <c r="L179" s="186">
        <f>+[2]専修一般!I15</f>
        <v>5</v>
      </c>
      <c r="M179" s="185">
        <f>+[2]専修一般!J15</f>
        <v>1</v>
      </c>
      <c r="N179" s="175">
        <f>+[2]進路別女!F15</f>
        <v>5</v>
      </c>
      <c r="O179" s="186">
        <f>+[2]進路別女!G15</f>
        <v>124</v>
      </c>
      <c r="P179" s="185">
        <f>+[2]進路別女!H15</f>
        <v>0</v>
      </c>
      <c r="Q179" s="184">
        <f>+[2]進路別女!I15</f>
        <v>10</v>
      </c>
      <c r="R179" s="175">
        <f>+[2]進路別女!J15</f>
        <v>13</v>
      </c>
      <c r="S179" s="186">
        <f>+[2]進路別女!K15</f>
        <v>0</v>
      </c>
      <c r="T179" s="175"/>
      <c r="U179" s="317">
        <f>+[2]進路別女!M15</f>
        <v>2</v>
      </c>
      <c r="V179" s="317">
        <f>+[2]進路別女!N15</f>
        <v>0</v>
      </c>
      <c r="W179" s="172">
        <f>+[2]県外就職女!B15</f>
        <v>126</v>
      </c>
      <c r="X179" s="172">
        <f>+[2]県外就職女!C15</f>
        <v>39</v>
      </c>
      <c r="Y179" s="94">
        <f>+D179/C179*100</f>
        <v>34.593023255813954</v>
      </c>
      <c r="Z179" s="171">
        <f t="shared" si="52"/>
        <v>36.627906976744185</v>
      </c>
      <c r="AA179" s="175">
        <f>+[2]入学志願女!F15</f>
        <v>75</v>
      </c>
      <c r="AB179" s="175">
        <f>+[2]入学志願女!G15</f>
        <v>47</v>
      </c>
      <c r="AC179" s="597" t="s">
        <v>106</v>
      </c>
      <c r="AD179" s="600"/>
    </row>
    <row r="180" spans="1:30" ht="10.5" customHeight="1" x14ac:dyDescent="0.15">
      <c r="A180" s="523"/>
      <c r="B180" s="525"/>
      <c r="C180" s="175"/>
      <c r="D180" s="174"/>
      <c r="E180" s="175"/>
      <c r="F180" s="175"/>
      <c r="G180" s="175"/>
      <c r="H180" s="175"/>
      <c r="I180" s="175"/>
      <c r="J180" s="185"/>
      <c r="K180" s="175"/>
      <c r="L180" s="186"/>
      <c r="M180" s="185"/>
      <c r="N180" s="175"/>
      <c r="O180" s="186"/>
      <c r="P180" s="185"/>
      <c r="Q180" s="184"/>
      <c r="R180" s="175"/>
      <c r="S180" s="186"/>
      <c r="T180" s="175"/>
      <c r="U180" s="317"/>
      <c r="V180" s="317"/>
      <c r="W180" s="172"/>
      <c r="X180" s="172"/>
      <c r="Y180" s="94"/>
      <c r="Z180" s="171"/>
      <c r="AA180" s="175"/>
      <c r="AB180" s="175"/>
      <c r="AC180" s="526"/>
      <c r="AD180" s="531"/>
    </row>
    <row r="181" spans="1:30" ht="14.25" x14ac:dyDescent="0.15">
      <c r="A181" s="598" t="s">
        <v>180</v>
      </c>
      <c r="B181" s="601"/>
      <c r="C181" s="175">
        <f t="shared" si="50"/>
        <v>90</v>
      </c>
      <c r="D181" s="174">
        <f t="shared" si="51"/>
        <v>23</v>
      </c>
      <c r="E181" s="175">
        <f>+[2]大学・短大別!G16</f>
        <v>5</v>
      </c>
      <c r="F181" s="175">
        <f>+[2]大学・短大別!J16</f>
        <v>18</v>
      </c>
      <c r="G181" s="175">
        <f>+[2]大学・短大別!M16</f>
        <v>0</v>
      </c>
      <c r="H181" s="175">
        <f>+[2]大学・短大別!P16</f>
        <v>0</v>
      </c>
      <c r="I181" s="175">
        <f>+[2]大学・短大別!S16</f>
        <v>0</v>
      </c>
      <c r="J181" s="185">
        <f>+[2]大学・短大別!V16</f>
        <v>0</v>
      </c>
      <c r="K181" s="175">
        <f>+[2]進路別女!D16</f>
        <v>34</v>
      </c>
      <c r="L181" s="186">
        <f>+[2]専修一般!I16</f>
        <v>1</v>
      </c>
      <c r="M181" s="185">
        <f>+[2]専修一般!J16</f>
        <v>1</v>
      </c>
      <c r="N181" s="175">
        <f>+[2]進路別女!F16</f>
        <v>1</v>
      </c>
      <c r="O181" s="186">
        <f>+[2]進路別女!G16</f>
        <v>27</v>
      </c>
      <c r="P181" s="185">
        <f>+[2]進路別女!H16</f>
        <v>0</v>
      </c>
      <c r="Q181" s="184">
        <f>+[2]進路別女!I16</f>
        <v>0</v>
      </c>
      <c r="R181" s="175">
        <f>+[2]進路別女!J16</f>
        <v>3</v>
      </c>
      <c r="S181" s="186">
        <f>+[2]進路別女!K16</f>
        <v>0</v>
      </c>
      <c r="T181" s="175"/>
      <c r="U181" s="317">
        <f>+[2]進路別女!M16</f>
        <v>1</v>
      </c>
      <c r="V181" s="317">
        <f>+[2]進路別女!N16</f>
        <v>1</v>
      </c>
      <c r="W181" s="172">
        <f>+[2]県外就職女!B16</f>
        <v>29</v>
      </c>
      <c r="X181" s="172">
        <f>+[2]県外就職女!C16</f>
        <v>18</v>
      </c>
      <c r="Y181" s="94">
        <f>+D181/C181*100</f>
        <v>25.555555555555554</v>
      </c>
      <c r="Z181" s="171">
        <f t="shared" si="52"/>
        <v>32.222222222222221</v>
      </c>
      <c r="AA181" s="175">
        <f>+[2]入学志願女!F16</f>
        <v>5</v>
      </c>
      <c r="AB181" s="175">
        <f>+[2]入学志願女!G16</f>
        <v>18</v>
      </c>
      <c r="AC181" s="597" t="s">
        <v>180</v>
      </c>
      <c r="AD181" s="600"/>
    </row>
    <row r="182" spans="1:30" ht="14.25" x14ac:dyDescent="0.15">
      <c r="A182" s="598" t="s">
        <v>179</v>
      </c>
      <c r="B182" s="601"/>
      <c r="C182" s="175">
        <f t="shared" si="50"/>
        <v>535</v>
      </c>
      <c r="D182" s="174">
        <f t="shared" si="51"/>
        <v>199</v>
      </c>
      <c r="E182" s="175">
        <f>+[2]大学・短大別!G17</f>
        <v>89</v>
      </c>
      <c r="F182" s="175">
        <f>+[2]大学・短大別!J17</f>
        <v>110</v>
      </c>
      <c r="G182" s="175">
        <f>+[2]大学・短大別!M17</f>
        <v>0</v>
      </c>
      <c r="H182" s="175">
        <f>+[2]大学・短大別!P17</f>
        <v>0</v>
      </c>
      <c r="I182" s="175">
        <f>+[2]大学・短大別!S17</f>
        <v>0</v>
      </c>
      <c r="J182" s="185">
        <f>+[2]大学・短大別!V17</f>
        <v>0</v>
      </c>
      <c r="K182" s="175">
        <f>+[2]進路別女!D17</f>
        <v>145</v>
      </c>
      <c r="L182" s="186">
        <f>+[2]専修一般!I17</f>
        <v>7</v>
      </c>
      <c r="M182" s="185">
        <f>+[2]専修一般!J17</f>
        <v>2</v>
      </c>
      <c r="N182" s="175">
        <f>+[2]進路別女!F17</f>
        <v>5</v>
      </c>
      <c r="O182" s="186">
        <f>+[2]進路別女!G17</f>
        <v>162</v>
      </c>
      <c r="P182" s="185">
        <f>+[2]進路別女!H17</f>
        <v>0</v>
      </c>
      <c r="Q182" s="184">
        <f>+[2]進路別女!I17</f>
        <v>1</v>
      </c>
      <c r="R182" s="175">
        <f>+[2]進路別女!J17</f>
        <v>14</v>
      </c>
      <c r="S182" s="186">
        <f>+[2]進路別女!K17</f>
        <v>0</v>
      </c>
      <c r="T182" s="175"/>
      <c r="U182" s="317">
        <f>+[2]進路別女!M17</f>
        <v>0</v>
      </c>
      <c r="V182" s="317">
        <f>+[2]進路別女!N17</f>
        <v>0</v>
      </c>
      <c r="W182" s="172">
        <f>+[2]県外就職女!B17</f>
        <v>162</v>
      </c>
      <c r="X182" s="172">
        <f>+[2]県外就職女!C17</f>
        <v>33</v>
      </c>
      <c r="Y182" s="94">
        <f>+D182/C182*100</f>
        <v>37.196261682242991</v>
      </c>
      <c r="Z182" s="171">
        <f t="shared" si="52"/>
        <v>30.280373831775702</v>
      </c>
      <c r="AA182" s="175">
        <f>+[2]入学志願女!F17</f>
        <v>97</v>
      </c>
      <c r="AB182" s="175">
        <f>+[2]入学志願女!G17</f>
        <v>110</v>
      </c>
      <c r="AC182" s="597" t="s">
        <v>179</v>
      </c>
      <c r="AD182" s="600"/>
    </row>
    <row r="183" spans="1:30" ht="13.5" customHeight="1" x14ac:dyDescent="0.15">
      <c r="A183" s="602" t="s">
        <v>105</v>
      </c>
      <c r="B183" s="603"/>
      <c r="C183" s="175">
        <f t="shared" si="50"/>
        <v>332</v>
      </c>
      <c r="D183" s="174">
        <f t="shared" si="51"/>
        <v>212</v>
      </c>
      <c r="E183" s="175">
        <f>+[2]大学・短大別!G18</f>
        <v>45</v>
      </c>
      <c r="F183" s="175">
        <f>+[2]大学・短大別!J18</f>
        <v>42</v>
      </c>
      <c r="G183" s="175">
        <f>+[2]大学・短大別!M18</f>
        <v>0</v>
      </c>
      <c r="H183" s="175">
        <f>+[2]大学・短大別!P18</f>
        <v>0</v>
      </c>
      <c r="I183" s="175">
        <f>+[2]大学・短大別!S18</f>
        <v>125</v>
      </c>
      <c r="J183" s="185">
        <f>+[2]大学・短大別!V18</f>
        <v>0</v>
      </c>
      <c r="K183" s="175">
        <f>+[2]進路別女!D18</f>
        <v>77</v>
      </c>
      <c r="L183" s="186">
        <f>+[2]専修一般!I18</f>
        <v>1</v>
      </c>
      <c r="M183" s="185">
        <f>+[2]専修一般!J18</f>
        <v>0</v>
      </c>
      <c r="N183" s="175">
        <f>+[2]進路別女!F18</f>
        <v>3</v>
      </c>
      <c r="O183" s="186">
        <f>+[2]進路別女!G18</f>
        <v>34</v>
      </c>
      <c r="P183" s="185">
        <f>+[2]進路別女!H18</f>
        <v>1</v>
      </c>
      <c r="Q183" s="184">
        <f>+[2]進路別女!I18</f>
        <v>4</v>
      </c>
      <c r="R183" s="175">
        <f>+[2]進路別女!J18</f>
        <v>0</v>
      </c>
      <c r="S183" s="186">
        <f>+[2]進路別女!K18</f>
        <v>0</v>
      </c>
      <c r="T183" s="175"/>
      <c r="U183" s="317">
        <f>+[2]進路別女!M18</f>
        <v>0</v>
      </c>
      <c r="V183" s="317">
        <f>+[2]進路別女!N18</f>
        <v>0</v>
      </c>
      <c r="W183" s="172">
        <f>+[2]県外就職女!B18</f>
        <v>35</v>
      </c>
      <c r="X183" s="172">
        <f>+[2]県外就職女!C18</f>
        <v>12</v>
      </c>
      <c r="Y183" s="94">
        <f>+D183/C183*100</f>
        <v>63.855421686746979</v>
      </c>
      <c r="Z183" s="171">
        <f t="shared" si="52"/>
        <v>10.542168674698797</v>
      </c>
      <c r="AA183" s="175">
        <f>+[2]入学志願女!F18</f>
        <v>45</v>
      </c>
      <c r="AB183" s="175">
        <f>+[2]入学志願女!G18</f>
        <v>42</v>
      </c>
      <c r="AC183" s="604" t="s">
        <v>105</v>
      </c>
      <c r="AD183" s="602"/>
    </row>
    <row r="184" spans="1:30" ht="13.5" customHeight="1" x14ac:dyDescent="0.15">
      <c r="A184" s="598" t="s">
        <v>178</v>
      </c>
      <c r="B184" s="601"/>
      <c r="C184" s="175">
        <f t="shared" si="50"/>
        <v>394</v>
      </c>
      <c r="D184" s="174">
        <f t="shared" si="51"/>
        <v>272</v>
      </c>
      <c r="E184" s="175">
        <f>+[2]大学・短大別!G19</f>
        <v>79</v>
      </c>
      <c r="F184" s="175">
        <f>+[2]大学・短大別!J19</f>
        <v>15</v>
      </c>
      <c r="G184" s="175">
        <f>+[2]大学・短大別!M19</f>
        <v>0</v>
      </c>
      <c r="H184" s="175">
        <f>+[2]大学・短大別!P19</f>
        <v>0</v>
      </c>
      <c r="I184" s="175">
        <f>+[2]大学・短大別!S19</f>
        <v>178</v>
      </c>
      <c r="J184" s="185">
        <f>+[2]大学・短大別!V19</f>
        <v>0</v>
      </c>
      <c r="K184" s="175">
        <f>+[2]進路別女!D19</f>
        <v>28</v>
      </c>
      <c r="L184" s="186">
        <f>+[2]専修一般!I19</f>
        <v>32</v>
      </c>
      <c r="M184" s="185">
        <f>+[2]専修一般!J19</f>
        <v>0</v>
      </c>
      <c r="N184" s="175">
        <f>+[2]進路別女!F19</f>
        <v>0</v>
      </c>
      <c r="O184" s="186">
        <f>+[2]進路別女!G19</f>
        <v>60</v>
      </c>
      <c r="P184" s="185">
        <f>+[2]進路別女!H19</f>
        <v>0</v>
      </c>
      <c r="Q184" s="184">
        <f>+[2]進路別女!I19</f>
        <v>0</v>
      </c>
      <c r="R184" s="175">
        <f>+[2]進路別女!J19</f>
        <v>2</v>
      </c>
      <c r="S184" s="186">
        <f>+[2]進路別女!K19</f>
        <v>0</v>
      </c>
      <c r="T184" s="175"/>
      <c r="U184" s="317">
        <f>+[2]進路別女!M19</f>
        <v>0</v>
      </c>
      <c r="V184" s="317">
        <f>+[2]進路別女!N19</f>
        <v>0</v>
      </c>
      <c r="W184" s="172">
        <f>+[2]県外就職女!B19</f>
        <v>60</v>
      </c>
      <c r="X184" s="172">
        <f>+[2]県外就職女!C19</f>
        <v>12</v>
      </c>
      <c r="Y184" s="94">
        <f>+D184/C184*100</f>
        <v>69.035532994923855</v>
      </c>
      <c r="Z184" s="171">
        <f t="shared" si="52"/>
        <v>15.228426395939088</v>
      </c>
      <c r="AA184" s="175">
        <f>+[2]入学志願女!F19</f>
        <v>93</v>
      </c>
      <c r="AB184" s="175">
        <f>+[2]入学志願女!G19</f>
        <v>15</v>
      </c>
      <c r="AC184" s="597" t="s">
        <v>178</v>
      </c>
      <c r="AD184" s="600"/>
    </row>
    <row r="185" spans="1:30" ht="14.25" x14ac:dyDescent="0.15">
      <c r="A185" s="598" t="s">
        <v>177</v>
      </c>
      <c r="B185" s="601"/>
      <c r="C185" s="175">
        <f t="shared" si="50"/>
        <v>183</v>
      </c>
      <c r="D185" s="174">
        <f t="shared" si="51"/>
        <v>81</v>
      </c>
      <c r="E185" s="175">
        <f>+[2]大学・短大別!G20</f>
        <v>53</v>
      </c>
      <c r="F185" s="175">
        <f>+[2]大学・短大別!J20</f>
        <v>28</v>
      </c>
      <c r="G185" s="175">
        <f>+[2]大学・短大別!M20</f>
        <v>0</v>
      </c>
      <c r="H185" s="175">
        <f>+[2]大学・短大別!P20</f>
        <v>0</v>
      </c>
      <c r="I185" s="175">
        <f>+[2]大学・短大別!S20</f>
        <v>0</v>
      </c>
      <c r="J185" s="185">
        <f>+[2]大学・短大別!V20</f>
        <v>0</v>
      </c>
      <c r="K185" s="175">
        <f>+[2]進路別女!D20</f>
        <v>50</v>
      </c>
      <c r="L185" s="186">
        <f>+[2]専修一般!I20</f>
        <v>17</v>
      </c>
      <c r="M185" s="185">
        <f>+[2]専修一般!J20</f>
        <v>0</v>
      </c>
      <c r="N185" s="175">
        <f>+[2]進路別女!F20</f>
        <v>1</v>
      </c>
      <c r="O185" s="186">
        <f>+[2]進路別女!G20</f>
        <v>32</v>
      </c>
      <c r="P185" s="185">
        <f>+[2]進路別女!H20</f>
        <v>0</v>
      </c>
      <c r="Q185" s="184">
        <f>+[2]進路別女!I20</f>
        <v>0</v>
      </c>
      <c r="R185" s="175">
        <f>+[2]進路別女!J20</f>
        <v>2</v>
      </c>
      <c r="S185" s="186">
        <f>+[2]進路別女!K20</f>
        <v>0</v>
      </c>
      <c r="T185" s="175"/>
      <c r="U185" s="317">
        <f>+[2]進路別女!M20</f>
        <v>0</v>
      </c>
      <c r="V185" s="317">
        <f>+[2]進路別女!N20</f>
        <v>0</v>
      </c>
      <c r="W185" s="172">
        <f>+[2]県外就職女!B20</f>
        <v>32</v>
      </c>
      <c r="X185" s="172">
        <f>+[2]県外就職女!C20</f>
        <v>6</v>
      </c>
      <c r="Y185" s="94">
        <f>+D185/C185*100</f>
        <v>44.26229508196721</v>
      </c>
      <c r="Z185" s="171">
        <f t="shared" si="52"/>
        <v>17.486338797814209</v>
      </c>
      <c r="AA185" s="175">
        <f>+[2]入学志願女!F20</f>
        <v>57</v>
      </c>
      <c r="AB185" s="175">
        <f>+[2]入学志願女!G20</f>
        <v>28</v>
      </c>
      <c r="AC185" s="597" t="s">
        <v>177</v>
      </c>
      <c r="AD185" s="600"/>
    </row>
    <row r="186" spans="1:30" ht="10.5" customHeight="1" x14ac:dyDescent="0.15">
      <c r="A186" s="523"/>
      <c r="B186" s="525"/>
      <c r="C186" s="175"/>
      <c r="D186" s="174"/>
      <c r="E186" s="175"/>
      <c r="F186" s="175"/>
      <c r="G186" s="175"/>
      <c r="H186" s="175"/>
      <c r="I186" s="175"/>
      <c r="J186" s="185"/>
      <c r="K186" s="175"/>
      <c r="L186" s="186"/>
      <c r="M186" s="185"/>
      <c r="N186" s="175"/>
      <c r="O186" s="186"/>
      <c r="P186" s="185"/>
      <c r="Q186" s="184"/>
      <c r="R186" s="175"/>
      <c r="S186" s="186"/>
      <c r="T186" s="175"/>
      <c r="U186" s="317"/>
      <c r="V186" s="317"/>
      <c r="W186" s="172"/>
      <c r="X186" s="172"/>
      <c r="Y186" s="94"/>
      <c r="Z186" s="171"/>
      <c r="AA186" s="175"/>
      <c r="AB186" s="175"/>
      <c r="AC186" s="526"/>
      <c r="AD186" s="531"/>
    </row>
    <row r="187" spans="1:30" ht="14.25" x14ac:dyDescent="0.15">
      <c r="A187" s="598" t="s">
        <v>176</v>
      </c>
      <c r="B187" s="601"/>
      <c r="C187" s="175">
        <f t="shared" si="50"/>
        <v>235</v>
      </c>
      <c r="D187" s="174">
        <f t="shared" si="51"/>
        <v>108</v>
      </c>
      <c r="E187" s="175">
        <f>+[2]大学・短大別!G21</f>
        <v>73</v>
      </c>
      <c r="F187" s="175">
        <f>+[2]大学・短大別!J21</f>
        <v>34</v>
      </c>
      <c r="G187" s="175">
        <f>+[2]大学・短大別!M21</f>
        <v>1</v>
      </c>
      <c r="H187" s="175">
        <f>+[2]大学・短大別!P21</f>
        <v>0</v>
      </c>
      <c r="I187" s="175">
        <f>+[2]大学・短大別!S21</f>
        <v>0</v>
      </c>
      <c r="J187" s="185">
        <f>+[2]大学・短大別!V21</f>
        <v>0</v>
      </c>
      <c r="K187" s="175">
        <f>+[2]進路別女!D21</f>
        <v>94</v>
      </c>
      <c r="L187" s="186">
        <f>+[2]専修一般!I21</f>
        <v>4</v>
      </c>
      <c r="M187" s="185">
        <f>+[2]専修一般!J21</f>
        <v>0</v>
      </c>
      <c r="N187" s="175">
        <f>+[2]進路別女!F21</f>
        <v>0</v>
      </c>
      <c r="O187" s="186">
        <f>+[2]進路別女!G21</f>
        <v>25</v>
      </c>
      <c r="P187" s="185">
        <f>+[2]進路別女!H21</f>
        <v>0</v>
      </c>
      <c r="Q187" s="184">
        <f>+[2]進路別女!I21</f>
        <v>1</v>
      </c>
      <c r="R187" s="175">
        <f>+[2]進路別女!J21</f>
        <v>3</v>
      </c>
      <c r="S187" s="186">
        <f>+[2]進路別女!K21</f>
        <v>0</v>
      </c>
      <c r="T187" s="175"/>
      <c r="U187" s="317">
        <f>+[2]進路別女!M21</f>
        <v>0</v>
      </c>
      <c r="V187" s="317">
        <f>+[2]進路別女!N21</f>
        <v>0</v>
      </c>
      <c r="W187" s="172">
        <f>+[2]県外就職女!B21</f>
        <v>25</v>
      </c>
      <c r="X187" s="172">
        <f>+[2]県外就職女!C21</f>
        <v>18</v>
      </c>
      <c r="Y187" s="94">
        <f>+D187/C187*100</f>
        <v>45.957446808510639</v>
      </c>
      <c r="Z187" s="171">
        <f t="shared" si="52"/>
        <v>10.638297872340425</v>
      </c>
      <c r="AA187" s="175">
        <f>+[2]入学志願女!F21</f>
        <v>73</v>
      </c>
      <c r="AB187" s="175">
        <f>+[2]入学志願女!G21</f>
        <v>34</v>
      </c>
      <c r="AC187" s="597" t="s">
        <v>176</v>
      </c>
      <c r="AD187" s="600"/>
    </row>
    <row r="188" spans="1:30" ht="14.25" x14ac:dyDescent="0.15">
      <c r="A188" s="598" t="s">
        <v>175</v>
      </c>
      <c r="B188" s="599"/>
      <c r="C188" s="175">
        <f t="shared" si="50"/>
        <v>107</v>
      </c>
      <c r="D188" s="174">
        <f t="shared" si="51"/>
        <v>46</v>
      </c>
      <c r="E188" s="175">
        <f>+[2]大学・短大別!G22</f>
        <v>24</v>
      </c>
      <c r="F188" s="175">
        <f>+[2]大学・短大別!J22</f>
        <v>22</v>
      </c>
      <c r="G188" s="175">
        <f>+[2]大学・短大別!M22</f>
        <v>0</v>
      </c>
      <c r="H188" s="175">
        <f>+[2]大学・短大別!P22</f>
        <v>0</v>
      </c>
      <c r="I188" s="175">
        <f>+[2]大学・短大別!S22</f>
        <v>0</v>
      </c>
      <c r="J188" s="185">
        <f>+[2]大学・短大別!V22</f>
        <v>0</v>
      </c>
      <c r="K188" s="175">
        <f>+[2]進路別女!D22</f>
        <v>34</v>
      </c>
      <c r="L188" s="186">
        <f>+[2]専修一般!I22</f>
        <v>0</v>
      </c>
      <c r="M188" s="185">
        <f>+[2]専修一般!J22</f>
        <v>0</v>
      </c>
      <c r="N188" s="175">
        <f>+[2]進路別女!F22</f>
        <v>1</v>
      </c>
      <c r="O188" s="186">
        <f>+[2]進路別女!G22</f>
        <v>22</v>
      </c>
      <c r="P188" s="185">
        <f>+[2]進路別女!H22</f>
        <v>1</v>
      </c>
      <c r="Q188" s="184">
        <f>+[2]進路別女!I22</f>
        <v>0</v>
      </c>
      <c r="R188" s="175">
        <f>+[2]進路別女!J22</f>
        <v>3</v>
      </c>
      <c r="S188" s="186">
        <f>+[2]進路別女!K22</f>
        <v>0</v>
      </c>
      <c r="T188" s="175"/>
      <c r="U188" s="317">
        <f>+[2]進路別女!M22</f>
        <v>0</v>
      </c>
      <c r="V188" s="317">
        <f>+[2]進路別女!N22</f>
        <v>0</v>
      </c>
      <c r="W188" s="172">
        <f>+[2]県外就職女!B22</f>
        <v>23</v>
      </c>
      <c r="X188" s="172">
        <f>+[2]県外就職女!C22</f>
        <v>7</v>
      </c>
      <c r="Y188" s="94">
        <f>+D188/C188*100</f>
        <v>42.990654205607477</v>
      </c>
      <c r="Z188" s="171">
        <f t="shared" si="52"/>
        <v>21.495327102803738</v>
      </c>
      <c r="AA188" s="175">
        <f>+[2]入学志願女!F22</f>
        <v>33</v>
      </c>
      <c r="AB188" s="175">
        <f>+[2]入学志願女!G22</f>
        <v>22</v>
      </c>
      <c r="AC188" s="597" t="s">
        <v>175</v>
      </c>
      <c r="AD188" s="598"/>
    </row>
    <row r="189" spans="1:30" ht="14.25" x14ac:dyDescent="0.15">
      <c r="A189" s="598" t="s">
        <v>174</v>
      </c>
      <c r="B189" s="599"/>
      <c r="C189" s="175">
        <f t="shared" si="50"/>
        <v>104</v>
      </c>
      <c r="D189" s="174">
        <f t="shared" si="51"/>
        <v>52</v>
      </c>
      <c r="E189" s="175">
        <f>+[2]大学・短大別!G23</f>
        <v>39</v>
      </c>
      <c r="F189" s="175">
        <f>+[2]大学・短大別!J23</f>
        <v>13</v>
      </c>
      <c r="G189" s="175">
        <f>+[2]大学・短大別!M23</f>
        <v>0</v>
      </c>
      <c r="H189" s="175">
        <f>+[2]大学・短大別!P23</f>
        <v>0</v>
      </c>
      <c r="I189" s="175">
        <f>+[2]大学・短大別!S23</f>
        <v>0</v>
      </c>
      <c r="J189" s="185">
        <f>+[2]大学・短大別!V23</f>
        <v>0</v>
      </c>
      <c r="K189" s="175">
        <f>+[2]進路別女!D23</f>
        <v>39</v>
      </c>
      <c r="L189" s="186">
        <f>+[2]専修一般!I23</f>
        <v>0</v>
      </c>
      <c r="M189" s="185">
        <f>+[2]専修一般!J23</f>
        <v>0</v>
      </c>
      <c r="N189" s="175">
        <f>+[2]進路別女!F23</f>
        <v>0</v>
      </c>
      <c r="O189" s="186">
        <f>+[2]進路別女!G23</f>
        <v>13</v>
      </c>
      <c r="P189" s="185">
        <f>+[2]進路別女!H23</f>
        <v>0</v>
      </c>
      <c r="Q189" s="184">
        <f>+[2]進路別女!I23</f>
        <v>0</v>
      </c>
      <c r="R189" s="175">
        <f>+[2]進路別女!J23</f>
        <v>0</v>
      </c>
      <c r="S189" s="186">
        <f>+[2]進路別女!K23</f>
        <v>0</v>
      </c>
      <c r="T189" s="175"/>
      <c r="U189" s="317">
        <f>+[2]進路別女!M23</f>
        <v>0</v>
      </c>
      <c r="V189" s="317">
        <f>+[2]進路別女!N23</f>
        <v>0</v>
      </c>
      <c r="W189" s="172">
        <f>+[2]県外就職女!B23</f>
        <v>13</v>
      </c>
      <c r="X189" s="172">
        <f>+[2]県外就職女!C23</f>
        <v>3</v>
      </c>
      <c r="Y189" s="94">
        <f>+D189/C189*100</f>
        <v>50</v>
      </c>
      <c r="Z189" s="171">
        <f t="shared" si="52"/>
        <v>12.5</v>
      </c>
      <c r="AA189" s="175">
        <f>+[2]入学志願女!F23</f>
        <v>39</v>
      </c>
      <c r="AB189" s="175">
        <f>+[2]入学志願女!G23</f>
        <v>13</v>
      </c>
      <c r="AC189" s="597" t="s">
        <v>174</v>
      </c>
      <c r="AD189" s="598"/>
    </row>
    <row r="190" spans="1:30" ht="14.25" x14ac:dyDescent="0.15">
      <c r="A190" s="598" t="s">
        <v>173</v>
      </c>
      <c r="B190" s="552"/>
      <c r="C190" s="175">
        <f t="shared" si="50"/>
        <v>363</v>
      </c>
      <c r="D190" s="174">
        <f t="shared" si="51"/>
        <v>199</v>
      </c>
      <c r="E190" s="175">
        <f>+[2]大学・短大別!G24</f>
        <v>98</v>
      </c>
      <c r="F190" s="175">
        <f>+[2]大学・短大別!J24</f>
        <v>29</v>
      </c>
      <c r="G190" s="175">
        <f>+[2]大学・短大別!M24</f>
        <v>0</v>
      </c>
      <c r="H190" s="175">
        <f>+[2]大学・短大別!P24</f>
        <v>0</v>
      </c>
      <c r="I190" s="175">
        <f>+[2]大学・短大別!S24</f>
        <v>72</v>
      </c>
      <c r="J190" s="185">
        <f>+[2]大学・短大別!V24</f>
        <v>0</v>
      </c>
      <c r="K190" s="175">
        <f>+[2]進路別女!D24</f>
        <v>78</v>
      </c>
      <c r="L190" s="186">
        <f>+[2]専修一般!I24</f>
        <v>15</v>
      </c>
      <c r="M190" s="185">
        <f>+[2]専修一般!J24</f>
        <v>1</v>
      </c>
      <c r="N190" s="175">
        <f>+[2]進路別女!F24</f>
        <v>0</v>
      </c>
      <c r="O190" s="186">
        <f>+[2]進路別女!G24</f>
        <v>64</v>
      </c>
      <c r="P190" s="185">
        <f>+[2]進路別女!H24</f>
        <v>2</v>
      </c>
      <c r="Q190" s="184">
        <f>+[2]進路別女!I24</f>
        <v>2</v>
      </c>
      <c r="R190" s="175">
        <f>+[2]進路別女!J24</f>
        <v>2</v>
      </c>
      <c r="S190" s="186">
        <f>+[2]進路別女!K24</f>
        <v>0</v>
      </c>
      <c r="T190" s="175"/>
      <c r="U190" s="317">
        <f>+[2]進路別女!M24</f>
        <v>0</v>
      </c>
      <c r="V190" s="317">
        <f>+[2]進路別女!N24</f>
        <v>0</v>
      </c>
      <c r="W190" s="172">
        <f>+[2]県外就職女!B24</f>
        <v>66</v>
      </c>
      <c r="X190" s="172">
        <f>+[2]県外就職女!C24</f>
        <v>18</v>
      </c>
      <c r="Y190" s="94">
        <f>+D190/C190*100</f>
        <v>54.820936639118457</v>
      </c>
      <c r="Z190" s="171">
        <f t="shared" si="52"/>
        <v>18.181818181818183</v>
      </c>
      <c r="AA190" s="175">
        <f>+[2]入学志願女!F24</f>
        <v>111</v>
      </c>
      <c r="AB190" s="175">
        <f>+[2]入学志願女!G24</f>
        <v>29</v>
      </c>
      <c r="AC190" s="597" t="s">
        <v>173</v>
      </c>
      <c r="AD190" s="553"/>
    </row>
    <row r="191" spans="1:30" ht="10.5" customHeight="1" x14ac:dyDescent="0.15">
      <c r="A191" s="598" t="s">
        <v>172</v>
      </c>
      <c r="B191" s="599"/>
      <c r="C191" s="175"/>
      <c r="D191" s="174"/>
      <c r="E191" s="170"/>
      <c r="F191" s="170"/>
      <c r="G191" s="170"/>
      <c r="H191" s="170"/>
      <c r="I191" s="170"/>
      <c r="J191" s="173"/>
      <c r="K191" s="177"/>
      <c r="L191" s="174"/>
      <c r="M191" s="173"/>
      <c r="N191" s="177"/>
      <c r="O191" s="174"/>
      <c r="P191" s="173"/>
      <c r="Q191" s="172"/>
      <c r="R191" s="177"/>
      <c r="S191" s="174"/>
      <c r="T191" s="177"/>
      <c r="U191" s="320"/>
      <c r="V191" s="320"/>
      <c r="W191" s="172"/>
      <c r="X191" s="172"/>
      <c r="Y191" s="183"/>
      <c r="Z191" s="171"/>
      <c r="AA191" s="177"/>
      <c r="AB191" s="177"/>
      <c r="AC191" s="597" t="s">
        <v>172</v>
      </c>
      <c r="AD191" s="598"/>
    </row>
    <row r="192" spans="1:30" ht="14.25" x14ac:dyDescent="0.15">
      <c r="A192" s="598" t="s">
        <v>104</v>
      </c>
      <c r="B192" s="599"/>
      <c r="C192" s="175">
        <f t="shared" si="50"/>
        <v>0</v>
      </c>
      <c r="D192" s="174">
        <f>SUM(E192:J192)</f>
        <v>0</v>
      </c>
      <c r="E192" s="181">
        <f t="shared" ref="E192:N192" si="53">SUM(E193:E194)</f>
        <v>0</v>
      </c>
      <c r="F192" s="181">
        <f t="shared" si="53"/>
        <v>0</v>
      </c>
      <c r="G192" s="181">
        <f t="shared" si="53"/>
        <v>0</v>
      </c>
      <c r="H192" s="181">
        <f t="shared" si="53"/>
        <v>0</v>
      </c>
      <c r="I192" s="181">
        <f t="shared" si="53"/>
        <v>0</v>
      </c>
      <c r="J192" s="180">
        <f t="shared" si="53"/>
        <v>0</v>
      </c>
      <c r="K192" s="178">
        <f t="shared" si="53"/>
        <v>0</v>
      </c>
      <c r="L192" s="182">
        <f t="shared" si="53"/>
        <v>0</v>
      </c>
      <c r="M192" s="180">
        <f t="shared" si="53"/>
        <v>0</v>
      </c>
      <c r="N192" s="178">
        <f t="shared" si="53"/>
        <v>0</v>
      </c>
      <c r="O192" s="182">
        <f>SUM(O193:O194)</f>
        <v>0</v>
      </c>
      <c r="P192" s="180">
        <f>SUM(P193:P194)</f>
        <v>0</v>
      </c>
      <c r="Q192" s="179">
        <f>SUM(Q193:Q194)</f>
        <v>0</v>
      </c>
      <c r="R192" s="178">
        <f>SUM(R193:R194)</f>
        <v>0</v>
      </c>
      <c r="S192" s="182">
        <f>SUM(S193:S194)</f>
        <v>0</v>
      </c>
      <c r="T192" s="178"/>
      <c r="U192" s="321">
        <f>SUM(U193:U194)</f>
        <v>0</v>
      </c>
      <c r="V192" s="321">
        <f>SUM(V193:V194)</f>
        <v>0</v>
      </c>
      <c r="W192" s="172">
        <f>SUM(W193:W194)</f>
        <v>0</v>
      </c>
      <c r="X192" s="172">
        <f>SUM(X193:X194)</f>
        <v>0</v>
      </c>
      <c r="Y192" s="183">
        <v>0</v>
      </c>
      <c r="Z192" s="171">
        <v>0</v>
      </c>
      <c r="AA192" s="178">
        <f>SUM(AA193:AA194)</f>
        <v>0</v>
      </c>
      <c r="AB192" s="178">
        <f>SUM(AB193:AB194)</f>
        <v>0</v>
      </c>
      <c r="AC192" s="597" t="s">
        <v>104</v>
      </c>
      <c r="AD192" s="598"/>
    </row>
    <row r="193" spans="1:30" ht="14.25" x14ac:dyDescent="0.15">
      <c r="A193" s="176"/>
      <c r="B193" s="524" t="s">
        <v>103</v>
      </c>
      <c r="C193" s="175">
        <f t="shared" si="50"/>
        <v>0</v>
      </c>
      <c r="D193" s="174">
        <f>SUM(E193:J193)</f>
        <v>0</v>
      </c>
      <c r="E193" s="170">
        <f>+[2]大学・短大別!G25</f>
        <v>0</v>
      </c>
      <c r="F193" s="170">
        <f>+[2]大学・短大別!J25</f>
        <v>0</v>
      </c>
      <c r="G193" s="170">
        <f>+[2]大学・短大別!M25</f>
        <v>0</v>
      </c>
      <c r="H193" s="170">
        <f>+[2]大学・短大別!P25</f>
        <v>0</v>
      </c>
      <c r="I193" s="170">
        <f>+[2]大学・短大別!S25</f>
        <v>0</v>
      </c>
      <c r="J193" s="173">
        <f>+[2]大学・短大別!V25</f>
        <v>0</v>
      </c>
      <c r="K193" s="177">
        <f>+[2]進路別女!D25</f>
        <v>0</v>
      </c>
      <c r="L193" s="174">
        <f>+[2]専修一般!I25</f>
        <v>0</v>
      </c>
      <c r="M193" s="173">
        <f>+[2]専修一般!J25</f>
        <v>0</v>
      </c>
      <c r="N193" s="177">
        <f>+[2]進路別女!F25</f>
        <v>0</v>
      </c>
      <c r="O193" s="174">
        <f>+[2]進路別女!G25</f>
        <v>0</v>
      </c>
      <c r="P193" s="173">
        <f>+[2]進路別女!H25</f>
        <v>0</v>
      </c>
      <c r="Q193" s="172">
        <f>+[2]進路別女!I25</f>
        <v>0</v>
      </c>
      <c r="R193" s="177">
        <f>+[2]進路別女!J25</f>
        <v>0</v>
      </c>
      <c r="S193" s="174">
        <f>+[2]進路別女!K25</f>
        <v>0</v>
      </c>
      <c r="T193" s="177"/>
      <c r="U193" s="320">
        <f>+[2]進路別女!M25</f>
        <v>0</v>
      </c>
      <c r="V193" s="320">
        <f>+[2]進路別女!N25</f>
        <v>0</v>
      </c>
      <c r="W193" s="172">
        <f>+[2]県外就職女!B25</f>
        <v>0</v>
      </c>
      <c r="X193" s="172">
        <f>+[2]県外就職女!C25</f>
        <v>0</v>
      </c>
      <c r="Y193" s="183">
        <v>0</v>
      </c>
      <c r="Z193" s="171">
        <v>0</v>
      </c>
      <c r="AA193" s="177">
        <f>+[2]入学志願女!F25</f>
        <v>0</v>
      </c>
      <c r="AB193" s="177">
        <f>+[2]入学志願女!G25</f>
        <v>0</v>
      </c>
      <c r="AC193" s="169"/>
      <c r="AD193" s="523" t="s">
        <v>103</v>
      </c>
    </row>
    <row r="194" spans="1:30" ht="14.25" x14ac:dyDescent="0.15">
      <c r="A194" s="176"/>
      <c r="B194" s="524" t="s">
        <v>102</v>
      </c>
      <c r="C194" s="175">
        <f t="shared" si="50"/>
        <v>0</v>
      </c>
      <c r="D194" s="174">
        <f>SUM(E194:J194)</f>
        <v>0</v>
      </c>
      <c r="E194" s="170">
        <f>+[2]大学・短大別!G26</f>
        <v>0</v>
      </c>
      <c r="F194" s="170">
        <f>+[2]大学・短大別!J26</f>
        <v>0</v>
      </c>
      <c r="G194" s="170">
        <f>+[2]大学・短大別!M26</f>
        <v>0</v>
      </c>
      <c r="H194" s="170">
        <f>+[2]大学・短大別!P26</f>
        <v>0</v>
      </c>
      <c r="I194" s="170">
        <f>+[2]大学・短大別!S26</f>
        <v>0</v>
      </c>
      <c r="J194" s="173">
        <f>+[2]大学・短大別!V26</f>
        <v>0</v>
      </c>
      <c r="K194" s="177">
        <f>+[2]進路別女!D26</f>
        <v>0</v>
      </c>
      <c r="L194" s="174">
        <f>+[2]専修一般!I26</f>
        <v>0</v>
      </c>
      <c r="M194" s="173">
        <f>+[2]専修一般!J26</f>
        <v>0</v>
      </c>
      <c r="N194" s="177">
        <f>+[2]進路別女!F26</f>
        <v>0</v>
      </c>
      <c r="O194" s="174">
        <f>+[2]進路別女!G26</f>
        <v>0</v>
      </c>
      <c r="P194" s="173">
        <f>+[2]進路別女!H26</f>
        <v>0</v>
      </c>
      <c r="Q194" s="172">
        <f>+[2]進路別女!I26</f>
        <v>0</v>
      </c>
      <c r="R194" s="177">
        <f>+[2]進路別女!J26</f>
        <v>0</v>
      </c>
      <c r="S194" s="174">
        <f>+[2]進路別女!K26</f>
        <v>0</v>
      </c>
      <c r="T194" s="177"/>
      <c r="U194" s="320">
        <f>+[2]進路別女!M26</f>
        <v>0</v>
      </c>
      <c r="V194" s="320">
        <f>+[2]進路別女!N26</f>
        <v>0</v>
      </c>
      <c r="W194" s="172">
        <f>+[2]県外就職女!B26</f>
        <v>0</v>
      </c>
      <c r="X194" s="172">
        <f>+[2]県外就職女!C26</f>
        <v>0</v>
      </c>
      <c r="Y194" s="183">
        <v>0</v>
      </c>
      <c r="Z194" s="171">
        <v>0</v>
      </c>
      <c r="AA194" s="177">
        <f>+[2]入学志願女!F26</f>
        <v>0</v>
      </c>
      <c r="AB194" s="177">
        <f>+[2]入学志願女!G26</f>
        <v>0</v>
      </c>
      <c r="AC194" s="169"/>
      <c r="AD194" s="523" t="s">
        <v>102</v>
      </c>
    </row>
    <row r="195" spans="1:30" ht="10.5" customHeight="1" x14ac:dyDescent="0.15">
      <c r="A195" s="176"/>
      <c r="B195" s="524"/>
      <c r="C195" s="175"/>
      <c r="D195" s="174"/>
      <c r="E195" s="170"/>
      <c r="F195" s="170"/>
      <c r="G195" s="170"/>
      <c r="H195" s="170"/>
      <c r="I195" s="170"/>
      <c r="J195" s="173"/>
      <c r="K195" s="177"/>
      <c r="L195" s="174"/>
      <c r="M195" s="173"/>
      <c r="N195" s="177"/>
      <c r="O195" s="174"/>
      <c r="P195" s="173"/>
      <c r="Q195" s="172"/>
      <c r="R195" s="177"/>
      <c r="S195" s="174"/>
      <c r="T195" s="177"/>
      <c r="U195" s="320"/>
      <c r="V195" s="320"/>
      <c r="W195" s="172"/>
      <c r="X195" s="172"/>
      <c r="Y195" s="183"/>
      <c r="Z195" s="171">
        <v>0</v>
      </c>
      <c r="AA195" s="177"/>
      <c r="AB195" s="177"/>
      <c r="AC195" s="169"/>
      <c r="AD195" s="523"/>
    </row>
    <row r="196" spans="1:30" ht="14.25" x14ac:dyDescent="0.15">
      <c r="A196" s="598" t="s">
        <v>101</v>
      </c>
      <c r="B196" s="599"/>
      <c r="C196" s="175">
        <f t="shared" si="50"/>
        <v>54</v>
      </c>
      <c r="D196" s="182">
        <f>SUM(E196:J196)</f>
        <v>14</v>
      </c>
      <c r="E196" s="181">
        <f t="shared" ref="E196:N196" si="54">SUM(E197)</f>
        <v>4</v>
      </c>
      <c r="F196" s="181">
        <f t="shared" si="54"/>
        <v>10</v>
      </c>
      <c r="G196" s="181">
        <f t="shared" si="54"/>
        <v>0</v>
      </c>
      <c r="H196" s="181">
        <f t="shared" si="54"/>
        <v>0</v>
      </c>
      <c r="I196" s="181">
        <f t="shared" si="54"/>
        <v>0</v>
      </c>
      <c r="J196" s="180">
        <f t="shared" si="54"/>
        <v>0</v>
      </c>
      <c r="K196" s="178">
        <f t="shared" si="54"/>
        <v>21</v>
      </c>
      <c r="L196" s="182">
        <f t="shared" si="54"/>
        <v>0</v>
      </c>
      <c r="M196" s="180">
        <f t="shared" si="54"/>
        <v>0</v>
      </c>
      <c r="N196" s="178">
        <f t="shared" si="54"/>
        <v>0</v>
      </c>
      <c r="O196" s="182">
        <f>SUM(O197)</f>
        <v>18</v>
      </c>
      <c r="P196" s="180">
        <f>SUM(P197)</f>
        <v>0</v>
      </c>
      <c r="Q196" s="179">
        <f>SUM(Q197)</f>
        <v>1</v>
      </c>
      <c r="R196" s="178">
        <f>SUM(R197)</f>
        <v>0</v>
      </c>
      <c r="S196" s="182">
        <f>SUM(S197)</f>
        <v>0</v>
      </c>
      <c r="T196" s="178"/>
      <c r="U196" s="321">
        <f>SUM(U197)</f>
        <v>0</v>
      </c>
      <c r="V196" s="321">
        <f>SUM(V197)</f>
        <v>0</v>
      </c>
      <c r="W196" s="172">
        <f>SUM(W197)</f>
        <v>18</v>
      </c>
      <c r="X196" s="172">
        <f>SUM(X197)</f>
        <v>5</v>
      </c>
      <c r="Y196" s="95">
        <f>+D196/C196*100</f>
        <v>25.925925925925924</v>
      </c>
      <c r="Z196" s="171">
        <f t="shared" si="52"/>
        <v>33.333333333333329</v>
      </c>
      <c r="AA196" s="178">
        <f>SUM(AA197)</f>
        <v>4</v>
      </c>
      <c r="AB196" s="178">
        <f>SUM(AB197)</f>
        <v>10</v>
      </c>
      <c r="AC196" s="597" t="s">
        <v>101</v>
      </c>
      <c r="AD196" s="598"/>
    </row>
    <row r="197" spans="1:30" ht="14.25" x14ac:dyDescent="0.15">
      <c r="A197" s="176"/>
      <c r="B197" s="524" t="s">
        <v>100</v>
      </c>
      <c r="C197" s="175">
        <f t="shared" si="50"/>
        <v>54</v>
      </c>
      <c r="D197" s="174">
        <f>SUM(E197:J197)</f>
        <v>14</v>
      </c>
      <c r="E197" s="170">
        <f>+[2]大学・短大別!G27</f>
        <v>4</v>
      </c>
      <c r="F197" s="170">
        <f>+[2]大学・短大別!J27</f>
        <v>10</v>
      </c>
      <c r="G197" s="170">
        <f>+[2]大学・短大別!M27</f>
        <v>0</v>
      </c>
      <c r="H197" s="170">
        <f>+[2]大学・短大別!P27</f>
        <v>0</v>
      </c>
      <c r="I197" s="170">
        <f>+[2]大学・短大別!S27</f>
        <v>0</v>
      </c>
      <c r="J197" s="173">
        <f>+[2]大学・短大別!V27</f>
        <v>0</v>
      </c>
      <c r="K197" s="177">
        <f>+[2]進路別女!D27</f>
        <v>21</v>
      </c>
      <c r="L197" s="174">
        <f>+[2]専修一般!I27</f>
        <v>0</v>
      </c>
      <c r="M197" s="173">
        <f>+[2]専修一般!J27</f>
        <v>0</v>
      </c>
      <c r="N197" s="177">
        <f>+[2]進路別女!F27</f>
        <v>0</v>
      </c>
      <c r="O197" s="174">
        <f>+[2]進路別女!G27</f>
        <v>18</v>
      </c>
      <c r="P197" s="173">
        <f>+[2]進路別女!H27</f>
        <v>0</v>
      </c>
      <c r="Q197" s="172">
        <f>+[2]進路別女!I27</f>
        <v>1</v>
      </c>
      <c r="R197" s="177">
        <f>+[2]進路別女!J27</f>
        <v>0</v>
      </c>
      <c r="S197" s="174">
        <f>+[2]進路別女!K27</f>
        <v>0</v>
      </c>
      <c r="T197" s="177"/>
      <c r="U197" s="320">
        <f>+[2]進路別女!M27</f>
        <v>0</v>
      </c>
      <c r="V197" s="320">
        <f>+[2]進路別女!N27</f>
        <v>0</v>
      </c>
      <c r="W197" s="172">
        <f>+[2]県外就職女!B27</f>
        <v>18</v>
      </c>
      <c r="X197" s="172">
        <f>+[2]県外就職女!C27</f>
        <v>5</v>
      </c>
      <c r="Y197" s="94">
        <f>+D197/C197*100</f>
        <v>25.925925925925924</v>
      </c>
      <c r="Z197" s="171">
        <f t="shared" si="52"/>
        <v>33.333333333333329</v>
      </c>
      <c r="AA197" s="177">
        <f>+[2]入学志願女!F27</f>
        <v>4</v>
      </c>
      <c r="AB197" s="177">
        <f>+[2]入学志願女!G27</f>
        <v>10</v>
      </c>
      <c r="AC197" s="169"/>
      <c r="AD197" s="523" t="s">
        <v>100</v>
      </c>
    </row>
    <row r="198" spans="1:30" ht="10.5" customHeight="1" x14ac:dyDescent="0.15">
      <c r="A198" s="176"/>
      <c r="B198" s="524"/>
      <c r="C198" s="175"/>
      <c r="D198" s="174"/>
      <c r="E198" s="170"/>
      <c r="F198" s="170"/>
      <c r="G198" s="170"/>
      <c r="H198" s="170"/>
      <c r="I198" s="170"/>
      <c r="J198" s="173"/>
      <c r="K198" s="177"/>
      <c r="L198" s="174"/>
      <c r="M198" s="173"/>
      <c r="N198" s="177"/>
      <c r="O198" s="174"/>
      <c r="P198" s="173"/>
      <c r="Q198" s="172"/>
      <c r="R198" s="177"/>
      <c r="S198" s="174"/>
      <c r="T198" s="177"/>
      <c r="U198" s="320"/>
      <c r="V198" s="320"/>
      <c r="W198" s="172"/>
      <c r="X198" s="172"/>
      <c r="Y198" s="183"/>
      <c r="Z198" s="171"/>
      <c r="AA198" s="177"/>
      <c r="AB198" s="177"/>
      <c r="AC198" s="169"/>
      <c r="AD198" s="523"/>
    </row>
    <row r="199" spans="1:30" ht="14.25" x14ac:dyDescent="0.15">
      <c r="A199" s="598" t="s">
        <v>99</v>
      </c>
      <c r="B199" s="599"/>
      <c r="C199" s="175">
        <f t="shared" si="50"/>
        <v>0</v>
      </c>
      <c r="D199" s="174">
        <f>SUM(E199:J199)</f>
        <v>0</v>
      </c>
      <c r="E199" s="181">
        <f t="shared" ref="E199:N199" si="55">SUM(E200)</f>
        <v>0</v>
      </c>
      <c r="F199" s="181">
        <f t="shared" si="55"/>
        <v>0</v>
      </c>
      <c r="G199" s="181">
        <f t="shared" si="55"/>
        <v>0</v>
      </c>
      <c r="H199" s="181">
        <f t="shared" si="55"/>
        <v>0</v>
      </c>
      <c r="I199" s="181">
        <f t="shared" si="55"/>
        <v>0</v>
      </c>
      <c r="J199" s="180">
        <f t="shared" si="55"/>
        <v>0</v>
      </c>
      <c r="K199" s="178">
        <f t="shared" si="55"/>
        <v>0</v>
      </c>
      <c r="L199" s="182">
        <f t="shared" si="55"/>
        <v>0</v>
      </c>
      <c r="M199" s="180">
        <f t="shared" si="55"/>
        <v>0</v>
      </c>
      <c r="N199" s="178">
        <f t="shared" si="55"/>
        <v>0</v>
      </c>
      <c r="O199" s="182">
        <f>SUM(O200)</f>
        <v>0</v>
      </c>
      <c r="P199" s="180">
        <f>SUM(P200)</f>
        <v>0</v>
      </c>
      <c r="Q199" s="179">
        <f>SUM(Q200)</f>
        <v>0</v>
      </c>
      <c r="R199" s="178">
        <f>SUM(R200)</f>
        <v>0</v>
      </c>
      <c r="S199" s="182">
        <f>SUM(S200)</f>
        <v>0</v>
      </c>
      <c r="T199" s="178"/>
      <c r="U199" s="321">
        <f>SUM(U200)</f>
        <v>0</v>
      </c>
      <c r="V199" s="321">
        <f>SUM(V200)</f>
        <v>0</v>
      </c>
      <c r="W199" s="172">
        <f>SUM(W200)</f>
        <v>0</v>
      </c>
      <c r="X199" s="172">
        <f>SUM(X200)</f>
        <v>0</v>
      </c>
      <c r="Y199" s="94">
        <v>0</v>
      </c>
      <c r="Z199" s="171">
        <v>0</v>
      </c>
      <c r="AA199" s="178">
        <f>SUM(AA200)</f>
        <v>0</v>
      </c>
      <c r="AB199" s="178">
        <f>SUM(AB200)</f>
        <v>0</v>
      </c>
      <c r="AC199" s="597" t="s">
        <v>99</v>
      </c>
      <c r="AD199" s="598"/>
    </row>
    <row r="200" spans="1:30" ht="14.25" x14ac:dyDescent="0.15">
      <c r="A200" s="176"/>
      <c r="B200" s="515" t="s">
        <v>98</v>
      </c>
      <c r="C200" s="175">
        <f t="shared" si="50"/>
        <v>0</v>
      </c>
      <c r="D200" s="174">
        <f>SUM(E200:J200)</f>
        <v>0</v>
      </c>
      <c r="E200" s="170">
        <f>+[2]大学・短大別!G28</f>
        <v>0</v>
      </c>
      <c r="F200" s="170">
        <f>+[2]大学・短大別!J28</f>
        <v>0</v>
      </c>
      <c r="G200" s="170">
        <f>+[2]大学・短大別!M28</f>
        <v>0</v>
      </c>
      <c r="H200" s="170">
        <f>+[2]大学・短大別!P28</f>
        <v>0</v>
      </c>
      <c r="I200" s="170">
        <f>+[2]大学・短大別!S28</f>
        <v>0</v>
      </c>
      <c r="J200" s="173">
        <f>+[2]大学・短大別!V28</f>
        <v>0</v>
      </c>
      <c r="K200" s="177">
        <f>+[2]進路別女!D28</f>
        <v>0</v>
      </c>
      <c r="L200" s="174">
        <f>+[2]専修一般!I28</f>
        <v>0</v>
      </c>
      <c r="M200" s="173">
        <f>+[2]専修一般!J28</f>
        <v>0</v>
      </c>
      <c r="N200" s="177">
        <f>+[2]進路別女!F28</f>
        <v>0</v>
      </c>
      <c r="O200" s="174">
        <f>+[2]進路別女!G28</f>
        <v>0</v>
      </c>
      <c r="P200" s="173">
        <f>+[2]進路別女!H28</f>
        <v>0</v>
      </c>
      <c r="Q200" s="172">
        <f>+[2]進路別女!I28</f>
        <v>0</v>
      </c>
      <c r="R200" s="177">
        <f>+[2]進路別女!J28</f>
        <v>0</v>
      </c>
      <c r="S200" s="174">
        <f>+[2]進路別女!K28</f>
        <v>0</v>
      </c>
      <c r="T200" s="177"/>
      <c r="U200" s="320">
        <f>+[2]進路別女!M28</f>
        <v>0</v>
      </c>
      <c r="V200" s="320">
        <f>+[2]進路別女!N28</f>
        <v>0</v>
      </c>
      <c r="W200" s="172">
        <f>+[2]県外就職女!B28</f>
        <v>0</v>
      </c>
      <c r="X200" s="172">
        <f>+[2]県外就職女!C28</f>
        <v>0</v>
      </c>
      <c r="Y200" s="94">
        <v>0</v>
      </c>
      <c r="Z200" s="171">
        <v>0</v>
      </c>
      <c r="AA200" s="177">
        <f>+[2]入学志願女!F28</f>
        <v>0</v>
      </c>
      <c r="AB200" s="177">
        <f>+[2]入学志願女!G28</f>
        <v>0</v>
      </c>
      <c r="AC200" s="169"/>
      <c r="AD200" s="514" t="s">
        <v>98</v>
      </c>
    </row>
    <row r="201" spans="1:30" ht="10.5" customHeight="1" x14ac:dyDescent="0.15">
      <c r="A201" s="176"/>
      <c r="B201" s="515"/>
      <c r="C201" s="175">
        <f t="shared" si="50"/>
        <v>0</v>
      </c>
      <c r="D201" s="174"/>
      <c r="E201" s="170"/>
      <c r="F201" s="170"/>
      <c r="G201" s="170"/>
      <c r="H201" s="170"/>
      <c r="I201" s="170"/>
      <c r="J201" s="173"/>
      <c r="K201" s="177"/>
      <c r="L201" s="174"/>
      <c r="M201" s="173"/>
      <c r="N201" s="177"/>
      <c r="O201" s="174"/>
      <c r="P201" s="173"/>
      <c r="Q201" s="172"/>
      <c r="R201" s="177"/>
      <c r="S201" s="174"/>
      <c r="T201" s="177"/>
      <c r="U201" s="320"/>
      <c r="V201" s="320"/>
      <c r="W201" s="172"/>
      <c r="X201" s="172"/>
      <c r="Y201" s="183"/>
      <c r="Z201" s="171">
        <v>0</v>
      </c>
      <c r="AA201" s="177"/>
      <c r="AB201" s="177"/>
      <c r="AC201" s="169"/>
      <c r="AD201" s="514"/>
    </row>
    <row r="202" spans="1:30" ht="14.25" x14ac:dyDescent="0.15">
      <c r="A202" s="598" t="s">
        <v>97</v>
      </c>
      <c r="B202" s="599"/>
      <c r="C202" s="175">
        <f t="shared" si="50"/>
        <v>0</v>
      </c>
      <c r="D202" s="182">
        <f>SUM(E202:J202)</f>
        <v>0</v>
      </c>
      <c r="E202" s="181">
        <f t="shared" ref="E202:N202" si="56">SUM(E203)</f>
        <v>0</v>
      </c>
      <c r="F202" s="181">
        <f t="shared" si="56"/>
        <v>0</v>
      </c>
      <c r="G202" s="181">
        <f t="shared" si="56"/>
        <v>0</v>
      </c>
      <c r="H202" s="181">
        <f t="shared" si="56"/>
        <v>0</v>
      </c>
      <c r="I202" s="181">
        <f t="shared" si="56"/>
        <v>0</v>
      </c>
      <c r="J202" s="180">
        <f t="shared" si="56"/>
        <v>0</v>
      </c>
      <c r="K202" s="178">
        <f t="shared" si="56"/>
        <v>0</v>
      </c>
      <c r="L202" s="182">
        <f t="shared" si="56"/>
        <v>0</v>
      </c>
      <c r="M202" s="180">
        <f t="shared" si="56"/>
        <v>0</v>
      </c>
      <c r="N202" s="178">
        <f t="shared" si="56"/>
        <v>0</v>
      </c>
      <c r="O202" s="182">
        <f>SUM(O203)</f>
        <v>0</v>
      </c>
      <c r="P202" s="180">
        <f>SUM(P203)</f>
        <v>0</v>
      </c>
      <c r="Q202" s="179">
        <f>SUM(Q203)</f>
        <v>0</v>
      </c>
      <c r="R202" s="178">
        <f>SUM(R203)</f>
        <v>0</v>
      </c>
      <c r="S202" s="182">
        <f>SUM(S203)</f>
        <v>0</v>
      </c>
      <c r="T202" s="178"/>
      <c r="U202" s="321">
        <f>SUM(U203)</f>
        <v>0</v>
      </c>
      <c r="V202" s="321">
        <f>SUM(V203)</f>
        <v>0</v>
      </c>
      <c r="W202" s="172">
        <f>SUM(W203)</f>
        <v>0</v>
      </c>
      <c r="X202" s="172">
        <f>SUM(X203)</f>
        <v>0</v>
      </c>
      <c r="Y202" s="94">
        <v>0</v>
      </c>
      <c r="Z202" s="171">
        <v>0</v>
      </c>
      <c r="AA202" s="178">
        <f>SUM(AA203)</f>
        <v>0</v>
      </c>
      <c r="AB202" s="178">
        <f>SUM(AB203)</f>
        <v>0</v>
      </c>
      <c r="AC202" s="597" t="s">
        <v>97</v>
      </c>
      <c r="AD202" s="598"/>
    </row>
    <row r="203" spans="1:30" ht="14.25" x14ac:dyDescent="0.15">
      <c r="A203" s="176"/>
      <c r="B203" s="515" t="s">
        <v>96</v>
      </c>
      <c r="C203" s="175">
        <f t="shared" si="50"/>
        <v>0</v>
      </c>
      <c r="D203" s="174">
        <f>SUM(E203:J203)</f>
        <v>0</v>
      </c>
      <c r="E203" s="170">
        <f>+[2]大学・短大別!G29</f>
        <v>0</v>
      </c>
      <c r="F203" s="170">
        <f>+[2]大学・短大別!J29</f>
        <v>0</v>
      </c>
      <c r="G203" s="170">
        <f>+[2]大学・短大別!M29</f>
        <v>0</v>
      </c>
      <c r="H203" s="170">
        <f>+[2]大学・短大別!P29</f>
        <v>0</v>
      </c>
      <c r="I203" s="170">
        <f>+[2]大学・短大別!S29</f>
        <v>0</v>
      </c>
      <c r="J203" s="173">
        <f>+[2]大学・短大別!V29</f>
        <v>0</v>
      </c>
      <c r="K203" s="177">
        <f>+[2]進路別女!D29</f>
        <v>0</v>
      </c>
      <c r="L203" s="174">
        <f>+[2]専修一般!I29</f>
        <v>0</v>
      </c>
      <c r="M203" s="173">
        <f>+[2]専修一般!J29</f>
        <v>0</v>
      </c>
      <c r="N203" s="177">
        <f>+[2]進路別女!F29</f>
        <v>0</v>
      </c>
      <c r="O203" s="174">
        <f>+[2]進路別女!G29</f>
        <v>0</v>
      </c>
      <c r="P203" s="173">
        <f>+[2]進路別女!H29</f>
        <v>0</v>
      </c>
      <c r="Q203" s="172">
        <f>+[2]進路別女!I29</f>
        <v>0</v>
      </c>
      <c r="R203" s="177">
        <f>+[2]進路別女!J29</f>
        <v>0</v>
      </c>
      <c r="S203" s="174">
        <f>+[2]進路別女!K29</f>
        <v>0</v>
      </c>
      <c r="T203" s="177"/>
      <c r="U203" s="320">
        <f>+[2]進路別女!M29</f>
        <v>0</v>
      </c>
      <c r="V203" s="320">
        <f>+[2]進路別女!N29</f>
        <v>0</v>
      </c>
      <c r="W203" s="172">
        <f>+[2]県外就職女!B29</f>
        <v>0</v>
      </c>
      <c r="X203" s="172">
        <f>+[2]県外就職女!C29</f>
        <v>0</v>
      </c>
      <c r="Y203" s="94">
        <v>0</v>
      </c>
      <c r="Z203" s="171">
        <v>0</v>
      </c>
      <c r="AA203" s="177">
        <f>+[2]入学志願女!F29</f>
        <v>0</v>
      </c>
      <c r="AB203" s="177">
        <f>+[2]入学志願女!G29</f>
        <v>0</v>
      </c>
      <c r="AC203" s="169"/>
      <c r="AD203" s="514" t="s">
        <v>96</v>
      </c>
    </row>
    <row r="204" spans="1:30" ht="10.5" customHeight="1" x14ac:dyDescent="0.15">
      <c r="A204" s="176"/>
      <c r="B204" s="515"/>
      <c r="C204" s="175"/>
      <c r="D204" s="174"/>
      <c r="E204" s="170"/>
      <c r="F204" s="170"/>
      <c r="G204" s="170"/>
      <c r="H204" s="170"/>
      <c r="I204" s="170"/>
      <c r="J204" s="173"/>
      <c r="K204" s="177"/>
      <c r="L204" s="174"/>
      <c r="M204" s="173"/>
      <c r="N204" s="177"/>
      <c r="O204" s="174"/>
      <c r="P204" s="173"/>
      <c r="Q204" s="172"/>
      <c r="R204" s="177"/>
      <c r="S204" s="174"/>
      <c r="T204" s="177"/>
      <c r="U204" s="320"/>
      <c r="V204" s="320"/>
      <c r="W204" s="172"/>
      <c r="X204" s="172"/>
      <c r="Y204" s="183"/>
      <c r="Z204" s="171"/>
      <c r="AA204" s="177"/>
      <c r="AB204" s="177"/>
      <c r="AC204" s="169"/>
      <c r="AD204" s="514"/>
    </row>
    <row r="205" spans="1:30" ht="14.25" x14ac:dyDescent="0.15">
      <c r="A205" s="598" t="s">
        <v>95</v>
      </c>
      <c r="B205" s="599"/>
      <c r="C205" s="175">
        <f t="shared" si="50"/>
        <v>0</v>
      </c>
      <c r="D205" s="182">
        <f>SUM(E205:J205)</f>
        <v>0</v>
      </c>
      <c r="E205" s="181">
        <f t="shared" ref="E205:N205" si="57">SUM(E206)</f>
        <v>0</v>
      </c>
      <c r="F205" s="181">
        <f t="shared" si="57"/>
        <v>0</v>
      </c>
      <c r="G205" s="181">
        <f t="shared" si="57"/>
        <v>0</v>
      </c>
      <c r="H205" s="181">
        <f t="shared" si="57"/>
        <v>0</v>
      </c>
      <c r="I205" s="181">
        <f t="shared" si="57"/>
        <v>0</v>
      </c>
      <c r="J205" s="180">
        <f t="shared" si="57"/>
        <v>0</v>
      </c>
      <c r="K205" s="178">
        <f t="shared" si="57"/>
        <v>0</v>
      </c>
      <c r="L205" s="182">
        <f t="shared" si="57"/>
        <v>0</v>
      </c>
      <c r="M205" s="180">
        <f t="shared" si="57"/>
        <v>0</v>
      </c>
      <c r="N205" s="178">
        <f t="shared" si="57"/>
        <v>0</v>
      </c>
      <c r="O205" s="182">
        <f>SUM(O206)</f>
        <v>0</v>
      </c>
      <c r="P205" s="180">
        <f>SUM(P206)</f>
        <v>0</v>
      </c>
      <c r="Q205" s="179">
        <f>SUM(Q206)</f>
        <v>0</v>
      </c>
      <c r="R205" s="178">
        <f>SUM(R206)</f>
        <v>0</v>
      </c>
      <c r="S205" s="182">
        <f>SUM(S206)</f>
        <v>0</v>
      </c>
      <c r="T205" s="178"/>
      <c r="U205" s="321">
        <f>SUM(U206)</f>
        <v>0</v>
      </c>
      <c r="V205" s="321">
        <f>SUM(V206)</f>
        <v>0</v>
      </c>
      <c r="W205" s="172">
        <f>SUM(W206)</f>
        <v>0</v>
      </c>
      <c r="X205" s="172">
        <f>SUM(X206)</f>
        <v>0</v>
      </c>
      <c r="Y205" s="94">
        <v>0</v>
      </c>
      <c r="Z205" s="171">
        <v>0</v>
      </c>
      <c r="AA205" s="178">
        <f>SUM(AA206)</f>
        <v>0</v>
      </c>
      <c r="AB205" s="178">
        <f>SUM(AB206)</f>
        <v>0</v>
      </c>
      <c r="AC205" s="597" t="s">
        <v>95</v>
      </c>
      <c r="AD205" s="598"/>
    </row>
    <row r="206" spans="1:30" ht="14.25" x14ac:dyDescent="0.15">
      <c r="A206" s="176"/>
      <c r="B206" s="515" t="s">
        <v>94</v>
      </c>
      <c r="C206" s="175">
        <f t="shared" si="50"/>
        <v>0</v>
      </c>
      <c r="D206" s="174">
        <f>SUM(E206:J206)</f>
        <v>0</v>
      </c>
      <c r="E206" s="170">
        <f>+[2]大学・短大別!G30</f>
        <v>0</v>
      </c>
      <c r="F206" s="170">
        <f>+[2]大学・短大別!J30</f>
        <v>0</v>
      </c>
      <c r="G206" s="170">
        <f>+[2]大学・短大別!M30</f>
        <v>0</v>
      </c>
      <c r="H206" s="170">
        <f>+[2]大学・短大別!P30</f>
        <v>0</v>
      </c>
      <c r="I206" s="170">
        <f>+[2]大学・短大別!S30</f>
        <v>0</v>
      </c>
      <c r="J206" s="173">
        <f>+[2]大学・短大別!V30</f>
        <v>0</v>
      </c>
      <c r="K206" s="177">
        <f>+[2]進路別女!D30</f>
        <v>0</v>
      </c>
      <c r="L206" s="174">
        <f>+[2]専修一般!I30</f>
        <v>0</v>
      </c>
      <c r="M206" s="173">
        <f>+[2]専修一般!J30</f>
        <v>0</v>
      </c>
      <c r="N206" s="177">
        <f>+[2]進路別女!F30</f>
        <v>0</v>
      </c>
      <c r="O206" s="174">
        <f>+[2]進路別女!G30</f>
        <v>0</v>
      </c>
      <c r="P206" s="173">
        <f>+[2]進路別女!H30</f>
        <v>0</v>
      </c>
      <c r="Q206" s="172">
        <f>+[2]進路別女!I30</f>
        <v>0</v>
      </c>
      <c r="R206" s="177">
        <f>+[2]進路別女!J30</f>
        <v>0</v>
      </c>
      <c r="S206" s="174">
        <f>+[2]進路別女!K30</f>
        <v>0</v>
      </c>
      <c r="T206" s="177"/>
      <c r="U206" s="320">
        <f>+[2]進路別女!M30</f>
        <v>0</v>
      </c>
      <c r="V206" s="320">
        <f>+[2]進路別女!N30</f>
        <v>0</v>
      </c>
      <c r="W206" s="172">
        <f>+[2]県外就職女!B30</f>
        <v>0</v>
      </c>
      <c r="X206" s="172">
        <f>+[2]県外就職女!C30</f>
        <v>0</v>
      </c>
      <c r="Y206" s="94">
        <v>0</v>
      </c>
      <c r="Z206" s="171">
        <v>0</v>
      </c>
      <c r="AA206" s="177">
        <f>+[2]入学志願女!F30</f>
        <v>0</v>
      </c>
      <c r="AB206" s="177">
        <f>+[2]入学志願女!G30</f>
        <v>0</v>
      </c>
      <c r="AC206" s="169"/>
      <c r="AD206" s="514" t="s">
        <v>94</v>
      </c>
    </row>
    <row r="207" spans="1:30" ht="10.5" customHeight="1" x14ac:dyDescent="0.15">
      <c r="A207" s="176"/>
      <c r="B207" s="515"/>
      <c r="C207" s="175"/>
      <c r="D207" s="174"/>
      <c r="E207" s="170"/>
      <c r="F207" s="170"/>
      <c r="G207" s="170"/>
      <c r="H207" s="170"/>
      <c r="I207" s="170"/>
      <c r="J207" s="173"/>
      <c r="K207" s="177"/>
      <c r="L207" s="174"/>
      <c r="M207" s="173"/>
      <c r="N207" s="177"/>
      <c r="O207" s="174"/>
      <c r="P207" s="173"/>
      <c r="Q207" s="172"/>
      <c r="R207" s="177"/>
      <c r="S207" s="174"/>
      <c r="T207" s="177"/>
      <c r="U207" s="320"/>
      <c r="V207" s="320"/>
      <c r="W207" s="172"/>
      <c r="X207" s="172"/>
      <c r="Y207" s="183"/>
      <c r="Z207" s="171"/>
      <c r="AA207" s="177"/>
      <c r="AB207" s="177"/>
      <c r="AC207" s="169"/>
      <c r="AD207" s="514"/>
    </row>
    <row r="208" spans="1:30" ht="14.25" x14ac:dyDescent="0.15">
      <c r="A208" s="598" t="s">
        <v>93</v>
      </c>
      <c r="B208" s="599"/>
      <c r="C208" s="175">
        <f t="shared" si="50"/>
        <v>46</v>
      </c>
      <c r="D208" s="182">
        <f>SUM(E208:J208)</f>
        <v>7</v>
      </c>
      <c r="E208" s="181">
        <f t="shared" ref="E208:N208" si="58">SUM(E209:E212)</f>
        <v>1</v>
      </c>
      <c r="F208" s="181">
        <f t="shared" si="58"/>
        <v>6</v>
      </c>
      <c r="G208" s="181">
        <f t="shared" si="58"/>
        <v>0</v>
      </c>
      <c r="H208" s="181">
        <f t="shared" si="58"/>
        <v>0</v>
      </c>
      <c r="I208" s="181">
        <f t="shared" si="58"/>
        <v>0</v>
      </c>
      <c r="J208" s="180">
        <f t="shared" si="58"/>
        <v>0</v>
      </c>
      <c r="K208" s="178">
        <f t="shared" si="58"/>
        <v>10</v>
      </c>
      <c r="L208" s="182">
        <f t="shared" si="58"/>
        <v>0</v>
      </c>
      <c r="M208" s="180">
        <f t="shared" si="58"/>
        <v>3</v>
      </c>
      <c r="N208" s="178">
        <f t="shared" si="58"/>
        <v>0</v>
      </c>
      <c r="O208" s="182">
        <f>SUM(O209:O212)</f>
        <v>24</v>
      </c>
      <c r="P208" s="180">
        <f>SUM(P209:P212)</f>
        <v>0</v>
      </c>
      <c r="Q208" s="179">
        <f>SUM(Q209:Q212)</f>
        <v>0</v>
      </c>
      <c r="R208" s="178">
        <f>SUM(R209:R212)</f>
        <v>2</v>
      </c>
      <c r="S208" s="182">
        <f>SUM(S209:S212)</f>
        <v>0</v>
      </c>
      <c r="T208" s="178"/>
      <c r="U208" s="321">
        <f>SUM(U209:U212)</f>
        <v>0</v>
      </c>
      <c r="V208" s="321">
        <f>SUM(V209:V212)</f>
        <v>0</v>
      </c>
      <c r="W208" s="172">
        <f>SUM(W209:W212)</f>
        <v>24</v>
      </c>
      <c r="X208" s="172">
        <f>SUM(X209:X212)</f>
        <v>6</v>
      </c>
      <c r="Y208" s="95">
        <f>+D208/C208*100</f>
        <v>15.217391304347828</v>
      </c>
      <c r="Z208" s="171">
        <f t="shared" si="52"/>
        <v>52.173913043478258</v>
      </c>
      <c r="AA208" s="178">
        <f>SUM(AA209:AA212)</f>
        <v>1</v>
      </c>
      <c r="AB208" s="178">
        <f>SUM(AB209:AB212)</f>
        <v>6</v>
      </c>
      <c r="AC208" s="597" t="s">
        <v>93</v>
      </c>
      <c r="AD208" s="598"/>
    </row>
    <row r="209" spans="1:30" ht="14.25" x14ac:dyDescent="0.15">
      <c r="A209" s="176"/>
      <c r="B209" s="515" t="s">
        <v>92</v>
      </c>
      <c r="C209" s="175">
        <f t="shared" si="50"/>
        <v>0</v>
      </c>
      <c r="D209" s="174">
        <f>SUM(E209:J209)</f>
        <v>0</v>
      </c>
      <c r="E209" s="170">
        <f>+[2]大学・短大別!G31</f>
        <v>0</v>
      </c>
      <c r="F209" s="170">
        <f>+[2]大学・短大別!J31</f>
        <v>0</v>
      </c>
      <c r="G209" s="170">
        <f>+[2]大学・短大別!M31</f>
        <v>0</v>
      </c>
      <c r="H209" s="170">
        <f>+[2]大学・短大別!P31</f>
        <v>0</v>
      </c>
      <c r="I209" s="170">
        <f>+[2]大学・短大別!S31</f>
        <v>0</v>
      </c>
      <c r="J209" s="173">
        <f>+[2]大学・短大別!V31</f>
        <v>0</v>
      </c>
      <c r="K209" s="177">
        <f>+[2]進路別女!D31</f>
        <v>0</v>
      </c>
      <c r="L209" s="174">
        <f>+[2]専修一般!I31</f>
        <v>0</v>
      </c>
      <c r="M209" s="173">
        <f>+[2]専修一般!J31</f>
        <v>0</v>
      </c>
      <c r="N209" s="177">
        <f>+[2]進路別女!F31</f>
        <v>0</v>
      </c>
      <c r="O209" s="174">
        <f>+[2]進路別女!G31</f>
        <v>0</v>
      </c>
      <c r="P209" s="173">
        <f>+[2]進路別女!H31</f>
        <v>0</v>
      </c>
      <c r="Q209" s="172">
        <f>+[2]進路別女!I31</f>
        <v>0</v>
      </c>
      <c r="R209" s="177">
        <f>+[2]進路別女!J31</f>
        <v>0</v>
      </c>
      <c r="S209" s="174">
        <f>+[2]進路別女!K31</f>
        <v>0</v>
      </c>
      <c r="T209" s="177"/>
      <c r="U209" s="320">
        <f>+[2]進路別女!M31</f>
        <v>0</v>
      </c>
      <c r="V209" s="320">
        <f>+[2]進路別女!N31</f>
        <v>0</v>
      </c>
      <c r="W209" s="172">
        <f>+[2]県外就職女!B31</f>
        <v>0</v>
      </c>
      <c r="X209" s="172">
        <f>+[2]県外就職女!C31</f>
        <v>0</v>
      </c>
      <c r="Y209" s="94">
        <v>0</v>
      </c>
      <c r="Z209" s="171">
        <v>0</v>
      </c>
      <c r="AA209" s="177">
        <f>+[2]入学志願女!F31</f>
        <v>0</v>
      </c>
      <c r="AB209" s="177">
        <f>+[2]入学志願女!G31</f>
        <v>0</v>
      </c>
      <c r="AC209" s="169"/>
      <c r="AD209" s="514" t="s">
        <v>92</v>
      </c>
    </row>
    <row r="210" spans="1:30" ht="14.25" x14ac:dyDescent="0.15">
      <c r="A210" s="176"/>
      <c r="B210" s="515" t="s">
        <v>91</v>
      </c>
      <c r="C210" s="175">
        <f t="shared" si="50"/>
        <v>0</v>
      </c>
      <c r="D210" s="174">
        <f>SUM(E210:J210)</f>
        <v>0</v>
      </c>
      <c r="E210" s="170">
        <f>+[2]大学・短大別!G32</f>
        <v>0</v>
      </c>
      <c r="F210" s="170">
        <f>+[2]大学・短大別!J32</f>
        <v>0</v>
      </c>
      <c r="G210" s="170">
        <f>+[2]大学・短大別!M32</f>
        <v>0</v>
      </c>
      <c r="H210" s="170">
        <f>+[2]大学・短大別!P32</f>
        <v>0</v>
      </c>
      <c r="I210" s="170">
        <f>+[2]大学・短大別!S32</f>
        <v>0</v>
      </c>
      <c r="J210" s="173">
        <f>+[2]大学・短大別!V32</f>
        <v>0</v>
      </c>
      <c r="K210" s="177">
        <f>+[2]進路別女!D32</f>
        <v>0</v>
      </c>
      <c r="L210" s="174">
        <f>+[2]専修一般!I32</f>
        <v>0</v>
      </c>
      <c r="M210" s="173">
        <f>+[2]専修一般!J32</f>
        <v>0</v>
      </c>
      <c r="N210" s="177">
        <f>+[2]進路別女!F32</f>
        <v>0</v>
      </c>
      <c r="O210" s="174">
        <f>+[2]進路別女!G32</f>
        <v>0</v>
      </c>
      <c r="P210" s="173">
        <f>+[2]進路別女!H32</f>
        <v>0</v>
      </c>
      <c r="Q210" s="172">
        <f>+[2]進路別女!I32</f>
        <v>0</v>
      </c>
      <c r="R210" s="177">
        <f>+[2]進路別女!J32</f>
        <v>0</v>
      </c>
      <c r="S210" s="174">
        <f>+[2]進路別女!K32</f>
        <v>0</v>
      </c>
      <c r="T210" s="177"/>
      <c r="U210" s="320">
        <f>+[2]進路別女!M32</f>
        <v>0</v>
      </c>
      <c r="V210" s="320">
        <f>+[2]進路別女!N32</f>
        <v>0</v>
      </c>
      <c r="W210" s="172">
        <f>+[2]県外就職女!B32</f>
        <v>0</v>
      </c>
      <c r="X210" s="172">
        <f>+[2]県外就職女!C32</f>
        <v>0</v>
      </c>
      <c r="Y210" s="94">
        <v>0</v>
      </c>
      <c r="Z210" s="171">
        <v>0</v>
      </c>
      <c r="AA210" s="177">
        <f>+[2]入学志願女!F32</f>
        <v>0</v>
      </c>
      <c r="AB210" s="177">
        <f>+[2]入学志願女!G32</f>
        <v>0</v>
      </c>
      <c r="AC210" s="169"/>
      <c r="AD210" s="514" t="s">
        <v>91</v>
      </c>
    </row>
    <row r="211" spans="1:30" ht="14.25" x14ac:dyDescent="0.15">
      <c r="A211" s="176"/>
      <c r="B211" s="515" t="s">
        <v>90</v>
      </c>
      <c r="C211" s="175">
        <f t="shared" si="50"/>
        <v>22</v>
      </c>
      <c r="D211" s="174">
        <f>SUM(E211:J211)</f>
        <v>6</v>
      </c>
      <c r="E211" s="170">
        <f>+[2]大学・短大別!G33</f>
        <v>1</v>
      </c>
      <c r="F211" s="170">
        <f>+[2]大学・短大別!J33</f>
        <v>5</v>
      </c>
      <c r="G211" s="170">
        <f>+[2]大学・短大別!M33</f>
        <v>0</v>
      </c>
      <c r="H211" s="170">
        <f>+[2]大学・短大別!P33</f>
        <v>0</v>
      </c>
      <c r="I211" s="170">
        <f>+[2]大学・短大別!S33</f>
        <v>0</v>
      </c>
      <c r="J211" s="173">
        <f>+[2]大学・短大別!V33</f>
        <v>0</v>
      </c>
      <c r="K211" s="177">
        <f>+[2]進路別女!D33</f>
        <v>6</v>
      </c>
      <c r="L211" s="174">
        <f>+[2]専修一般!I33</f>
        <v>0</v>
      </c>
      <c r="M211" s="173">
        <f>+[2]専修一般!J33</f>
        <v>1</v>
      </c>
      <c r="N211" s="177">
        <f>+[2]進路別女!F33</f>
        <v>0</v>
      </c>
      <c r="O211" s="174">
        <f>+[2]進路別女!G33</f>
        <v>8</v>
      </c>
      <c r="P211" s="173">
        <f>+[2]進路別女!H33</f>
        <v>0</v>
      </c>
      <c r="Q211" s="172">
        <f>+[2]進路別女!I33</f>
        <v>0</v>
      </c>
      <c r="R211" s="177">
        <f>+[2]進路別女!J33</f>
        <v>1</v>
      </c>
      <c r="S211" s="174">
        <f>+[2]進路別女!K33</f>
        <v>0</v>
      </c>
      <c r="T211" s="177"/>
      <c r="U211" s="320">
        <f>+[2]進路別女!M33</f>
        <v>0</v>
      </c>
      <c r="V211" s="320">
        <f>+[2]進路別女!N33</f>
        <v>0</v>
      </c>
      <c r="W211" s="172">
        <f>+[2]県外就職女!B33</f>
        <v>8</v>
      </c>
      <c r="X211" s="172">
        <f>+[2]県外就職女!C33</f>
        <v>2</v>
      </c>
      <c r="Y211" s="94">
        <f>+D211/C211*100</f>
        <v>27.27272727272727</v>
      </c>
      <c r="Z211" s="171">
        <f t="shared" si="52"/>
        <v>36.363636363636367</v>
      </c>
      <c r="AA211" s="177">
        <f>+[2]入学志願女!F33</f>
        <v>1</v>
      </c>
      <c r="AB211" s="177">
        <f>+[2]入学志願女!G33</f>
        <v>5</v>
      </c>
      <c r="AC211" s="169"/>
      <c r="AD211" s="514" t="s">
        <v>90</v>
      </c>
    </row>
    <row r="212" spans="1:30" ht="14.25" x14ac:dyDescent="0.15">
      <c r="A212" s="176"/>
      <c r="B212" s="515" t="s">
        <v>171</v>
      </c>
      <c r="C212" s="175">
        <f t="shared" si="50"/>
        <v>24</v>
      </c>
      <c r="D212" s="174">
        <f>SUM(E212:J212)</f>
        <v>1</v>
      </c>
      <c r="E212" s="170">
        <f>+[2]大学・短大別!G34</f>
        <v>0</v>
      </c>
      <c r="F212" s="170">
        <f>+[2]大学・短大別!J34</f>
        <v>1</v>
      </c>
      <c r="G212" s="170">
        <f>+[2]大学・短大別!M34</f>
        <v>0</v>
      </c>
      <c r="H212" s="170">
        <f>+[2]大学・短大別!P34</f>
        <v>0</v>
      </c>
      <c r="I212" s="170">
        <f>+[2]大学・短大別!S34</f>
        <v>0</v>
      </c>
      <c r="J212" s="173">
        <f>+[2]大学・短大別!V34</f>
        <v>0</v>
      </c>
      <c r="K212" s="177">
        <f>+[2]進路別女!D34</f>
        <v>4</v>
      </c>
      <c r="L212" s="174">
        <f>+[2]専修一般!I34</f>
        <v>0</v>
      </c>
      <c r="M212" s="173">
        <f>+[2]専修一般!J34</f>
        <v>2</v>
      </c>
      <c r="N212" s="177">
        <f>+[2]進路別女!F34</f>
        <v>0</v>
      </c>
      <c r="O212" s="174">
        <f>+[2]進路別女!G34</f>
        <v>16</v>
      </c>
      <c r="P212" s="173">
        <f>+[2]進路別女!H34</f>
        <v>0</v>
      </c>
      <c r="Q212" s="172">
        <f>+[2]進路別女!I34</f>
        <v>0</v>
      </c>
      <c r="R212" s="177">
        <f>+[2]進路別女!J34</f>
        <v>1</v>
      </c>
      <c r="S212" s="174">
        <f>+[2]進路別女!K34</f>
        <v>0</v>
      </c>
      <c r="T212" s="177"/>
      <c r="U212" s="320">
        <f>+[2]進路別女!M34</f>
        <v>0</v>
      </c>
      <c r="V212" s="320">
        <f>+[2]進路別女!N34</f>
        <v>0</v>
      </c>
      <c r="W212" s="172">
        <f>+[2]県外就職女!B34</f>
        <v>16</v>
      </c>
      <c r="X212" s="172">
        <f>+[2]県外就職女!C34</f>
        <v>4</v>
      </c>
      <c r="Y212" s="94">
        <f>+D212/C212*100</f>
        <v>4.1666666666666661</v>
      </c>
      <c r="Z212" s="171">
        <f t="shared" si="52"/>
        <v>66.666666666666657</v>
      </c>
      <c r="AA212" s="177">
        <f>+[2]入学志願女!F34</f>
        <v>0</v>
      </c>
      <c r="AB212" s="177">
        <f>+[2]入学志願女!G34</f>
        <v>1</v>
      </c>
      <c r="AC212" s="169"/>
      <c r="AD212" s="514" t="s">
        <v>171</v>
      </c>
    </row>
    <row r="213" spans="1:30" ht="10.5" customHeight="1" x14ac:dyDescent="0.15">
      <c r="A213" s="176"/>
      <c r="B213" s="515"/>
      <c r="C213" s="175"/>
      <c r="D213" s="174"/>
      <c r="E213" s="170"/>
      <c r="F213" s="170"/>
      <c r="G213" s="170"/>
      <c r="H213" s="170"/>
      <c r="I213" s="170"/>
      <c r="J213" s="173"/>
      <c r="K213" s="177"/>
      <c r="L213" s="174"/>
      <c r="M213" s="173"/>
      <c r="N213" s="177"/>
      <c r="O213" s="174"/>
      <c r="P213" s="173"/>
      <c r="Q213" s="172"/>
      <c r="R213" s="177"/>
      <c r="S213" s="174"/>
      <c r="T213" s="177"/>
      <c r="U213" s="320"/>
      <c r="V213" s="320"/>
      <c r="W213" s="172"/>
      <c r="X213" s="172"/>
      <c r="Y213" s="183"/>
      <c r="Z213" s="171"/>
      <c r="AA213" s="177"/>
      <c r="AB213" s="177"/>
      <c r="AC213" s="169"/>
      <c r="AD213" s="514"/>
    </row>
    <row r="214" spans="1:30" ht="14.25" x14ac:dyDescent="0.15">
      <c r="A214" s="598" t="s">
        <v>89</v>
      </c>
      <c r="B214" s="599"/>
      <c r="C214" s="175">
        <f t="shared" si="50"/>
        <v>94</v>
      </c>
      <c r="D214" s="182">
        <f>SUM(E214:J214)</f>
        <v>26</v>
      </c>
      <c r="E214" s="181">
        <f t="shared" ref="E214:N214" si="59">SUM(E215:E217)</f>
        <v>17</v>
      </c>
      <c r="F214" s="181">
        <f t="shared" si="59"/>
        <v>9</v>
      </c>
      <c r="G214" s="181">
        <f t="shared" si="59"/>
        <v>0</v>
      </c>
      <c r="H214" s="181">
        <f t="shared" si="59"/>
        <v>0</v>
      </c>
      <c r="I214" s="181">
        <f t="shared" si="59"/>
        <v>0</v>
      </c>
      <c r="J214" s="180">
        <f t="shared" si="59"/>
        <v>0</v>
      </c>
      <c r="K214" s="178">
        <f t="shared" si="59"/>
        <v>33</v>
      </c>
      <c r="L214" s="182">
        <f t="shared" si="59"/>
        <v>0</v>
      </c>
      <c r="M214" s="180">
        <f t="shared" si="59"/>
        <v>1</v>
      </c>
      <c r="N214" s="178">
        <f t="shared" si="59"/>
        <v>1</v>
      </c>
      <c r="O214" s="182">
        <f>SUM(O215:O217)</f>
        <v>31</v>
      </c>
      <c r="P214" s="180">
        <f>SUM(P215:P217)</f>
        <v>0</v>
      </c>
      <c r="Q214" s="179">
        <f>SUM(Q215:Q217)</f>
        <v>0</v>
      </c>
      <c r="R214" s="178">
        <f>SUM(R215:R217)</f>
        <v>2</v>
      </c>
      <c r="S214" s="182">
        <f>SUM(S215:S217)</f>
        <v>0</v>
      </c>
      <c r="T214" s="178"/>
      <c r="U214" s="321">
        <f>SUM(U215:U217)</f>
        <v>0</v>
      </c>
      <c r="V214" s="321">
        <f>SUM(V215:V217)</f>
        <v>0</v>
      </c>
      <c r="W214" s="172">
        <f>SUM(W215:W217)</f>
        <v>31</v>
      </c>
      <c r="X214" s="172">
        <f>SUM(X215:X217)</f>
        <v>9</v>
      </c>
      <c r="Y214" s="95">
        <f>+D214/C214*100</f>
        <v>27.659574468085108</v>
      </c>
      <c r="Z214" s="171">
        <f t="shared" si="52"/>
        <v>32.978723404255319</v>
      </c>
      <c r="AA214" s="178">
        <f>SUM(AA215:AA217)</f>
        <v>17</v>
      </c>
      <c r="AB214" s="178">
        <f>SUM(AB215:AB217)</f>
        <v>9</v>
      </c>
      <c r="AC214" s="597" t="s">
        <v>89</v>
      </c>
      <c r="AD214" s="598"/>
    </row>
    <row r="215" spans="1:30" ht="14.25" x14ac:dyDescent="0.15">
      <c r="A215" s="176"/>
      <c r="B215" s="515" t="s">
        <v>88</v>
      </c>
      <c r="C215" s="175">
        <f t="shared" si="50"/>
        <v>57</v>
      </c>
      <c r="D215" s="174">
        <f>SUM(E215:J215)</f>
        <v>17</v>
      </c>
      <c r="E215" s="170">
        <f>+[2]大学・短大別!G35</f>
        <v>9</v>
      </c>
      <c r="F215" s="170">
        <f>+[2]大学・短大別!J35</f>
        <v>8</v>
      </c>
      <c r="G215" s="170">
        <f>+[2]大学・短大別!M35</f>
        <v>0</v>
      </c>
      <c r="H215" s="170">
        <f>+[2]大学・短大別!P35</f>
        <v>0</v>
      </c>
      <c r="I215" s="170">
        <f>+[2]大学・短大別!S35</f>
        <v>0</v>
      </c>
      <c r="J215" s="173">
        <f>+[2]大学・短大別!V35</f>
        <v>0</v>
      </c>
      <c r="K215" s="177">
        <f>+[2]進路別女!D35</f>
        <v>22</v>
      </c>
      <c r="L215" s="174">
        <f>+[2]専修一般!I35</f>
        <v>0</v>
      </c>
      <c r="M215" s="173">
        <f>+[2]専修一般!J35</f>
        <v>0</v>
      </c>
      <c r="N215" s="177">
        <f>+[2]進路別女!F35</f>
        <v>0</v>
      </c>
      <c r="O215" s="174">
        <f>+[2]進路別女!G35</f>
        <v>16</v>
      </c>
      <c r="P215" s="173">
        <f>+[2]進路別女!H35</f>
        <v>0</v>
      </c>
      <c r="Q215" s="172">
        <f>+[2]進路別女!I35</f>
        <v>0</v>
      </c>
      <c r="R215" s="177">
        <f>+[2]進路別女!J35</f>
        <v>2</v>
      </c>
      <c r="S215" s="174">
        <f>+[2]進路別女!K35</f>
        <v>0</v>
      </c>
      <c r="T215" s="177"/>
      <c r="U215" s="320">
        <f>+[2]進路別女!M35</f>
        <v>0</v>
      </c>
      <c r="V215" s="320">
        <f>+[2]進路別女!N35</f>
        <v>0</v>
      </c>
      <c r="W215" s="172">
        <f>+[2]県外就職女!B35</f>
        <v>16</v>
      </c>
      <c r="X215" s="172">
        <f>+[2]県外就職女!C35</f>
        <v>6</v>
      </c>
      <c r="Y215" s="94">
        <f>+D215/C215*100</f>
        <v>29.82456140350877</v>
      </c>
      <c r="Z215" s="171">
        <f t="shared" si="52"/>
        <v>28.07017543859649</v>
      </c>
      <c r="AA215" s="177">
        <f>+[2]入学志願女!F35</f>
        <v>9</v>
      </c>
      <c r="AB215" s="177">
        <f>+[2]入学志願女!G35</f>
        <v>8</v>
      </c>
      <c r="AC215" s="169"/>
      <c r="AD215" s="514" t="s">
        <v>88</v>
      </c>
    </row>
    <row r="216" spans="1:30" ht="14.25" x14ac:dyDescent="0.15">
      <c r="A216" s="176"/>
      <c r="B216" s="515" t="s">
        <v>87</v>
      </c>
      <c r="C216" s="175">
        <f t="shared" si="50"/>
        <v>0</v>
      </c>
      <c r="D216" s="174">
        <f>SUM(E216:J216)</f>
        <v>0</v>
      </c>
      <c r="E216" s="170">
        <f>+[2]大学・短大別!G36</f>
        <v>0</v>
      </c>
      <c r="F216" s="170">
        <f>+[2]大学・短大別!J36</f>
        <v>0</v>
      </c>
      <c r="G216" s="170">
        <f>+[2]大学・短大別!M36</f>
        <v>0</v>
      </c>
      <c r="H216" s="170">
        <f>+[2]大学・短大別!P36</f>
        <v>0</v>
      </c>
      <c r="I216" s="170">
        <f>+[2]大学・短大別!S36</f>
        <v>0</v>
      </c>
      <c r="J216" s="173">
        <f>+[2]大学・短大別!V36</f>
        <v>0</v>
      </c>
      <c r="K216" s="177">
        <f>+[2]進路別女!D36</f>
        <v>0</v>
      </c>
      <c r="L216" s="174">
        <f>+[2]専修一般!I36</f>
        <v>0</v>
      </c>
      <c r="M216" s="173">
        <f>+[2]専修一般!J36</f>
        <v>0</v>
      </c>
      <c r="N216" s="177">
        <f>+[2]進路別女!F36</f>
        <v>0</v>
      </c>
      <c r="O216" s="174">
        <f>+[2]進路別女!G36</f>
        <v>0</v>
      </c>
      <c r="P216" s="173">
        <f>+[2]進路別女!H36</f>
        <v>0</v>
      </c>
      <c r="Q216" s="172">
        <f>+[2]進路別女!I36</f>
        <v>0</v>
      </c>
      <c r="R216" s="177">
        <f>+[2]進路別女!J36</f>
        <v>0</v>
      </c>
      <c r="S216" s="174">
        <f>+[2]進路別女!K36</f>
        <v>0</v>
      </c>
      <c r="T216" s="177"/>
      <c r="U216" s="320">
        <f>+[2]進路別女!M36</f>
        <v>0</v>
      </c>
      <c r="V216" s="320">
        <f>+[2]進路別女!N36</f>
        <v>0</v>
      </c>
      <c r="W216" s="172">
        <f>+[2]県外就職女!B36</f>
        <v>0</v>
      </c>
      <c r="X216" s="172">
        <f>+[2]県外就職女!C36</f>
        <v>0</v>
      </c>
      <c r="Y216" s="94">
        <v>0</v>
      </c>
      <c r="Z216" s="171">
        <v>0</v>
      </c>
      <c r="AA216" s="177">
        <f>+[2]入学志願女!F36</f>
        <v>0</v>
      </c>
      <c r="AB216" s="177">
        <f>+[2]入学志願女!G36</f>
        <v>0</v>
      </c>
      <c r="AC216" s="169"/>
      <c r="AD216" s="514" t="s">
        <v>87</v>
      </c>
    </row>
    <row r="217" spans="1:30" ht="14.25" x14ac:dyDescent="0.15">
      <c r="A217" s="176"/>
      <c r="B217" s="515" t="s">
        <v>170</v>
      </c>
      <c r="C217" s="175">
        <f t="shared" si="50"/>
        <v>37</v>
      </c>
      <c r="D217" s="174">
        <f>SUM(E217:J217)</f>
        <v>9</v>
      </c>
      <c r="E217" s="170">
        <f>+[2]大学・短大別!G37</f>
        <v>8</v>
      </c>
      <c r="F217" s="170">
        <f>+[2]大学・短大別!J37</f>
        <v>1</v>
      </c>
      <c r="G217" s="170">
        <f>+[2]大学・短大別!M37</f>
        <v>0</v>
      </c>
      <c r="H217" s="170">
        <f>+[2]大学・短大別!P37</f>
        <v>0</v>
      </c>
      <c r="I217" s="170">
        <f>+[2]大学・短大別!S37</f>
        <v>0</v>
      </c>
      <c r="J217" s="173">
        <f>+[2]大学・短大別!V37</f>
        <v>0</v>
      </c>
      <c r="K217" s="177">
        <f>+[2]進路別女!D37</f>
        <v>11</v>
      </c>
      <c r="L217" s="174">
        <f>+[2]専修一般!I37</f>
        <v>0</v>
      </c>
      <c r="M217" s="173">
        <f>+[2]専修一般!J37</f>
        <v>1</v>
      </c>
      <c r="N217" s="177">
        <f>+[2]進路別女!F37</f>
        <v>1</v>
      </c>
      <c r="O217" s="174">
        <f>+[2]進路別女!G37</f>
        <v>15</v>
      </c>
      <c r="P217" s="173">
        <f>+[2]進路別女!H37</f>
        <v>0</v>
      </c>
      <c r="Q217" s="172">
        <f>+[2]進路別女!I37</f>
        <v>0</v>
      </c>
      <c r="R217" s="177">
        <f>+[2]進路別女!J37</f>
        <v>0</v>
      </c>
      <c r="S217" s="174">
        <f>+[2]進路別女!K37</f>
        <v>0</v>
      </c>
      <c r="T217" s="177"/>
      <c r="U217" s="320">
        <f>+[2]進路別女!M37</f>
        <v>0</v>
      </c>
      <c r="V217" s="320">
        <f>+[2]進路別女!N37</f>
        <v>0</v>
      </c>
      <c r="W217" s="172">
        <f>+[2]県外就職女!B37</f>
        <v>15</v>
      </c>
      <c r="X217" s="172">
        <f>+[2]県外就職女!C37</f>
        <v>3</v>
      </c>
      <c r="Y217" s="94">
        <f>+D217/C217*100</f>
        <v>24.324324324324326</v>
      </c>
      <c r="Z217" s="171">
        <f t="shared" si="52"/>
        <v>40.54054054054054</v>
      </c>
      <c r="AA217" s="177">
        <f>+[2]入学志願女!F37</f>
        <v>8</v>
      </c>
      <c r="AB217" s="177">
        <f>+[2]入学志願女!G37</f>
        <v>1</v>
      </c>
      <c r="AC217" s="169"/>
      <c r="AD217" s="514" t="s">
        <v>170</v>
      </c>
    </row>
    <row r="218" spans="1:30" ht="10.5" customHeight="1" x14ac:dyDescent="0.15">
      <c r="A218" s="176"/>
      <c r="B218" s="515"/>
      <c r="C218" s="175"/>
      <c r="D218" s="174"/>
      <c r="E218" s="170"/>
      <c r="F218" s="170"/>
      <c r="G218" s="170"/>
      <c r="H218" s="170"/>
      <c r="I218" s="170"/>
      <c r="J218" s="173"/>
      <c r="K218" s="177"/>
      <c r="L218" s="174"/>
      <c r="M218" s="173"/>
      <c r="N218" s="177"/>
      <c r="O218" s="174"/>
      <c r="P218" s="173"/>
      <c r="Q218" s="172"/>
      <c r="R218" s="177"/>
      <c r="S218" s="174"/>
      <c r="T218" s="177"/>
      <c r="U218" s="320"/>
      <c r="V218" s="320"/>
      <c r="W218" s="172"/>
      <c r="X218" s="172"/>
      <c r="Y218" s="183"/>
      <c r="Z218" s="171"/>
      <c r="AA218" s="177"/>
      <c r="AB218" s="177"/>
      <c r="AC218" s="169"/>
      <c r="AD218" s="514"/>
    </row>
    <row r="219" spans="1:30" ht="14.25" x14ac:dyDescent="0.15">
      <c r="A219" s="598" t="s">
        <v>86</v>
      </c>
      <c r="B219" s="599"/>
      <c r="C219" s="175">
        <f t="shared" si="50"/>
        <v>244</v>
      </c>
      <c r="D219" s="182">
        <f t="shared" ref="D219:D231" si="60">SUM(E219:J219)</f>
        <v>82</v>
      </c>
      <c r="E219" s="181">
        <f t="shared" ref="E219:N219" si="61">SUM(E220:E231)</f>
        <v>43</v>
      </c>
      <c r="F219" s="181">
        <f t="shared" si="61"/>
        <v>39</v>
      </c>
      <c r="G219" s="181">
        <f t="shared" si="61"/>
        <v>0</v>
      </c>
      <c r="H219" s="181">
        <f t="shared" si="61"/>
        <v>0</v>
      </c>
      <c r="I219" s="181">
        <f t="shared" si="61"/>
        <v>0</v>
      </c>
      <c r="J219" s="180">
        <f t="shared" si="61"/>
        <v>0</v>
      </c>
      <c r="K219" s="178">
        <f t="shared" si="61"/>
        <v>99</v>
      </c>
      <c r="L219" s="182">
        <f t="shared" si="61"/>
        <v>1</v>
      </c>
      <c r="M219" s="180">
        <f t="shared" si="61"/>
        <v>2</v>
      </c>
      <c r="N219" s="178">
        <f t="shared" si="61"/>
        <v>1</v>
      </c>
      <c r="O219" s="182">
        <f>SUM(O220:O231)</f>
        <v>43</v>
      </c>
      <c r="P219" s="180">
        <f>SUM(P220:P231)</f>
        <v>1</v>
      </c>
      <c r="Q219" s="179">
        <f>SUM(Q220:Q231)</f>
        <v>9</v>
      </c>
      <c r="R219" s="178">
        <f>SUM(R220:R231)</f>
        <v>6</v>
      </c>
      <c r="S219" s="182">
        <f>SUM(S220:S231)</f>
        <v>0</v>
      </c>
      <c r="T219" s="178"/>
      <c r="U219" s="321">
        <f>SUM(U220:U231)</f>
        <v>0</v>
      </c>
      <c r="V219" s="321">
        <f>SUM(V220:V231)</f>
        <v>0</v>
      </c>
      <c r="W219" s="172">
        <f>SUM(W220:W231)</f>
        <v>44</v>
      </c>
      <c r="X219" s="172">
        <f>SUM(X220:X231)</f>
        <v>32</v>
      </c>
      <c r="Y219" s="95">
        <f>+D219/C219*100</f>
        <v>33.606557377049178</v>
      </c>
      <c r="Z219" s="171">
        <f t="shared" si="52"/>
        <v>18.032786885245901</v>
      </c>
      <c r="AA219" s="178">
        <f>SUM(AA220:AA231)</f>
        <v>47</v>
      </c>
      <c r="AB219" s="178">
        <f>SUM(AB220:AB231)</f>
        <v>39</v>
      </c>
      <c r="AC219" s="597" t="s">
        <v>86</v>
      </c>
      <c r="AD219" s="598"/>
    </row>
    <row r="220" spans="1:30" ht="14.25" x14ac:dyDescent="0.15">
      <c r="A220" s="176"/>
      <c r="B220" s="515" t="s">
        <v>85</v>
      </c>
      <c r="C220" s="175">
        <f t="shared" si="50"/>
        <v>0</v>
      </c>
      <c r="D220" s="174">
        <f t="shared" si="60"/>
        <v>0</v>
      </c>
      <c r="E220" s="170">
        <f>+[2]大学・短大別!G38</f>
        <v>0</v>
      </c>
      <c r="F220" s="170">
        <f>+[2]大学・短大別!J38</f>
        <v>0</v>
      </c>
      <c r="G220" s="170">
        <f>+[2]大学・短大別!M38</f>
        <v>0</v>
      </c>
      <c r="H220" s="170">
        <f>+[2]大学・短大別!P38</f>
        <v>0</v>
      </c>
      <c r="I220" s="170">
        <f>+[2]大学・短大別!S38</f>
        <v>0</v>
      </c>
      <c r="J220" s="173">
        <f>+[2]大学・短大別!V38</f>
        <v>0</v>
      </c>
      <c r="K220" s="177">
        <f>+[2]進路別女!D38</f>
        <v>0</v>
      </c>
      <c r="L220" s="174">
        <f>+[2]専修一般!I38</f>
        <v>0</v>
      </c>
      <c r="M220" s="173">
        <f>+[2]専修一般!J38</f>
        <v>0</v>
      </c>
      <c r="N220" s="177">
        <f>+[2]進路別女!F38</f>
        <v>0</v>
      </c>
      <c r="O220" s="174">
        <f>+[2]進路別女!G38</f>
        <v>0</v>
      </c>
      <c r="P220" s="173">
        <f>+[2]進路別女!H38</f>
        <v>0</v>
      </c>
      <c r="Q220" s="172">
        <f>+[2]進路別女!I38</f>
        <v>0</v>
      </c>
      <c r="R220" s="177">
        <f>+[2]進路別女!J38</f>
        <v>0</v>
      </c>
      <c r="S220" s="174">
        <f>+[2]進路別女!K38</f>
        <v>0</v>
      </c>
      <c r="T220" s="177"/>
      <c r="U220" s="320">
        <f>+[2]進路別女!M38</f>
        <v>0</v>
      </c>
      <c r="V220" s="320">
        <f>+[2]進路別女!N38</f>
        <v>0</v>
      </c>
      <c r="W220" s="172">
        <f>+[2]県外就職女!B38</f>
        <v>0</v>
      </c>
      <c r="X220" s="172">
        <f>+[2]県外就職女!C38</f>
        <v>0</v>
      </c>
      <c r="Y220" s="94">
        <v>0</v>
      </c>
      <c r="Z220" s="171">
        <v>0</v>
      </c>
      <c r="AA220" s="177">
        <f>+[2]入学志願女!F38</f>
        <v>0</v>
      </c>
      <c r="AB220" s="177">
        <f>+[2]入学志願女!G38</f>
        <v>0</v>
      </c>
      <c r="AC220" s="169"/>
      <c r="AD220" s="514" t="s">
        <v>85</v>
      </c>
    </row>
    <row r="221" spans="1:30" ht="14.25" x14ac:dyDescent="0.15">
      <c r="A221" s="176"/>
      <c r="B221" s="515" t="s">
        <v>84</v>
      </c>
      <c r="C221" s="175">
        <f t="shared" si="50"/>
        <v>0</v>
      </c>
      <c r="D221" s="174">
        <f t="shared" si="60"/>
        <v>0</v>
      </c>
      <c r="E221" s="170">
        <f>+[2]大学・短大別!G39</f>
        <v>0</v>
      </c>
      <c r="F221" s="170">
        <f>+[2]大学・短大別!J39</f>
        <v>0</v>
      </c>
      <c r="G221" s="170">
        <f>+[2]大学・短大別!M39</f>
        <v>0</v>
      </c>
      <c r="H221" s="170">
        <f>+[2]大学・短大別!P39</f>
        <v>0</v>
      </c>
      <c r="I221" s="170">
        <f>+[2]大学・短大別!S39</f>
        <v>0</v>
      </c>
      <c r="J221" s="173">
        <f>+[2]大学・短大別!V39</f>
        <v>0</v>
      </c>
      <c r="K221" s="177">
        <f>+[2]進路別女!D39</f>
        <v>0</v>
      </c>
      <c r="L221" s="174">
        <f>+[2]専修一般!I39</f>
        <v>0</v>
      </c>
      <c r="M221" s="173">
        <f>+[2]専修一般!J39</f>
        <v>0</v>
      </c>
      <c r="N221" s="177">
        <f>+[2]進路別女!F39</f>
        <v>0</v>
      </c>
      <c r="O221" s="174">
        <f>+[2]進路別女!G39</f>
        <v>0</v>
      </c>
      <c r="P221" s="173">
        <f>+[2]進路別女!H39</f>
        <v>0</v>
      </c>
      <c r="Q221" s="172">
        <f>+[2]進路別女!I39</f>
        <v>0</v>
      </c>
      <c r="R221" s="177">
        <f>+[2]進路別女!J39</f>
        <v>0</v>
      </c>
      <c r="S221" s="174">
        <f>+[2]進路別女!K39</f>
        <v>0</v>
      </c>
      <c r="T221" s="177"/>
      <c r="U221" s="320">
        <f>+[2]進路別女!M39</f>
        <v>0</v>
      </c>
      <c r="V221" s="320">
        <f>+[2]進路別女!N39</f>
        <v>0</v>
      </c>
      <c r="W221" s="172">
        <f>+[2]県外就職女!B39</f>
        <v>0</v>
      </c>
      <c r="X221" s="172">
        <f>+[2]県外就職女!C39</f>
        <v>0</v>
      </c>
      <c r="Y221" s="94">
        <v>0</v>
      </c>
      <c r="Z221" s="171">
        <v>0</v>
      </c>
      <c r="AA221" s="177">
        <f>+[2]入学志願女!F39</f>
        <v>0</v>
      </c>
      <c r="AB221" s="177">
        <f>+[2]入学志願女!G39</f>
        <v>0</v>
      </c>
      <c r="AC221" s="169"/>
      <c r="AD221" s="514" t="s">
        <v>84</v>
      </c>
    </row>
    <row r="222" spans="1:30" ht="14.25" x14ac:dyDescent="0.15">
      <c r="A222" s="176"/>
      <c r="B222" s="515" t="s">
        <v>83</v>
      </c>
      <c r="C222" s="175">
        <f t="shared" si="50"/>
        <v>18</v>
      </c>
      <c r="D222" s="174">
        <f t="shared" si="60"/>
        <v>3</v>
      </c>
      <c r="E222" s="170">
        <f>+[2]大学・短大別!G40</f>
        <v>1</v>
      </c>
      <c r="F222" s="170">
        <f>+[2]大学・短大別!J40</f>
        <v>2</v>
      </c>
      <c r="G222" s="170">
        <f>+[2]大学・短大別!M40</f>
        <v>0</v>
      </c>
      <c r="H222" s="170">
        <f>+[2]大学・短大別!P40</f>
        <v>0</v>
      </c>
      <c r="I222" s="170">
        <f>+[2]大学・短大別!S40</f>
        <v>0</v>
      </c>
      <c r="J222" s="173">
        <f>+[2]大学・短大別!V40</f>
        <v>0</v>
      </c>
      <c r="K222" s="177">
        <f>+[2]進路別女!D40</f>
        <v>8</v>
      </c>
      <c r="L222" s="174">
        <f>+[2]専修一般!I40</f>
        <v>0</v>
      </c>
      <c r="M222" s="173">
        <f>+[2]専修一般!J40</f>
        <v>2</v>
      </c>
      <c r="N222" s="177">
        <f>+[2]進路別女!F40</f>
        <v>0</v>
      </c>
      <c r="O222" s="174">
        <f>+[2]進路別女!G40</f>
        <v>4</v>
      </c>
      <c r="P222" s="173">
        <f>+[2]進路別女!H40</f>
        <v>0</v>
      </c>
      <c r="Q222" s="172">
        <f>+[2]進路別女!I40</f>
        <v>0</v>
      </c>
      <c r="R222" s="177">
        <f>+[2]進路別女!J40</f>
        <v>1</v>
      </c>
      <c r="S222" s="174">
        <f>+[2]進路別女!K40</f>
        <v>0</v>
      </c>
      <c r="T222" s="177"/>
      <c r="U222" s="320">
        <f>+[2]進路別女!M40</f>
        <v>0</v>
      </c>
      <c r="V222" s="320">
        <f>+[2]進路別女!N40</f>
        <v>0</v>
      </c>
      <c r="W222" s="172">
        <f>+[2]県外就職女!B40</f>
        <v>4</v>
      </c>
      <c r="X222" s="172">
        <f>+[2]県外就職女!C40</f>
        <v>1</v>
      </c>
      <c r="Y222" s="94">
        <f>+D222/C222*100</f>
        <v>16.666666666666664</v>
      </c>
      <c r="Z222" s="171">
        <f t="shared" si="52"/>
        <v>22.222222222222221</v>
      </c>
      <c r="AA222" s="177">
        <f>+[2]入学志願女!F40</f>
        <v>1</v>
      </c>
      <c r="AB222" s="177">
        <f>+[2]入学志願女!G40</f>
        <v>2</v>
      </c>
      <c r="AC222" s="169"/>
      <c r="AD222" s="514" t="s">
        <v>83</v>
      </c>
    </row>
    <row r="223" spans="1:30" ht="14.25" x14ac:dyDescent="0.15">
      <c r="A223" s="176"/>
      <c r="B223" s="515" t="s">
        <v>82</v>
      </c>
      <c r="C223" s="175">
        <f t="shared" si="50"/>
        <v>0</v>
      </c>
      <c r="D223" s="174">
        <f t="shared" si="60"/>
        <v>0</v>
      </c>
      <c r="E223" s="170">
        <f>+[2]大学・短大別!G41</f>
        <v>0</v>
      </c>
      <c r="F223" s="170">
        <f>+[2]大学・短大別!J41</f>
        <v>0</v>
      </c>
      <c r="G223" s="170">
        <f>+[2]大学・短大別!M41</f>
        <v>0</v>
      </c>
      <c r="H223" s="170">
        <f>+[2]大学・短大別!P41</f>
        <v>0</v>
      </c>
      <c r="I223" s="170">
        <f>+[2]大学・短大別!S41</f>
        <v>0</v>
      </c>
      <c r="J223" s="173">
        <f>+[2]大学・短大別!V41</f>
        <v>0</v>
      </c>
      <c r="K223" s="177">
        <f>+[2]進路別女!D41</f>
        <v>0</v>
      </c>
      <c r="L223" s="174">
        <f>+[2]専修一般!I41</f>
        <v>0</v>
      </c>
      <c r="M223" s="173">
        <f>+[2]専修一般!J41</f>
        <v>0</v>
      </c>
      <c r="N223" s="177">
        <f>+[2]進路別女!F41</f>
        <v>0</v>
      </c>
      <c r="O223" s="174">
        <f>+[2]進路別女!G41</f>
        <v>0</v>
      </c>
      <c r="P223" s="173">
        <f>+[2]進路別女!H41</f>
        <v>0</v>
      </c>
      <c r="Q223" s="172">
        <f>+[2]進路別女!I41</f>
        <v>0</v>
      </c>
      <c r="R223" s="177">
        <f>+[2]進路別女!J41</f>
        <v>0</v>
      </c>
      <c r="S223" s="174">
        <f>+[2]進路別女!K41</f>
        <v>0</v>
      </c>
      <c r="T223" s="177"/>
      <c r="U223" s="320">
        <f>+[2]進路別女!M41</f>
        <v>0</v>
      </c>
      <c r="V223" s="320">
        <f>+[2]進路別女!N41</f>
        <v>0</v>
      </c>
      <c r="W223" s="172">
        <f>+[2]県外就職女!B41</f>
        <v>0</v>
      </c>
      <c r="X223" s="172">
        <f>+[2]県外就職女!C41</f>
        <v>0</v>
      </c>
      <c r="Y223" s="94">
        <v>0</v>
      </c>
      <c r="Z223" s="171">
        <v>0</v>
      </c>
      <c r="AA223" s="177">
        <f>+[2]入学志願女!F41</f>
        <v>0</v>
      </c>
      <c r="AB223" s="177">
        <f>+[2]入学志願女!G41</f>
        <v>0</v>
      </c>
      <c r="AC223" s="169"/>
      <c r="AD223" s="514" t="s">
        <v>82</v>
      </c>
    </row>
    <row r="224" spans="1:30" ht="14.25" x14ac:dyDescent="0.15">
      <c r="A224" s="176"/>
      <c r="B224" s="515" t="s">
        <v>81</v>
      </c>
      <c r="C224" s="175">
        <f t="shared" si="50"/>
        <v>32</v>
      </c>
      <c r="D224" s="174">
        <f t="shared" si="60"/>
        <v>10</v>
      </c>
      <c r="E224" s="170">
        <f>+[2]大学・短大別!G42</f>
        <v>3</v>
      </c>
      <c r="F224" s="170">
        <f>+[2]大学・短大別!J42</f>
        <v>7</v>
      </c>
      <c r="G224" s="170">
        <f>+[2]大学・短大別!M42</f>
        <v>0</v>
      </c>
      <c r="H224" s="170">
        <f>+[2]大学・短大別!P42</f>
        <v>0</v>
      </c>
      <c r="I224" s="170">
        <f>+[2]大学・短大別!S42</f>
        <v>0</v>
      </c>
      <c r="J224" s="173">
        <f>+[2]大学・短大別!V42</f>
        <v>0</v>
      </c>
      <c r="K224" s="177">
        <f>+[2]進路別女!D42</f>
        <v>13</v>
      </c>
      <c r="L224" s="174">
        <f>+[2]専修一般!I42</f>
        <v>0</v>
      </c>
      <c r="M224" s="173">
        <f>+[2]専修一般!J42</f>
        <v>0</v>
      </c>
      <c r="N224" s="177">
        <f>+[2]進路別女!F42</f>
        <v>0</v>
      </c>
      <c r="O224" s="174">
        <f>+[2]進路別女!G42</f>
        <v>8</v>
      </c>
      <c r="P224" s="173">
        <f>+[2]進路別女!H42</f>
        <v>0</v>
      </c>
      <c r="Q224" s="172">
        <f>+[2]進路別女!I42</f>
        <v>0</v>
      </c>
      <c r="R224" s="177">
        <f>+[2]進路別女!J42</f>
        <v>1</v>
      </c>
      <c r="S224" s="174">
        <f>+[2]進路別女!K42</f>
        <v>0</v>
      </c>
      <c r="T224" s="177"/>
      <c r="U224" s="320">
        <f>+[2]進路別女!M42</f>
        <v>0</v>
      </c>
      <c r="V224" s="320">
        <f>+[2]進路別女!N42</f>
        <v>0</v>
      </c>
      <c r="W224" s="172">
        <f>+[2]県外就職女!B42</f>
        <v>8</v>
      </c>
      <c r="X224" s="172">
        <f>+[2]県外就職女!C42</f>
        <v>6</v>
      </c>
      <c r="Y224" s="94">
        <f>+D224/C224*100</f>
        <v>31.25</v>
      </c>
      <c r="Z224" s="171">
        <f t="shared" si="52"/>
        <v>25</v>
      </c>
      <c r="AA224" s="177">
        <f>+[2]入学志願女!F42</f>
        <v>3</v>
      </c>
      <c r="AB224" s="177">
        <f>+[2]入学志願女!G42</f>
        <v>7</v>
      </c>
      <c r="AC224" s="169"/>
      <c r="AD224" s="514" t="s">
        <v>81</v>
      </c>
    </row>
    <row r="225" spans="1:30" ht="10.5" customHeight="1" x14ac:dyDescent="0.15">
      <c r="A225" s="176"/>
      <c r="B225" s="515"/>
      <c r="C225" s="175"/>
      <c r="D225" s="174"/>
      <c r="E225" s="170"/>
      <c r="F225" s="170"/>
      <c r="G225" s="170"/>
      <c r="H225" s="170"/>
      <c r="I225" s="170"/>
      <c r="J225" s="173"/>
      <c r="K225" s="177"/>
      <c r="L225" s="174"/>
      <c r="M225" s="173"/>
      <c r="N225" s="177"/>
      <c r="O225" s="174"/>
      <c r="P225" s="173"/>
      <c r="Q225" s="172"/>
      <c r="R225" s="177"/>
      <c r="S225" s="174"/>
      <c r="T225" s="177"/>
      <c r="U225" s="320"/>
      <c r="V225" s="320"/>
      <c r="W225" s="172"/>
      <c r="X225" s="172"/>
      <c r="Y225" s="94"/>
      <c r="Z225" s="171"/>
      <c r="AA225" s="177"/>
      <c r="AB225" s="177"/>
      <c r="AC225" s="169"/>
      <c r="AD225" s="514"/>
    </row>
    <row r="226" spans="1:30" ht="14.25" x14ac:dyDescent="0.15">
      <c r="A226" s="176"/>
      <c r="B226" s="515" t="s">
        <v>80</v>
      </c>
      <c r="C226" s="175">
        <f t="shared" si="50"/>
        <v>76</v>
      </c>
      <c r="D226" s="174">
        <f t="shared" si="60"/>
        <v>28</v>
      </c>
      <c r="E226" s="170">
        <f>+[2]大学・短大別!G43</f>
        <v>16</v>
      </c>
      <c r="F226" s="170">
        <f>+[2]大学・短大別!J43</f>
        <v>12</v>
      </c>
      <c r="G226" s="170">
        <f>+[2]大学・短大別!M43</f>
        <v>0</v>
      </c>
      <c r="H226" s="170">
        <f>+[2]大学・短大別!P43</f>
        <v>0</v>
      </c>
      <c r="I226" s="170">
        <f>+[2]大学・短大別!S43</f>
        <v>0</v>
      </c>
      <c r="J226" s="173">
        <f>+[2]大学・短大別!V43</f>
        <v>0</v>
      </c>
      <c r="K226" s="177">
        <f>+[2]進路別女!D43</f>
        <v>40</v>
      </c>
      <c r="L226" s="174">
        <f>+[2]専修一般!I43</f>
        <v>0</v>
      </c>
      <c r="M226" s="173">
        <f>+[2]専修一般!J43</f>
        <v>0</v>
      </c>
      <c r="N226" s="177">
        <f>+[2]進路別女!F43</f>
        <v>0</v>
      </c>
      <c r="O226" s="174">
        <f>+[2]進路別女!G43</f>
        <v>6</v>
      </c>
      <c r="P226" s="173">
        <f>+[2]進路別女!H43</f>
        <v>0</v>
      </c>
      <c r="Q226" s="172">
        <f>+[2]進路別女!I43</f>
        <v>0</v>
      </c>
      <c r="R226" s="177">
        <f>+[2]進路別女!J43</f>
        <v>2</v>
      </c>
      <c r="S226" s="174">
        <f>+[2]進路別女!K43</f>
        <v>0</v>
      </c>
      <c r="T226" s="177"/>
      <c r="U226" s="320">
        <f>+[2]進路別女!M43</f>
        <v>0</v>
      </c>
      <c r="V226" s="320">
        <f>+[2]進路別女!N43</f>
        <v>0</v>
      </c>
      <c r="W226" s="172">
        <f>+[2]県外就職女!B43</f>
        <v>6</v>
      </c>
      <c r="X226" s="172">
        <f>+[2]県外就職女!C43</f>
        <v>3</v>
      </c>
      <c r="Y226" s="94">
        <f>+D226/C226*100</f>
        <v>36.84210526315789</v>
      </c>
      <c r="Z226" s="171">
        <f t="shared" si="52"/>
        <v>7.8947368421052628</v>
      </c>
      <c r="AA226" s="177">
        <f>+[2]入学志願女!F43</f>
        <v>16</v>
      </c>
      <c r="AB226" s="177">
        <f>+[2]入学志願女!G43</f>
        <v>12</v>
      </c>
      <c r="AC226" s="169"/>
      <c r="AD226" s="514" t="s">
        <v>80</v>
      </c>
    </row>
    <row r="227" spans="1:30" ht="14.25" x14ac:dyDescent="0.15">
      <c r="A227" s="176"/>
      <c r="B227" s="515" t="s">
        <v>79</v>
      </c>
      <c r="C227" s="175">
        <f t="shared" si="50"/>
        <v>44</v>
      </c>
      <c r="D227" s="174">
        <f t="shared" si="60"/>
        <v>4</v>
      </c>
      <c r="E227" s="170">
        <f>+[2]大学・短大別!G44</f>
        <v>2</v>
      </c>
      <c r="F227" s="170">
        <f>+[2]大学・短大別!J44</f>
        <v>2</v>
      </c>
      <c r="G227" s="170">
        <f>+[2]大学・短大別!M44</f>
        <v>0</v>
      </c>
      <c r="H227" s="170">
        <f>+[2]大学・短大別!P44</f>
        <v>0</v>
      </c>
      <c r="I227" s="170">
        <f>+[2]大学・短大別!S44</f>
        <v>0</v>
      </c>
      <c r="J227" s="173">
        <f>+[2]大学・短大別!V44</f>
        <v>0</v>
      </c>
      <c r="K227" s="177">
        <f>+[2]進路別女!D44</f>
        <v>14</v>
      </c>
      <c r="L227" s="174">
        <f>+[2]専修一般!I44</f>
        <v>0</v>
      </c>
      <c r="M227" s="173">
        <f>+[2]専修一般!J44</f>
        <v>0</v>
      </c>
      <c r="N227" s="177">
        <f>+[2]進路別女!F44</f>
        <v>1</v>
      </c>
      <c r="O227" s="174">
        <f>+[2]進路別女!G44</f>
        <v>15</v>
      </c>
      <c r="P227" s="173">
        <f>+[2]進路別女!H44</f>
        <v>0</v>
      </c>
      <c r="Q227" s="172">
        <f>+[2]進路別女!I44</f>
        <v>9</v>
      </c>
      <c r="R227" s="177">
        <f>+[2]進路別女!J44</f>
        <v>1</v>
      </c>
      <c r="S227" s="174">
        <f>+[2]進路別女!K44</f>
        <v>0</v>
      </c>
      <c r="T227" s="177"/>
      <c r="U227" s="320">
        <f>+[2]進路別女!M44</f>
        <v>0</v>
      </c>
      <c r="V227" s="320">
        <f>+[2]進路別女!N44</f>
        <v>0</v>
      </c>
      <c r="W227" s="172">
        <f>+[2]県外就職女!B44</f>
        <v>15</v>
      </c>
      <c r="X227" s="172">
        <f>+[2]県外就職女!C44</f>
        <v>13</v>
      </c>
      <c r="Y227" s="94">
        <f>+D227/C227*100</f>
        <v>9.0909090909090917</v>
      </c>
      <c r="Z227" s="171">
        <f t="shared" si="52"/>
        <v>34.090909090909086</v>
      </c>
      <c r="AA227" s="177">
        <f>+[2]入学志願女!F44</f>
        <v>3</v>
      </c>
      <c r="AB227" s="177">
        <f>+[2]入学志願女!G44</f>
        <v>2</v>
      </c>
      <c r="AC227" s="169"/>
      <c r="AD227" s="514" t="s">
        <v>79</v>
      </c>
    </row>
    <row r="228" spans="1:30" ht="14.25" x14ac:dyDescent="0.15">
      <c r="A228" s="176"/>
      <c r="B228" s="515" t="s">
        <v>78</v>
      </c>
      <c r="C228" s="175">
        <f t="shared" si="50"/>
        <v>0</v>
      </c>
      <c r="D228" s="174">
        <f t="shared" si="60"/>
        <v>0</v>
      </c>
      <c r="E228" s="170">
        <f>+[2]大学・短大別!G45</f>
        <v>0</v>
      </c>
      <c r="F228" s="170">
        <f>+[2]大学・短大別!J45</f>
        <v>0</v>
      </c>
      <c r="G228" s="170">
        <f>+[2]大学・短大別!M45</f>
        <v>0</v>
      </c>
      <c r="H228" s="170">
        <f>+[2]大学・短大別!P45</f>
        <v>0</v>
      </c>
      <c r="I228" s="170">
        <f>+[2]大学・短大別!S45</f>
        <v>0</v>
      </c>
      <c r="J228" s="173">
        <f>+[2]大学・短大別!V45</f>
        <v>0</v>
      </c>
      <c r="K228" s="177">
        <f>+[2]進路別女!D45</f>
        <v>0</v>
      </c>
      <c r="L228" s="174">
        <f>+[2]専修一般!I45</f>
        <v>0</v>
      </c>
      <c r="M228" s="173">
        <f>+[2]専修一般!J45</f>
        <v>0</v>
      </c>
      <c r="N228" s="177">
        <f>+[2]進路別女!F45</f>
        <v>0</v>
      </c>
      <c r="O228" s="174">
        <f>+[2]進路別女!G45</f>
        <v>0</v>
      </c>
      <c r="P228" s="173">
        <f>+[2]進路別女!H45</f>
        <v>0</v>
      </c>
      <c r="Q228" s="172">
        <f>+[2]進路別女!I45</f>
        <v>0</v>
      </c>
      <c r="R228" s="177">
        <f>+[2]進路別女!J45</f>
        <v>0</v>
      </c>
      <c r="S228" s="174">
        <f>+[2]進路別女!K45</f>
        <v>0</v>
      </c>
      <c r="T228" s="177"/>
      <c r="U228" s="320">
        <f>+[2]進路別女!M45</f>
        <v>0</v>
      </c>
      <c r="V228" s="320">
        <f>+[2]進路別女!N45</f>
        <v>0</v>
      </c>
      <c r="W228" s="172">
        <f>+[2]県外就職女!B45</f>
        <v>0</v>
      </c>
      <c r="X228" s="172">
        <f>+[2]県外就職女!C45</f>
        <v>0</v>
      </c>
      <c r="Y228" s="94">
        <v>0</v>
      </c>
      <c r="Z228" s="171">
        <v>0</v>
      </c>
      <c r="AA228" s="177">
        <f>+[2]入学志願女!F45</f>
        <v>0</v>
      </c>
      <c r="AB228" s="177">
        <f>+[2]入学志願女!G45</f>
        <v>0</v>
      </c>
      <c r="AC228" s="169"/>
      <c r="AD228" s="514" t="s">
        <v>78</v>
      </c>
    </row>
    <row r="229" spans="1:30" ht="14.25" x14ac:dyDescent="0.15">
      <c r="A229" s="176"/>
      <c r="B229" s="515" t="s">
        <v>77</v>
      </c>
      <c r="C229" s="175">
        <f t="shared" si="50"/>
        <v>0</v>
      </c>
      <c r="D229" s="174">
        <f t="shared" si="60"/>
        <v>0</v>
      </c>
      <c r="E229" s="170">
        <f>+[2]大学・短大別!G46</f>
        <v>0</v>
      </c>
      <c r="F229" s="170">
        <f>+[2]大学・短大別!J46</f>
        <v>0</v>
      </c>
      <c r="G229" s="170">
        <f>+[2]大学・短大別!M46</f>
        <v>0</v>
      </c>
      <c r="H229" s="170">
        <f>+[2]大学・短大別!P46</f>
        <v>0</v>
      </c>
      <c r="I229" s="170">
        <f>+[2]大学・短大別!S46</f>
        <v>0</v>
      </c>
      <c r="J229" s="173">
        <f>+[2]大学・短大別!V46</f>
        <v>0</v>
      </c>
      <c r="K229" s="170">
        <f>+[2]進路別女!D46</f>
        <v>0</v>
      </c>
      <c r="L229" s="174">
        <f>+[2]専修一般!I46</f>
        <v>0</v>
      </c>
      <c r="M229" s="173">
        <f>+[2]専修一般!J46</f>
        <v>0</v>
      </c>
      <c r="N229" s="170">
        <f>+[2]進路別女!F46</f>
        <v>0</v>
      </c>
      <c r="O229" s="174">
        <f>+[2]進路別女!G46</f>
        <v>0</v>
      </c>
      <c r="P229" s="173">
        <f>+[2]進路別女!H46</f>
        <v>0</v>
      </c>
      <c r="Q229" s="172">
        <f>+[2]進路別女!I46</f>
        <v>0</v>
      </c>
      <c r="R229" s="170">
        <f>+[2]進路別女!J46</f>
        <v>0</v>
      </c>
      <c r="S229" s="174">
        <f>+[2]進路別女!K46</f>
        <v>0</v>
      </c>
      <c r="T229" s="170"/>
      <c r="U229" s="320">
        <f>+[2]進路別女!M46</f>
        <v>0</v>
      </c>
      <c r="V229" s="320">
        <f>+[2]進路別女!N46</f>
        <v>0</v>
      </c>
      <c r="W229" s="172">
        <f>+[2]県外就職女!B46</f>
        <v>0</v>
      </c>
      <c r="X229" s="172">
        <f>+[2]県外就職女!C46</f>
        <v>0</v>
      </c>
      <c r="Y229" s="94">
        <v>0</v>
      </c>
      <c r="Z229" s="171">
        <v>0</v>
      </c>
      <c r="AA229" s="170">
        <f>+[2]入学志願女!F46</f>
        <v>0</v>
      </c>
      <c r="AB229" s="170">
        <f>+[2]入学志願女!G46</f>
        <v>0</v>
      </c>
      <c r="AC229" s="169"/>
      <c r="AD229" s="514" t="s">
        <v>77</v>
      </c>
    </row>
    <row r="230" spans="1:30" ht="14.25" x14ac:dyDescent="0.15">
      <c r="A230" s="176"/>
      <c r="B230" s="515" t="s">
        <v>76</v>
      </c>
      <c r="C230" s="175">
        <f t="shared" si="50"/>
        <v>49</v>
      </c>
      <c r="D230" s="174">
        <f t="shared" si="60"/>
        <v>25</v>
      </c>
      <c r="E230" s="170">
        <f>+[2]大学・短大別!G47</f>
        <v>13</v>
      </c>
      <c r="F230" s="170">
        <f>+[2]大学・短大別!J47</f>
        <v>12</v>
      </c>
      <c r="G230" s="170">
        <f>+[2]大学・短大別!M47</f>
        <v>0</v>
      </c>
      <c r="H230" s="170">
        <f>+[2]大学・短大別!P47</f>
        <v>0</v>
      </c>
      <c r="I230" s="170">
        <f>+[2]大学・短大別!S47</f>
        <v>0</v>
      </c>
      <c r="J230" s="173">
        <f>+[2]大学・短大別!V47</f>
        <v>0</v>
      </c>
      <c r="K230" s="170">
        <f>+[2]進路別女!D47</f>
        <v>15</v>
      </c>
      <c r="L230" s="174">
        <f>+[2]専修一般!I47</f>
        <v>0</v>
      </c>
      <c r="M230" s="173">
        <f>+[2]専修一般!J47</f>
        <v>0</v>
      </c>
      <c r="N230" s="170">
        <f>+[2]進路別女!F47</f>
        <v>0</v>
      </c>
      <c r="O230" s="174">
        <f>+[2]進路別女!G47</f>
        <v>9</v>
      </c>
      <c r="P230" s="173">
        <f>+[2]進路別女!H47</f>
        <v>0</v>
      </c>
      <c r="Q230" s="172">
        <f>+[2]進路別女!I47</f>
        <v>0</v>
      </c>
      <c r="R230" s="170">
        <f>+[2]進路別女!J47</f>
        <v>0</v>
      </c>
      <c r="S230" s="174">
        <f>+[2]進路別女!K47</f>
        <v>0</v>
      </c>
      <c r="T230" s="170"/>
      <c r="U230" s="320">
        <f>+[2]進路別女!M47</f>
        <v>0</v>
      </c>
      <c r="V230" s="320">
        <f>+[2]進路別女!N47</f>
        <v>0</v>
      </c>
      <c r="W230" s="172">
        <f>+[2]県外就職女!B47</f>
        <v>9</v>
      </c>
      <c r="X230" s="172">
        <f>+[2]県外就職女!C47</f>
        <v>8</v>
      </c>
      <c r="Y230" s="94">
        <f>+D230/C230*100</f>
        <v>51.020408163265309</v>
      </c>
      <c r="Z230" s="171">
        <f t="shared" si="52"/>
        <v>18.367346938775512</v>
      </c>
      <c r="AA230" s="170">
        <f>+[2]入学志願女!F47</f>
        <v>13</v>
      </c>
      <c r="AB230" s="170">
        <f>+[2]入学志願女!G47</f>
        <v>12</v>
      </c>
      <c r="AC230" s="169"/>
      <c r="AD230" s="514" t="s">
        <v>76</v>
      </c>
    </row>
    <row r="231" spans="1:30" ht="14.25" x14ac:dyDescent="0.15">
      <c r="A231" s="168"/>
      <c r="B231" s="167" t="s">
        <v>75</v>
      </c>
      <c r="C231" s="330">
        <f>+D231+K231+L231+M231+N231+O231+Q231+R231+P231+S231</f>
        <v>25</v>
      </c>
      <c r="D231" s="165">
        <f t="shared" si="60"/>
        <v>12</v>
      </c>
      <c r="E231" s="160">
        <f>+[2]大学・短大別!G48</f>
        <v>8</v>
      </c>
      <c r="F231" s="160">
        <f>+[2]大学・短大別!J48</f>
        <v>4</v>
      </c>
      <c r="G231" s="160">
        <f>+[2]大学・短大別!M48</f>
        <v>0</v>
      </c>
      <c r="H231" s="160">
        <f>+[2]大学・短大別!P48</f>
        <v>0</v>
      </c>
      <c r="I231" s="160">
        <f>+[2]大学・短大別!S48</f>
        <v>0</v>
      </c>
      <c r="J231" s="164">
        <f>+[2]大学・短大別!V48</f>
        <v>0</v>
      </c>
      <c r="K231" s="160">
        <f>+[2]進路別女!D48</f>
        <v>9</v>
      </c>
      <c r="L231" s="165">
        <f>+[2]専修一般!I48</f>
        <v>1</v>
      </c>
      <c r="M231" s="164">
        <f>+[2]専修一般!J48</f>
        <v>0</v>
      </c>
      <c r="N231" s="160">
        <f>+[2]進路別女!F48</f>
        <v>0</v>
      </c>
      <c r="O231" s="165">
        <f>+[2]進路別女!G48</f>
        <v>1</v>
      </c>
      <c r="P231" s="164">
        <f>+[2]進路別女!H48</f>
        <v>1</v>
      </c>
      <c r="Q231" s="163">
        <f>+[2]進路別女!I48</f>
        <v>0</v>
      </c>
      <c r="R231" s="160">
        <f>+[2]進路別女!J48</f>
        <v>1</v>
      </c>
      <c r="S231" s="165">
        <f>+[2]進路別女!K48</f>
        <v>0</v>
      </c>
      <c r="T231" s="160"/>
      <c r="U231" s="331">
        <f>+[2]進路別女!M48</f>
        <v>0</v>
      </c>
      <c r="V231" s="331">
        <f>+[2]進路別女!N48</f>
        <v>0</v>
      </c>
      <c r="W231" s="163">
        <f>+[2]県外就職女!B48</f>
        <v>2</v>
      </c>
      <c r="X231" s="163">
        <f>+[2]県外就職女!C48</f>
        <v>1</v>
      </c>
      <c r="Y231" s="162">
        <f>+D231/C231*100</f>
        <v>48</v>
      </c>
      <c r="Z231" s="161">
        <f t="shared" si="52"/>
        <v>8</v>
      </c>
      <c r="AA231" s="160">
        <f>+[2]入学志願女!F48</f>
        <v>11</v>
      </c>
      <c r="AB231" s="160">
        <f>+[2]入学志願女!G48</f>
        <v>4</v>
      </c>
      <c r="AC231" s="159"/>
      <c r="AD231" s="158" t="s">
        <v>75</v>
      </c>
    </row>
  </sheetData>
  <mergeCells count="252">
    <mergeCell ref="A219:B219"/>
    <mergeCell ref="A110:B110"/>
    <mergeCell ref="A111:B111"/>
    <mergeCell ref="A109:B109"/>
    <mergeCell ref="A105:B105"/>
    <mergeCell ref="A106:B106"/>
    <mergeCell ref="A114:B114"/>
    <mergeCell ref="A170:B170"/>
    <mergeCell ref="A196:B196"/>
    <mergeCell ref="A188:B188"/>
    <mergeCell ref="A189:B189"/>
    <mergeCell ref="A187:B187"/>
    <mergeCell ref="A205:B205"/>
    <mergeCell ref="A199:B199"/>
    <mergeCell ref="A202:B202"/>
    <mergeCell ref="G78:M78"/>
    <mergeCell ref="Q78:Y78"/>
    <mergeCell ref="U80:V80"/>
    <mergeCell ref="W80:W81"/>
    <mergeCell ref="X80:X81"/>
    <mergeCell ref="Y80:Y81"/>
    <mergeCell ref="A97:B97"/>
    <mergeCell ref="A93:B93"/>
    <mergeCell ref="A94:B94"/>
    <mergeCell ref="A91:B91"/>
    <mergeCell ref="A92:B92"/>
    <mergeCell ref="AC219:AD219"/>
    <mergeCell ref="Z158:Z159"/>
    <mergeCell ref="AA158:AB158"/>
    <mergeCell ref="AC158:AD159"/>
    <mergeCell ref="A161:B161"/>
    <mergeCell ref="AC161:AD161"/>
    <mergeCell ref="A165:B165"/>
    <mergeCell ref="AC165:AD165"/>
    <mergeCell ref="A171:B171"/>
    <mergeCell ref="AC171:AD171"/>
    <mergeCell ref="N158:N159"/>
    <mergeCell ref="O158:P158"/>
    <mergeCell ref="Q158:Q159"/>
    <mergeCell ref="R158:R159"/>
    <mergeCell ref="S158:S159"/>
    <mergeCell ref="U158:V158"/>
    <mergeCell ref="W158:W159"/>
    <mergeCell ref="X158:X159"/>
    <mergeCell ref="Y158:Y159"/>
    <mergeCell ref="A176:B176"/>
    <mergeCell ref="A178:B178"/>
    <mergeCell ref="A173:B173"/>
    <mergeCell ref="AC172:AD172"/>
    <mergeCell ref="AC173:AD173"/>
    <mergeCell ref="AA80:AB80"/>
    <mergeCell ref="AC80:AD81"/>
    <mergeCell ref="A83:B83"/>
    <mergeCell ref="AC83:AD83"/>
    <mergeCell ref="A85:B85"/>
    <mergeCell ref="AC85:AD85"/>
    <mergeCell ref="A89:B89"/>
    <mergeCell ref="AC89:AD89"/>
    <mergeCell ref="A95:B95"/>
    <mergeCell ref="AC95:AD95"/>
    <mergeCell ref="Z80:Z81"/>
    <mergeCell ref="AC87:AD87"/>
    <mergeCell ref="AC88:AD88"/>
    <mergeCell ref="A88:B88"/>
    <mergeCell ref="A87:B87"/>
    <mergeCell ref="A80:B81"/>
    <mergeCell ref="C80:C81"/>
    <mergeCell ref="K80:K81"/>
    <mergeCell ref="L80:M80"/>
    <mergeCell ref="N80:N81"/>
    <mergeCell ref="O80:P80"/>
    <mergeCell ref="Q80:Q81"/>
    <mergeCell ref="R80:R81"/>
    <mergeCell ref="S80:S81"/>
    <mergeCell ref="G1:M1"/>
    <mergeCell ref="A3:B4"/>
    <mergeCell ref="C3:C4"/>
    <mergeCell ref="K3:K4"/>
    <mergeCell ref="L3:M3"/>
    <mergeCell ref="N3:N4"/>
    <mergeCell ref="Q3:Q4"/>
    <mergeCell ref="Q1:Y1"/>
    <mergeCell ref="O3:P3"/>
    <mergeCell ref="S3:S4"/>
    <mergeCell ref="U3:V3"/>
    <mergeCell ref="W3:W4"/>
    <mergeCell ref="A6:B6"/>
    <mergeCell ref="A8:B8"/>
    <mergeCell ref="Z3:Z4"/>
    <mergeCell ref="R3:R4"/>
    <mergeCell ref="X3:X4"/>
    <mergeCell ref="Y3:Y4"/>
    <mergeCell ref="AA3:AB3"/>
    <mergeCell ref="AC3:AD4"/>
    <mergeCell ref="AC6:AD6"/>
    <mergeCell ref="AC8:AD8"/>
    <mergeCell ref="AC32:AD32"/>
    <mergeCell ref="A30:B30"/>
    <mergeCell ref="A32:B32"/>
    <mergeCell ref="A20:B20"/>
    <mergeCell ref="A12:B12"/>
    <mergeCell ref="A14:B14"/>
    <mergeCell ref="A15:B15"/>
    <mergeCell ref="A10:B10"/>
    <mergeCell ref="A11:B11"/>
    <mergeCell ref="A16:B16"/>
    <mergeCell ref="A17:B17"/>
    <mergeCell ref="A18:B18"/>
    <mergeCell ref="A26:B26"/>
    <mergeCell ref="A27:B27"/>
    <mergeCell ref="A28:B28"/>
    <mergeCell ref="A29:B29"/>
    <mergeCell ref="A21:B21"/>
    <mergeCell ref="A22:B22"/>
    <mergeCell ref="A23:B23"/>
    <mergeCell ref="A24:B24"/>
    <mergeCell ref="AC10:AD10"/>
    <mergeCell ref="AC11:AD11"/>
    <mergeCell ref="AC12:AD12"/>
    <mergeCell ref="AC14:AD14"/>
    <mergeCell ref="AC15:AD15"/>
    <mergeCell ref="AC16:AD16"/>
    <mergeCell ref="AC30:AD30"/>
    <mergeCell ref="AC17:AD17"/>
    <mergeCell ref="AC18:AD18"/>
    <mergeCell ref="AC20:AD20"/>
    <mergeCell ref="AC28:AD28"/>
    <mergeCell ref="AC29:AD29"/>
    <mergeCell ref="AC21:AD21"/>
    <mergeCell ref="AC22:AD22"/>
    <mergeCell ref="AC23:AD23"/>
    <mergeCell ref="AC24:AD24"/>
    <mergeCell ref="AC26:AD26"/>
    <mergeCell ref="AC27:AD27"/>
    <mergeCell ref="A59:B59"/>
    <mergeCell ref="A64:B64"/>
    <mergeCell ref="AC33:AD33"/>
    <mergeCell ref="AC34:AD34"/>
    <mergeCell ref="AC35:AD35"/>
    <mergeCell ref="AC36:AD36"/>
    <mergeCell ref="AC37:AD37"/>
    <mergeCell ref="AC41:AD41"/>
    <mergeCell ref="AC44:AD44"/>
    <mergeCell ref="AC47:AD47"/>
    <mergeCell ref="AC50:AD50"/>
    <mergeCell ref="AC53:AD53"/>
    <mergeCell ref="AC59:AD59"/>
    <mergeCell ref="AC64:AD64"/>
    <mergeCell ref="A33:B33"/>
    <mergeCell ref="A34:B34"/>
    <mergeCell ref="A47:B47"/>
    <mergeCell ref="A50:B50"/>
    <mergeCell ref="A53:B53"/>
    <mergeCell ref="A44:B44"/>
    <mergeCell ref="A35:B35"/>
    <mergeCell ref="A36:B36"/>
    <mergeCell ref="A37:B37"/>
    <mergeCell ref="A41:B41"/>
    <mergeCell ref="AC91:AD91"/>
    <mergeCell ref="AC92:AD92"/>
    <mergeCell ref="AC93:AD93"/>
    <mergeCell ref="AC94:AD94"/>
    <mergeCell ref="AC97:AD97"/>
    <mergeCell ref="A103:B103"/>
    <mergeCell ref="A104:B104"/>
    <mergeCell ref="A100:B100"/>
    <mergeCell ref="A98:B98"/>
    <mergeCell ref="A99:B99"/>
    <mergeCell ref="AC98:AD98"/>
    <mergeCell ref="AC99:AD99"/>
    <mergeCell ref="AC100:AD100"/>
    <mergeCell ref="AC103:AD103"/>
    <mergeCell ref="AC104:AD104"/>
    <mergeCell ref="A101:B101"/>
    <mergeCell ref="AC101:AD101"/>
    <mergeCell ref="AC105:AD105"/>
    <mergeCell ref="AC106:AD106"/>
    <mergeCell ref="AC109:AD109"/>
    <mergeCell ref="AC110:AD110"/>
    <mergeCell ref="AC111:AD111"/>
    <mergeCell ref="A107:B107"/>
    <mergeCell ref="AC107:AD107"/>
    <mergeCell ref="A112:B112"/>
    <mergeCell ref="A113:B113"/>
    <mergeCell ref="AC112:AD112"/>
    <mergeCell ref="AC113:AD113"/>
    <mergeCell ref="AC114:AD114"/>
    <mergeCell ref="A118:B118"/>
    <mergeCell ref="AC118:AD118"/>
    <mergeCell ref="A121:B121"/>
    <mergeCell ref="AC121:AD121"/>
    <mergeCell ref="A124:B124"/>
    <mergeCell ref="AC124:AD124"/>
    <mergeCell ref="AC163:AD163"/>
    <mergeCell ref="A169:B169"/>
    <mergeCell ref="A167:B167"/>
    <mergeCell ref="A166:B166"/>
    <mergeCell ref="AC166:AD166"/>
    <mergeCell ref="AC167:AD167"/>
    <mergeCell ref="AC169:AD169"/>
    <mergeCell ref="G156:M156"/>
    <mergeCell ref="Q156:Y156"/>
    <mergeCell ref="AC170:AD170"/>
    <mergeCell ref="A163:B163"/>
    <mergeCell ref="A158:B159"/>
    <mergeCell ref="C158:C159"/>
    <mergeCell ref="K158:K159"/>
    <mergeCell ref="L158:M158"/>
    <mergeCell ref="A127:B127"/>
    <mergeCell ref="AC127:AD127"/>
    <mergeCell ref="A130:B130"/>
    <mergeCell ref="AC130:AD130"/>
    <mergeCell ref="A136:B136"/>
    <mergeCell ref="AC136:AD136"/>
    <mergeCell ref="A141:B141"/>
    <mergeCell ref="AC141:AD141"/>
    <mergeCell ref="AC175:AD175"/>
    <mergeCell ref="AC176:AD176"/>
    <mergeCell ref="AC178:AD178"/>
    <mergeCell ref="A177:B177"/>
    <mergeCell ref="AC177:AD177"/>
    <mergeCell ref="A184:B184"/>
    <mergeCell ref="A175:B175"/>
    <mergeCell ref="A172:B172"/>
    <mergeCell ref="A185:B185"/>
    <mergeCell ref="A181:B181"/>
    <mergeCell ref="A182:B182"/>
    <mergeCell ref="A179:B179"/>
    <mergeCell ref="AC179:AD179"/>
    <mergeCell ref="AC181:AD181"/>
    <mergeCell ref="AC182:AD182"/>
    <mergeCell ref="AC184:AD184"/>
    <mergeCell ref="AC185:AD185"/>
    <mergeCell ref="A183:B183"/>
    <mergeCell ref="AC183:AD183"/>
    <mergeCell ref="AC199:AD199"/>
    <mergeCell ref="AC202:AD202"/>
    <mergeCell ref="AC205:AD205"/>
    <mergeCell ref="A208:B208"/>
    <mergeCell ref="AC208:AD208"/>
    <mergeCell ref="A214:B214"/>
    <mergeCell ref="AC214:AD214"/>
    <mergeCell ref="AC187:AD187"/>
    <mergeCell ref="AC188:AD188"/>
    <mergeCell ref="AC189:AD189"/>
    <mergeCell ref="AC196:AD196"/>
    <mergeCell ref="A190:B190"/>
    <mergeCell ref="AC190:AD190"/>
    <mergeCell ref="A191:B191"/>
    <mergeCell ref="AC191:AD191"/>
    <mergeCell ref="A192:B192"/>
    <mergeCell ref="AC192:AD192"/>
  </mergeCells>
  <phoneticPr fontId="2"/>
  <pageMargins left="0.59055118110236227" right="0.59055118110236227" top="0.59055118110236227" bottom="0.39370078740157483" header="0.51181102362204722" footer="0.31496062992125984"/>
  <pageSetup paperSize="9" scale="72" firstPageNumber="130" pageOrder="overThenDown" orientation="portrait" useFirstPageNumber="1" r:id="rId1"/>
  <headerFooter alignWithMargins="0">
    <oddFooter>&amp;C&amp;"ＭＳ 明朝,標準"&amp;16-  &amp;P  -</oddFooter>
  </headerFooter>
  <rowBreaks count="2" manualBreakCount="2">
    <brk id="76" max="30" man="1"/>
    <brk id="152" max="30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zoomScaleNormal="100" workbookViewId="0">
      <selection activeCell="D2" sqref="D2"/>
    </sheetView>
  </sheetViews>
  <sheetFormatPr defaultColWidth="10.625" defaultRowHeight="13.5" x14ac:dyDescent="0.15"/>
  <cols>
    <col min="1" max="1" width="3" customWidth="1"/>
    <col min="2" max="2" width="6.375" customWidth="1"/>
    <col min="3" max="3" width="16.125" customWidth="1"/>
    <col min="4" max="4" width="7.375" customWidth="1"/>
    <col min="5" max="5" width="7.25" customWidth="1"/>
    <col min="6" max="6" width="6.75" customWidth="1"/>
    <col min="7" max="7" width="5.375" customWidth="1"/>
    <col min="8" max="8" width="5" customWidth="1"/>
    <col min="9" max="11" width="5.125" customWidth="1"/>
    <col min="12" max="12" width="4.5" customWidth="1"/>
    <col min="13" max="13" width="7.25" customWidth="1"/>
    <col min="14" max="14" width="7.375" customWidth="1"/>
    <col min="15" max="15" width="6.25" customWidth="1"/>
    <col min="16" max="16" width="6.75" customWidth="1"/>
    <col min="17" max="18" width="6.25" customWidth="1"/>
    <col min="19" max="19" width="4.125" customWidth="1"/>
    <col min="20" max="21" width="4.25" customWidth="1"/>
    <col min="22" max="22" width="5.125" customWidth="1"/>
    <col min="23" max="23" width="4.5" customWidth="1"/>
    <col min="24" max="24" width="5" customWidth="1"/>
    <col min="25" max="25" width="4.25" customWidth="1"/>
    <col min="26" max="26" width="3.625" customWidth="1"/>
    <col min="27" max="27" width="4" customWidth="1"/>
    <col min="28" max="28" width="5" customWidth="1"/>
    <col min="29" max="29" width="4.5" customWidth="1"/>
    <col min="30" max="31" width="5" customWidth="1"/>
    <col min="32" max="32" width="4.75" customWidth="1"/>
    <col min="33" max="33" width="4.5" customWidth="1"/>
    <col min="34" max="34" width="4.875" customWidth="1"/>
    <col min="35" max="36" width="4.625" customWidth="1"/>
    <col min="37" max="38" width="1.625" customWidth="1"/>
    <col min="39" max="41" width="4.625" customWidth="1"/>
    <col min="257" max="257" width="3" customWidth="1"/>
    <col min="258" max="258" width="6.375" customWidth="1"/>
    <col min="259" max="259" width="16.125" customWidth="1"/>
    <col min="260" max="260" width="7.375" customWidth="1"/>
    <col min="261" max="261" width="7.25" customWidth="1"/>
    <col min="262" max="262" width="6.75" customWidth="1"/>
    <col min="263" max="263" width="5.375" customWidth="1"/>
    <col min="264" max="264" width="5" customWidth="1"/>
    <col min="265" max="267" width="5.125" customWidth="1"/>
    <col min="268" max="268" width="4.5" customWidth="1"/>
    <col min="269" max="269" width="7.25" customWidth="1"/>
    <col min="270" max="270" width="7.375" customWidth="1"/>
    <col min="271" max="271" width="6.25" customWidth="1"/>
    <col min="272" max="272" width="6.75" customWidth="1"/>
    <col min="273" max="274" width="6.25" customWidth="1"/>
    <col min="275" max="275" width="4.125" customWidth="1"/>
    <col min="276" max="277" width="4.25" customWidth="1"/>
    <col min="278" max="278" width="5.125" customWidth="1"/>
    <col min="279" max="279" width="4.5" customWidth="1"/>
    <col min="280" max="280" width="5" customWidth="1"/>
    <col min="281" max="281" width="4.25" customWidth="1"/>
    <col min="282" max="282" width="3.625" customWidth="1"/>
    <col min="283" max="283" width="4" customWidth="1"/>
    <col min="284" max="284" width="5" customWidth="1"/>
    <col min="285" max="285" width="4.5" customWidth="1"/>
    <col min="286" max="287" width="5" customWidth="1"/>
    <col min="288" max="288" width="4.75" customWidth="1"/>
    <col min="289" max="289" width="4.5" customWidth="1"/>
    <col min="290" max="290" width="4.875" customWidth="1"/>
    <col min="291" max="292" width="4.625" customWidth="1"/>
    <col min="293" max="294" width="1.625" customWidth="1"/>
    <col min="295" max="297" width="4.625" customWidth="1"/>
    <col min="513" max="513" width="3" customWidth="1"/>
    <col min="514" max="514" width="6.375" customWidth="1"/>
    <col min="515" max="515" width="16.125" customWidth="1"/>
    <col min="516" max="516" width="7.375" customWidth="1"/>
    <col min="517" max="517" width="7.25" customWidth="1"/>
    <col min="518" max="518" width="6.75" customWidth="1"/>
    <col min="519" max="519" width="5.375" customWidth="1"/>
    <col min="520" max="520" width="5" customWidth="1"/>
    <col min="521" max="523" width="5.125" customWidth="1"/>
    <col min="524" max="524" width="4.5" customWidth="1"/>
    <col min="525" max="525" width="7.25" customWidth="1"/>
    <col min="526" max="526" width="7.375" customWidth="1"/>
    <col min="527" max="527" width="6.25" customWidth="1"/>
    <col min="528" max="528" width="6.75" customWidth="1"/>
    <col min="529" max="530" width="6.25" customWidth="1"/>
    <col min="531" max="531" width="4.125" customWidth="1"/>
    <col min="532" max="533" width="4.25" customWidth="1"/>
    <col min="534" max="534" width="5.125" customWidth="1"/>
    <col min="535" max="535" width="4.5" customWidth="1"/>
    <col min="536" max="536" width="5" customWidth="1"/>
    <col min="537" max="537" width="4.25" customWidth="1"/>
    <col min="538" max="538" width="3.625" customWidth="1"/>
    <col min="539" max="539" width="4" customWidth="1"/>
    <col min="540" max="540" width="5" customWidth="1"/>
    <col min="541" max="541" width="4.5" customWidth="1"/>
    <col min="542" max="543" width="5" customWidth="1"/>
    <col min="544" max="544" width="4.75" customWidth="1"/>
    <col min="545" max="545" width="4.5" customWidth="1"/>
    <col min="546" max="546" width="4.875" customWidth="1"/>
    <col min="547" max="548" width="4.625" customWidth="1"/>
    <col min="549" max="550" width="1.625" customWidth="1"/>
    <col min="551" max="553" width="4.625" customWidth="1"/>
    <col min="769" max="769" width="3" customWidth="1"/>
    <col min="770" max="770" width="6.375" customWidth="1"/>
    <col min="771" max="771" width="16.125" customWidth="1"/>
    <col min="772" max="772" width="7.375" customWidth="1"/>
    <col min="773" max="773" width="7.25" customWidth="1"/>
    <col min="774" max="774" width="6.75" customWidth="1"/>
    <col min="775" max="775" width="5.375" customWidth="1"/>
    <col min="776" max="776" width="5" customWidth="1"/>
    <col min="777" max="779" width="5.125" customWidth="1"/>
    <col min="780" max="780" width="4.5" customWidth="1"/>
    <col min="781" max="781" width="7.25" customWidth="1"/>
    <col min="782" max="782" width="7.375" customWidth="1"/>
    <col min="783" max="783" width="6.25" customWidth="1"/>
    <col min="784" max="784" width="6.75" customWidth="1"/>
    <col min="785" max="786" width="6.25" customWidth="1"/>
    <col min="787" max="787" width="4.125" customWidth="1"/>
    <col min="788" max="789" width="4.25" customWidth="1"/>
    <col min="790" max="790" width="5.125" customWidth="1"/>
    <col min="791" max="791" width="4.5" customWidth="1"/>
    <col min="792" max="792" width="5" customWidth="1"/>
    <col min="793" max="793" width="4.25" customWidth="1"/>
    <col min="794" max="794" width="3.625" customWidth="1"/>
    <col min="795" max="795" width="4" customWidth="1"/>
    <col min="796" max="796" width="5" customWidth="1"/>
    <col min="797" max="797" width="4.5" customWidth="1"/>
    <col min="798" max="799" width="5" customWidth="1"/>
    <col min="800" max="800" width="4.75" customWidth="1"/>
    <col min="801" max="801" width="4.5" customWidth="1"/>
    <col min="802" max="802" width="4.875" customWidth="1"/>
    <col min="803" max="804" width="4.625" customWidth="1"/>
    <col min="805" max="806" width="1.625" customWidth="1"/>
    <col min="807" max="809" width="4.625" customWidth="1"/>
    <col min="1025" max="1025" width="3" customWidth="1"/>
    <col min="1026" max="1026" width="6.375" customWidth="1"/>
    <col min="1027" max="1027" width="16.125" customWidth="1"/>
    <col min="1028" max="1028" width="7.375" customWidth="1"/>
    <col min="1029" max="1029" width="7.25" customWidth="1"/>
    <col min="1030" max="1030" width="6.75" customWidth="1"/>
    <col min="1031" max="1031" width="5.375" customWidth="1"/>
    <col min="1032" max="1032" width="5" customWidth="1"/>
    <col min="1033" max="1035" width="5.125" customWidth="1"/>
    <col min="1036" max="1036" width="4.5" customWidth="1"/>
    <col min="1037" max="1037" width="7.25" customWidth="1"/>
    <col min="1038" max="1038" width="7.375" customWidth="1"/>
    <col min="1039" max="1039" width="6.25" customWidth="1"/>
    <col min="1040" max="1040" width="6.75" customWidth="1"/>
    <col min="1041" max="1042" width="6.25" customWidth="1"/>
    <col min="1043" max="1043" width="4.125" customWidth="1"/>
    <col min="1044" max="1045" width="4.25" customWidth="1"/>
    <col min="1046" max="1046" width="5.125" customWidth="1"/>
    <col min="1047" max="1047" width="4.5" customWidth="1"/>
    <col min="1048" max="1048" width="5" customWidth="1"/>
    <col min="1049" max="1049" width="4.25" customWidth="1"/>
    <col min="1050" max="1050" width="3.625" customWidth="1"/>
    <col min="1051" max="1051" width="4" customWidth="1"/>
    <col min="1052" max="1052" width="5" customWidth="1"/>
    <col min="1053" max="1053" width="4.5" customWidth="1"/>
    <col min="1054" max="1055" width="5" customWidth="1"/>
    <col min="1056" max="1056" width="4.75" customWidth="1"/>
    <col min="1057" max="1057" width="4.5" customWidth="1"/>
    <col min="1058" max="1058" width="4.875" customWidth="1"/>
    <col min="1059" max="1060" width="4.625" customWidth="1"/>
    <col min="1061" max="1062" width="1.625" customWidth="1"/>
    <col min="1063" max="1065" width="4.625" customWidth="1"/>
    <col min="1281" max="1281" width="3" customWidth="1"/>
    <col min="1282" max="1282" width="6.375" customWidth="1"/>
    <col min="1283" max="1283" width="16.125" customWidth="1"/>
    <col min="1284" max="1284" width="7.375" customWidth="1"/>
    <col min="1285" max="1285" width="7.25" customWidth="1"/>
    <col min="1286" max="1286" width="6.75" customWidth="1"/>
    <col min="1287" max="1287" width="5.375" customWidth="1"/>
    <col min="1288" max="1288" width="5" customWidth="1"/>
    <col min="1289" max="1291" width="5.125" customWidth="1"/>
    <col min="1292" max="1292" width="4.5" customWidth="1"/>
    <col min="1293" max="1293" width="7.25" customWidth="1"/>
    <col min="1294" max="1294" width="7.375" customWidth="1"/>
    <col min="1295" max="1295" width="6.25" customWidth="1"/>
    <col min="1296" max="1296" width="6.75" customWidth="1"/>
    <col min="1297" max="1298" width="6.25" customWidth="1"/>
    <col min="1299" max="1299" width="4.125" customWidth="1"/>
    <col min="1300" max="1301" width="4.25" customWidth="1"/>
    <col min="1302" max="1302" width="5.125" customWidth="1"/>
    <col min="1303" max="1303" width="4.5" customWidth="1"/>
    <col min="1304" max="1304" width="5" customWidth="1"/>
    <col min="1305" max="1305" width="4.25" customWidth="1"/>
    <col min="1306" max="1306" width="3.625" customWidth="1"/>
    <col min="1307" max="1307" width="4" customWidth="1"/>
    <col min="1308" max="1308" width="5" customWidth="1"/>
    <col min="1309" max="1309" width="4.5" customWidth="1"/>
    <col min="1310" max="1311" width="5" customWidth="1"/>
    <col min="1312" max="1312" width="4.75" customWidth="1"/>
    <col min="1313" max="1313" width="4.5" customWidth="1"/>
    <col min="1314" max="1314" width="4.875" customWidth="1"/>
    <col min="1315" max="1316" width="4.625" customWidth="1"/>
    <col min="1317" max="1318" width="1.625" customWidth="1"/>
    <col min="1319" max="1321" width="4.625" customWidth="1"/>
    <col min="1537" max="1537" width="3" customWidth="1"/>
    <col min="1538" max="1538" width="6.375" customWidth="1"/>
    <col min="1539" max="1539" width="16.125" customWidth="1"/>
    <col min="1540" max="1540" width="7.375" customWidth="1"/>
    <col min="1541" max="1541" width="7.25" customWidth="1"/>
    <col min="1542" max="1542" width="6.75" customWidth="1"/>
    <col min="1543" max="1543" width="5.375" customWidth="1"/>
    <col min="1544" max="1544" width="5" customWidth="1"/>
    <col min="1545" max="1547" width="5.125" customWidth="1"/>
    <col min="1548" max="1548" width="4.5" customWidth="1"/>
    <col min="1549" max="1549" width="7.25" customWidth="1"/>
    <col min="1550" max="1550" width="7.375" customWidth="1"/>
    <col min="1551" max="1551" width="6.25" customWidth="1"/>
    <col min="1552" max="1552" width="6.75" customWidth="1"/>
    <col min="1553" max="1554" width="6.25" customWidth="1"/>
    <col min="1555" max="1555" width="4.125" customWidth="1"/>
    <col min="1556" max="1557" width="4.25" customWidth="1"/>
    <col min="1558" max="1558" width="5.125" customWidth="1"/>
    <col min="1559" max="1559" width="4.5" customWidth="1"/>
    <col min="1560" max="1560" width="5" customWidth="1"/>
    <col min="1561" max="1561" width="4.25" customWidth="1"/>
    <col min="1562" max="1562" width="3.625" customWidth="1"/>
    <col min="1563" max="1563" width="4" customWidth="1"/>
    <col min="1564" max="1564" width="5" customWidth="1"/>
    <col min="1565" max="1565" width="4.5" customWidth="1"/>
    <col min="1566" max="1567" width="5" customWidth="1"/>
    <col min="1568" max="1568" width="4.75" customWidth="1"/>
    <col min="1569" max="1569" width="4.5" customWidth="1"/>
    <col min="1570" max="1570" width="4.875" customWidth="1"/>
    <col min="1571" max="1572" width="4.625" customWidth="1"/>
    <col min="1573" max="1574" width="1.625" customWidth="1"/>
    <col min="1575" max="1577" width="4.625" customWidth="1"/>
    <col min="1793" max="1793" width="3" customWidth="1"/>
    <col min="1794" max="1794" width="6.375" customWidth="1"/>
    <col min="1795" max="1795" width="16.125" customWidth="1"/>
    <col min="1796" max="1796" width="7.375" customWidth="1"/>
    <col min="1797" max="1797" width="7.25" customWidth="1"/>
    <col min="1798" max="1798" width="6.75" customWidth="1"/>
    <col min="1799" max="1799" width="5.375" customWidth="1"/>
    <col min="1800" max="1800" width="5" customWidth="1"/>
    <col min="1801" max="1803" width="5.125" customWidth="1"/>
    <col min="1804" max="1804" width="4.5" customWidth="1"/>
    <col min="1805" max="1805" width="7.25" customWidth="1"/>
    <col min="1806" max="1806" width="7.375" customWidth="1"/>
    <col min="1807" max="1807" width="6.25" customWidth="1"/>
    <col min="1808" max="1808" width="6.75" customWidth="1"/>
    <col min="1809" max="1810" width="6.25" customWidth="1"/>
    <col min="1811" max="1811" width="4.125" customWidth="1"/>
    <col min="1812" max="1813" width="4.25" customWidth="1"/>
    <col min="1814" max="1814" width="5.125" customWidth="1"/>
    <col min="1815" max="1815" width="4.5" customWidth="1"/>
    <col min="1816" max="1816" width="5" customWidth="1"/>
    <col min="1817" max="1817" width="4.25" customWidth="1"/>
    <col min="1818" max="1818" width="3.625" customWidth="1"/>
    <col min="1819" max="1819" width="4" customWidth="1"/>
    <col min="1820" max="1820" width="5" customWidth="1"/>
    <col min="1821" max="1821" width="4.5" customWidth="1"/>
    <col min="1822" max="1823" width="5" customWidth="1"/>
    <col min="1824" max="1824" width="4.75" customWidth="1"/>
    <col min="1825" max="1825" width="4.5" customWidth="1"/>
    <col min="1826" max="1826" width="4.875" customWidth="1"/>
    <col min="1827" max="1828" width="4.625" customWidth="1"/>
    <col min="1829" max="1830" width="1.625" customWidth="1"/>
    <col min="1831" max="1833" width="4.625" customWidth="1"/>
    <col min="2049" max="2049" width="3" customWidth="1"/>
    <col min="2050" max="2050" width="6.375" customWidth="1"/>
    <col min="2051" max="2051" width="16.125" customWidth="1"/>
    <col min="2052" max="2052" width="7.375" customWidth="1"/>
    <col min="2053" max="2053" width="7.25" customWidth="1"/>
    <col min="2054" max="2054" width="6.75" customWidth="1"/>
    <col min="2055" max="2055" width="5.375" customWidth="1"/>
    <col min="2056" max="2056" width="5" customWidth="1"/>
    <col min="2057" max="2059" width="5.125" customWidth="1"/>
    <col min="2060" max="2060" width="4.5" customWidth="1"/>
    <col min="2061" max="2061" width="7.25" customWidth="1"/>
    <col min="2062" max="2062" width="7.375" customWidth="1"/>
    <col min="2063" max="2063" width="6.25" customWidth="1"/>
    <col min="2064" max="2064" width="6.75" customWidth="1"/>
    <col min="2065" max="2066" width="6.25" customWidth="1"/>
    <col min="2067" max="2067" width="4.125" customWidth="1"/>
    <col min="2068" max="2069" width="4.25" customWidth="1"/>
    <col min="2070" max="2070" width="5.125" customWidth="1"/>
    <col min="2071" max="2071" width="4.5" customWidth="1"/>
    <col min="2072" max="2072" width="5" customWidth="1"/>
    <col min="2073" max="2073" width="4.25" customWidth="1"/>
    <col min="2074" max="2074" width="3.625" customWidth="1"/>
    <col min="2075" max="2075" width="4" customWidth="1"/>
    <col min="2076" max="2076" width="5" customWidth="1"/>
    <col min="2077" max="2077" width="4.5" customWidth="1"/>
    <col min="2078" max="2079" width="5" customWidth="1"/>
    <col min="2080" max="2080" width="4.75" customWidth="1"/>
    <col min="2081" max="2081" width="4.5" customWidth="1"/>
    <col min="2082" max="2082" width="4.875" customWidth="1"/>
    <col min="2083" max="2084" width="4.625" customWidth="1"/>
    <col min="2085" max="2086" width="1.625" customWidth="1"/>
    <col min="2087" max="2089" width="4.625" customWidth="1"/>
    <col min="2305" max="2305" width="3" customWidth="1"/>
    <col min="2306" max="2306" width="6.375" customWidth="1"/>
    <col min="2307" max="2307" width="16.125" customWidth="1"/>
    <col min="2308" max="2308" width="7.375" customWidth="1"/>
    <col min="2309" max="2309" width="7.25" customWidth="1"/>
    <col min="2310" max="2310" width="6.75" customWidth="1"/>
    <col min="2311" max="2311" width="5.375" customWidth="1"/>
    <col min="2312" max="2312" width="5" customWidth="1"/>
    <col min="2313" max="2315" width="5.125" customWidth="1"/>
    <col min="2316" max="2316" width="4.5" customWidth="1"/>
    <col min="2317" max="2317" width="7.25" customWidth="1"/>
    <col min="2318" max="2318" width="7.375" customWidth="1"/>
    <col min="2319" max="2319" width="6.25" customWidth="1"/>
    <col min="2320" max="2320" width="6.75" customWidth="1"/>
    <col min="2321" max="2322" width="6.25" customWidth="1"/>
    <col min="2323" max="2323" width="4.125" customWidth="1"/>
    <col min="2324" max="2325" width="4.25" customWidth="1"/>
    <col min="2326" max="2326" width="5.125" customWidth="1"/>
    <col min="2327" max="2327" width="4.5" customWidth="1"/>
    <col min="2328" max="2328" width="5" customWidth="1"/>
    <col min="2329" max="2329" width="4.25" customWidth="1"/>
    <col min="2330" max="2330" width="3.625" customWidth="1"/>
    <col min="2331" max="2331" width="4" customWidth="1"/>
    <col min="2332" max="2332" width="5" customWidth="1"/>
    <col min="2333" max="2333" width="4.5" customWidth="1"/>
    <col min="2334" max="2335" width="5" customWidth="1"/>
    <col min="2336" max="2336" width="4.75" customWidth="1"/>
    <col min="2337" max="2337" width="4.5" customWidth="1"/>
    <col min="2338" max="2338" width="4.875" customWidth="1"/>
    <col min="2339" max="2340" width="4.625" customWidth="1"/>
    <col min="2341" max="2342" width="1.625" customWidth="1"/>
    <col min="2343" max="2345" width="4.625" customWidth="1"/>
    <col min="2561" max="2561" width="3" customWidth="1"/>
    <col min="2562" max="2562" width="6.375" customWidth="1"/>
    <col min="2563" max="2563" width="16.125" customWidth="1"/>
    <col min="2564" max="2564" width="7.375" customWidth="1"/>
    <col min="2565" max="2565" width="7.25" customWidth="1"/>
    <col min="2566" max="2566" width="6.75" customWidth="1"/>
    <col min="2567" max="2567" width="5.375" customWidth="1"/>
    <col min="2568" max="2568" width="5" customWidth="1"/>
    <col min="2569" max="2571" width="5.125" customWidth="1"/>
    <col min="2572" max="2572" width="4.5" customWidth="1"/>
    <col min="2573" max="2573" width="7.25" customWidth="1"/>
    <col min="2574" max="2574" width="7.375" customWidth="1"/>
    <col min="2575" max="2575" width="6.25" customWidth="1"/>
    <col min="2576" max="2576" width="6.75" customWidth="1"/>
    <col min="2577" max="2578" width="6.25" customWidth="1"/>
    <col min="2579" max="2579" width="4.125" customWidth="1"/>
    <col min="2580" max="2581" width="4.25" customWidth="1"/>
    <col min="2582" max="2582" width="5.125" customWidth="1"/>
    <col min="2583" max="2583" width="4.5" customWidth="1"/>
    <col min="2584" max="2584" width="5" customWidth="1"/>
    <col min="2585" max="2585" width="4.25" customWidth="1"/>
    <col min="2586" max="2586" width="3.625" customWidth="1"/>
    <col min="2587" max="2587" width="4" customWidth="1"/>
    <col min="2588" max="2588" width="5" customWidth="1"/>
    <col min="2589" max="2589" width="4.5" customWidth="1"/>
    <col min="2590" max="2591" width="5" customWidth="1"/>
    <col min="2592" max="2592" width="4.75" customWidth="1"/>
    <col min="2593" max="2593" width="4.5" customWidth="1"/>
    <col min="2594" max="2594" width="4.875" customWidth="1"/>
    <col min="2595" max="2596" width="4.625" customWidth="1"/>
    <col min="2597" max="2598" width="1.625" customWidth="1"/>
    <col min="2599" max="2601" width="4.625" customWidth="1"/>
    <col min="2817" max="2817" width="3" customWidth="1"/>
    <col min="2818" max="2818" width="6.375" customWidth="1"/>
    <col min="2819" max="2819" width="16.125" customWidth="1"/>
    <col min="2820" max="2820" width="7.375" customWidth="1"/>
    <col min="2821" max="2821" width="7.25" customWidth="1"/>
    <col min="2822" max="2822" width="6.75" customWidth="1"/>
    <col min="2823" max="2823" width="5.375" customWidth="1"/>
    <col min="2824" max="2824" width="5" customWidth="1"/>
    <col min="2825" max="2827" width="5.125" customWidth="1"/>
    <col min="2828" max="2828" width="4.5" customWidth="1"/>
    <col min="2829" max="2829" width="7.25" customWidth="1"/>
    <col min="2830" max="2830" width="7.375" customWidth="1"/>
    <col min="2831" max="2831" width="6.25" customWidth="1"/>
    <col min="2832" max="2832" width="6.75" customWidth="1"/>
    <col min="2833" max="2834" width="6.25" customWidth="1"/>
    <col min="2835" max="2835" width="4.125" customWidth="1"/>
    <col min="2836" max="2837" width="4.25" customWidth="1"/>
    <col min="2838" max="2838" width="5.125" customWidth="1"/>
    <col min="2839" max="2839" width="4.5" customWidth="1"/>
    <col min="2840" max="2840" width="5" customWidth="1"/>
    <col min="2841" max="2841" width="4.25" customWidth="1"/>
    <col min="2842" max="2842" width="3.625" customWidth="1"/>
    <col min="2843" max="2843" width="4" customWidth="1"/>
    <col min="2844" max="2844" width="5" customWidth="1"/>
    <col min="2845" max="2845" width="4.5" customWidth="1"/>
    <col min="2846" max="2847" width="5" customWidth="1"/>
    <col min="2848" max="2848" width="4.75" customWidth="1"/>
    <col min="2849" max="2849" width="4.5" customWidth="1"/>
    <col min="2850" max="2850" width="4.875" customWidth="1"/>
    <col min="2851" max="2852" width="4.625" customWidth="1"/>
    <col min="2853" max="2854" width="1.625" customWidth="1"/>
    <col min="2855" max="2857" width="4.625" customWidth="1"/>
    <col min="3073" max="3073" width="3" customWidth="1"/>
    <col min="3074" max="3074" width="6.375" customWidth="1"/>
    <col min="3075" max="3075" width="16.125" customWidth="1"/>
    <col min="3076" max="3076" width="7.375" customWidth="1"/>
    <col min="3077" max="3077" width="7.25" customWidth="1"/>
    <col min="3078" max="3078" width="6.75" customWidth="1"/>
    <col min="3079" max="3079" width="5.375" customWidth="1"/>
    <col min="3080" max="3080" width="5" customWidth="1"/>
    <col min="3081" max="3083" width="5.125" customWidth="1"/>
    <col min="3084" max="3084" width="4.5" customWidth="1"/>
    <col min="3085" max="3085" width="7.25" customWidth="1"/>
    <col min="3086" max="3086" width="7.375" customWidth="1"/>
    <col min="3087" max="3087" width="6.25" customWidth="1"/>
    <col min="3088" max="3088" width="6.75" customWidth="1"/>
    <col min="3089" max="3090" width="6.25" customWidth="1"/>
    <col min="3091" max="3091" width="4.125" customWidth="1"/>
    <col min="3092" max="3093" width="4.25" customWidth="1"/>
    <col min="3094" max="3094" width="5.125" customWidth="1"/>
    <col min="3095" max="3095" width="4.5" customWidth="1"/>
    <col min="3096" max="3096" width="5" customWidth="1"/>
    <col min="3097" max="3097" width="4.25" customWidth="1"/>
    <col min="3098" max="3098" width="3.625" customWidth="1"/>
    <col min="3099" max="3099" width="4" customWidth="1"/>
    <col min="3100" max="3100" width="5" customWidth="1"/>
    <col min="3101" max="3101" width="4.5" customWidth="1"/>
    <col min="3102" max="3103" width="5" customWidth="1"/>
    <col min="3104" max="3104" width="4.75" customWidth="1"/>
    <col min="3105" max="3105" width="4.5" customWidth="1"/>
    <col min="3106" max="3106" width="4.875" customWidth="1"/>
    <col min="3107" max="3108" width="4.625" customWidth="1"/>
    <col min="3109" max="3110" width="1.625" customWidth="1"/>
    <col min="3111" max="3113" width="4.625" customWidth="1"/>
    <col min="3329" max="3329" width="3" customWidth="1"/>
    <col min="3330" max="3330" width="6.375" customWidth="1"/>
    <col min="3331" max="3331" width="16.125" customWidth="1"/>
    <col min="3332" max="3332" width="7.375" customWidth="1"/>
    <col min="3333" max="3333" width="7.25" customWidth="1"/>
    <col min="3334" max="3334" width="6.75" customWidth="1"/>
    <col min="3335" max="3335" width="5.375" customWidth="1"/>
    <col min="3336" max="3336" width="5" customWidth="1"/>
    <col min="3337" max="3339" width="5.125" customWidth="1"/>
    <col min="3340" max="3340" width="4.5" customWidth="1"/>
    <col min="3341" max="3341" width="7.25" customWidth="1"/>
    <col min="3342" max="3342" width="7.375" customWidth="1"/>
    <col min="3343" max="3343" width="6.25" customWidth="1"/>
    <col min="3344" max="3344" width="6.75" customWidth="1"/>
    <col min="3345" max="3346" width="6.25" customWidth="1"/>
    <col min="3347" max="3347" width="4.125" customWidth="1"/>
    <col min="3348" max="3349" width="4.25" customWidth="1"/>
    <col min="3350" max="3350" width="5.125" customWidth="1"/>
    <col min="3351" max="3351" width="4.5" customWidth="1"/>
    <col min="3352" max="3352" width="5" customWidth="1"/>
    <col min="3353" max="3353" width="4.25" customWidth="1"/>
    <col min="3354" max="3354" width="3.625" customWidth="1"/>
    <col min="3355" max="3355" width="4" customWidth="1"/>
    <col min="3356" max="3356" width="5" customWidth="1"/>
    <col min="3357" max="3357" width="4.5" customWidth="1"/>
    <col min="3358" max="3359" width="5" customWidth="1"/>
    <col min="3360" max="3360" width="4.75" customWidth="1"/>
    <col min="3361" max="3361" width="4.5" customWidth="1"/>
    <col min="3362" max="3362" width="4.875" customWidth="1"/>
    <col min="3363" max="3364" width="4.625" customWidth="1"/>
    <col min="3365" max="3366" width="1.625" customWidth="1"/>
    <col min="3367" max="3369" width="4.625" customWidth="1"/>
    <col min="3585" max="3585" width="3" customWidth="1"/>
    <col min="3586" max="3586" width="6.375" customWidth="1"/>
    <col min="3587" max="3587" width="16.125" customWidth="1"/>
    <col min="3588" max="3588" width="7.375" customWidth="1"/>
    <col min="3589" max="3589" width="7.25" customWidth="1"/>
    <col min="3590" max="3590" width="6.75" customWidth="1"/>
    <col min="3591" max="3591" width="5.375" customWidth="1"/>
    <col min="3592" max="3592" width="5" customWidth="1"/>
    <col min="3593" max="3595" width="5.125" customWidth="1"/>
    <col min="3596" max="3596" width="4.5" customWidth="1"/>
    <col min="3597" max="3597" width="7.25" customWidth="1"/>
    <col min="3598" max="3598" width="7.375" customWidth="1"/>
    <col min="3599" max="3599" width="6.25" customWidth="1"/>
    <col min="3600" max="3600" width="6.75" customWidth="1"/>
    <col min="3601" max="3602" width="6.25" customWidth="1"/>
    <col min="3603" max="3603" width="4.125" customWidth="1"/>
    <col min="3604" max="3605" width="4.25" customWidth="1"/>
    <col min="3606" max="3606" width="5.125" customWidth="1"/>
    <col min="3607" max="3607" width="4.5" customWidth="1"/>
    <col min="3608" max="3608" width="5" customWidth="1"/>
    <col min="3609" max="3609" width="4.25" customWidth="1"/>
    <col min="3610" max="3610" width="3.625" customWidth="1"/>
    <col min="3611" max="3611" width="4" customWidth="1"/>
    <col min="3612" max="3612" width="5" customWidth="1"/>
    <col min="3613" max="3613" width="4.5" customWidth="1"/>
    <col min="3614" max="3615" width="5" customWidth="1"/>
    <col min="3616" max="3616" width="4.75" customWidth="1"/>
    <col min="3617" max="3617" width="4.5" customWidth="1"/>
    <col min="3618" max="3618" width="4.875" customWidth="1"/>
    <col min="3619" max="3620" width="4.625" customWidth="1"/>
    <col min="3621" max="3622" width="1.625" customWidth="1"/>
    <col min="3623" max="3625" width="4.625" customWidth="1"/>
    <col min="3841" max="3841" width="3" customWidth="1"/>
    <col min="3842" max="3842" width="6.375" customWidth="1"/>
    <col min="3843" max="3843" width="16.125" customWidth="1"/>
    <col min="3844" max="3844" width="7.375" customWidth="1"/>
    <col min="3845" max="3845" width="7.25" customWidth="1"/>
    <col min="3846" max="3846" width="6.75" customWidth="1"/>
    <col min="3847" max="3847" width="5.375" customWidth="1"/>
    <col min="3848" max="3848" width="5" customWidth="1"/>
    <col min="3849" max="3851" width="5.125" customWidth="1"/>
    <col min="3852" max="3852" width="4.5" customWidth="1"/>
    <col min="3853" max="3853" width="7.25" customWidth="1"/>
    <col min="3854" max="3854" width="7.375" customWidth="1"/>
    <col min="3855" max="3855" width="6.25" customWidth="1"/>
    <col min="3856" max="3856" width="6.75" customWidth="1"/>
    <col min="3857" max="3858" width="6.25" customWidth="1"/>
    <col min="3859" max="3859" width="4.125" customWidth="1"/>
    <col min="3860" max="3861" width="4.25" customWidth="1"/>
    <col min="3862" max="3862" width="5.125" customWidth="1"/>
    <col min="3863" max="3863" width="4.5" customWidth="1"/>
    <col min="3864" max="3864" width="5" customWidth="1"/>
    <col min="3865" max="3865" width="4.25" customWidth="1"/>
    <col min="3866" max="3866" width="3.625" customWidth="1"/>
    <col min="3867" max="3867" width="4" customWidth="1"/>
    <col min="3868" max="3868" width="5" customWidth="1"/>
    <col min="3869" max="3869" width="4.5" customWidth="1"/>
    <col min="3870" max="3871" width="5" customWidth="1"/>
    <col min="3872" max="3872" width="4.75" customWidth="1"/>
    <col min="3873" max="3873" width="4.5" customWidth="1"/>
    <col min="3874" max="3874" width="4.875" customWidth="1"/>
    <col min="3875" max="3876" width="4.625" customWidth="1"/>
    <col min="3877" max="3878" width="1.625" customWidth="1"/>
    <col min="3879" max="3881" width="4.625" customWidth="1"/>
    <col min="4097" max="4097" width="3" customWidth="1"/>
    <col min="4098" max="4098" width="6.375" customWidth="1"/>
    <col min="4099" max="4099" width="16.125" customWidth="1"/>
    <col min="4100" max="4100" width="7.375" customWidth="1"/>
    <col min="4101" max="4101" width="7.25" customWidth="1"/>
    <col min="4102" max="4102" width="6.75" customWidth="1"/>
    <col min="4103" max="4103" width="5.375" customWidth="1"/>
    <col min="4104" max="4104" width="5" customWidth="1"/>
    <col min="4105" max="4107" width="5.125" customWidth="1"/>
    <col min="4108" max="4108" width="4.5" customWidth="1"/>
    <col min="4109" max="4109" width="7.25" customWidth="1"/>
    <col min="4110" max="4110" width="7.375" customWidth="1"/>
    <col min="4111" max="4111" width="6.25" customWidth="1"/>
    <col min="4112" max="4112" width="6.75" customWidth="1"/>
    <col min="4113" max="4114" width="6.25" customWidth="1"/>
    <col min="4115" max="4115" width="4.125" customWidth="1"/>
    <col min="4116" max="4117" width="4.25" customWidth="1"/>
    <col min="4118" max="4118" width="5.125" customWidth="1"/>
    <col min="4119" max="4119" width="4.5" customWidth="1"/>
    <col min="4120" max="4120" width="5" customWidth="1"/>
    <col min="4121" max="4121" width="4.25" customWidth="1"/>
    <col min="4122" max="4122" width="3.625" customWidth="1"/>
    <col min="4123" max="4123" width="4" customWidth="1"/>
    <col min="4124" max="4124" width="5" customWidth="1"/>
    <col min="4125" max="4125" width="4.5" customWidth="1"/>
    <col min="4126" max="4127" width="5" customWidth="1"/>
    <col min="4128" max="4128" width="4.75" customWidth="1"/>
    <col min="4129" max="4129" width="4.5" customWidth="1"/>
    <col min="4130" max="4130" width="4.875" customWidth="1"/>
    <col min="4131" max="4132" width="4.625" customWidth="1"/>
    <col min="4133" max="4134" width="1.625" customWidth="1"/>
    <col min="4135" max="4137" width="4.625" customWidth="1"/>
    <col min="4353" max="4353" width="3" customWidth="1"/>
    <col min="4354" max="4354" width="6.375" customWidth="1"/>
    <col min="4355" max="4355" width="16.125" customWidth="1"/>
    <col min="4356" max="4356" width="7.375" customWidth="1"/>
    <col min="4357" max="4357" width="7.25" customWidth="1"/>
    <col min="4358" max="4358" width="6.75" customWidth="1"/>
    <col min="4359" max="4359" width="5.375" customWidth="1"/>
    <col min="4360" max="4360" width="5" customWidth="1"/>
    <col min="4361" max="4363" width="5.125" customWidth="1"/>
    <col min="4364" max="4364" width="4.5" customWidth="1"/>
    <col min="4365" max="4365" width="7.25" customWidth="1"/>
    <col min="4366" max="4366" width="7.375" customWidth="1"/>
    <col min="4367" max="4367" width="6.25" customWidth="1"/>
    <col min="4368" max="4368" width="6.75" customWidth="1"/>
    <col min="4369" max="4370" width="6.25" customWidth="1"/>
    <col min="4371" max="4371" width="4.125" customWidth="1"/>
    <col min="4372" max="4373" width="4.25" customWidth="1"/>
    <col min="4374" max="4374" width="5.125" customWidth="1"/>
    <col min="4375" max="4375" width="4.5" customWidth="1"/>
    <col min="4376" max="4376" width="5" customWidth="1"/>
    <col min="4377" max="4377" width="4.25" customWidth="1"/>
    <col min="4378" max="4378" width="3.625" customWidth="1"/>
    <col min="4379" max="4379" width="4" customWidth="1"/>
    <col min="4380" max="4380" width="5" customWidth="1"/>
    <col min="4381" max="4381" width="4.5" customWidth="1"/>
    <col min="4382" max="4383" width="5" customWidth="1"/>
    <col min="4384" max="4384" width="4.75" customWidth="1"/>
    <col min="4385" max="4385" width="4.5" customWidth="1"/>
    <col min="4386" max="4386" width="4.875" customWidth="1"/>
    <col min="4387" max="4388" width="4.625" customWidth="1"/>
    <col min="4389" max="4390" width="1.625" customWidth="1"/>
    <col min="4391" max="4393" width="4.625" customWidth="1"/>
    <col min="4609" max="4609" width="3" customWidth="1"/>
    <col min="4610" max="4610" width="6.375" customWidth="1"/>
    <col min="4611" max="4611" width="16.125" customWidth="1"/>
    <col min="4612" max="4612" width="7.375" customWidth="1"/>
    <col min="4613" max="4613" width="7.25" customWidth="1"/>
    <col min="4614" max="4614" width="6.75" customWidth="1"/>
    <col min="4615" max="4615" width="5.375" customWidth="1"/>
    <col min="4616" max="4616" width="5" customWidth="1"/>
    <col min="4617" max="4619" width="5.125" customWidth="1"/>
    <col min="4620" max="4620" width="4.5" customWidth="1"/>
    <col min="4621" max="4621" width="7.25" customWidth="1"/>
    <col min="4622" max="4622" width="7.375" customWidth="1"/>
    <col min="4623" max="4623" width="6.25" customWidth="1"/>
    <col min="4624" max="4624" width="6.75" customWidth="1"/>
    <col min="4625" max="4626" width="6.25" customWidth="1"/>
    <col min="4627" max="4627" width="4.125" customWidth="1"/>
    <col min="4628" max="4629" width="4.25" customWidth="1"/>
    <col min="4630" max="4630" width="5.125" customWidth="1"/>
    <col min="4631" max="4631" width="4.5" customWidth="1"/>
    <col min="4632" max="4632" width="5" customWidth="1"/>
    <col min="4633" max="4633" width="4.25" customWidth="1"/>
    <col min="4634" max="4634" width="3.625" customWidth="1"/>
    <col min="4635" max="4635" width="4" customWidth="1"/>
    <col min="4636" max="4636" width="5" customWidth="1"/>
    <col min="4637" max="4637" width="4.5" customWidth="1"/>
    <col min="4638" max="4639" width="5" customWidth="1"/>
    <col min="4640" max="4640" width="4.75" customWidth="1"/>
    <col min="4641" max="4641" width="4.5" customWidth="1"/>
    <col min="4642" max="4642" width="4.875" customWidth="1"/>
    <col min="4643" max="4644" width="4.625" customWidth="1"/>
    <col min="4645" max="4646" width="1.625" customWidth="1"/>
    <col min="4647" max="4649" width="4.625" customWidth="1"/>
    <col min="4865" max="4865" width="3" customWidth="1"/>
    <col min="4866" max="4866" width="6.375" customWidth="1"/>
    <col min="4867" max="4867" width="16.125" customWidth="1"/>
    <col min="4868" max="4868" width="7.375" customWidth="1"/>
    <col min="4869" max="4869" width="7.25" customWidth="1"/>
    <col min="4870" max="4870" width="6.75" customWidth="1"/>
    <col min="4871" max="4871" width="5.375" customWidth="1"/>
    <col min="4872" max="4872" width="5" customWidth="1"/>
    <col min="4873" max="4875" width="5.125" customWidth="1"/>
    <col min="4876" max="4876" width="4.5" customWidth="1"/>
    <col min="4877" max="4877" width="7.25" customWidth="1"/>
    <col min="4878" max="4878" width="7.375" customWidth="1"/>
    <col min="4879" max="4879" width="6.25" customWidth="1"/>
    <col min="4880" max="4880" width="6.75" customWidth="1"/>
    <col min="4881" max="4882" width="6.25" customWidth="1"/>
    <col min="4883" max="4883" width="4.125" customWidth="1"/>
    <col min="4884" max="4885" width="4.25" customWidth="1"/>
    <col min="4886" max="4886" width="5.125" customWidth="1"/>
    <col min="4887" max="4887" width="4.5" customWidth="1"/>
    <col min="4888" max="4888" width="5" customWidth="1"/>
    <col min="4889" max="4889" width="4.25" customWidth="1"/>
    <col min="4890" max="4890" width="3.625" customWidth="1"/>
    <col min="4891" max="4891" width="4" customWidth="1"/>
    <col min="4892" max="4892" width="5" customWidth="1"/>
    <col min="4893" max="4893" width="4.5" customWidth="1"/>
    <col min="4894" max="4895" width="5" customWidth="1"/>
    <col min="4896" max="4896" width="4.75" customWidth="1"/>
    <col min="4897" max="4897" width="4.5" customWidth="1"/>
    <col min="4898" max="4898" width="4.875" customWidth="1"/>
    <col min="4899" max="4900" width="4.625" customWidth="1"/>
    <col min="4901" max="4902" width="1.625" customWidth="1"/>
    <col min="4903" max="4905" width="4.625" customWidth="1"/>
    <col min="5121" max="5121" width="3" customWidth="1"/>
    <col min="5122" max="5122" width="6.375" customWidth="1"/>
    <col min="5123" max="5123" width="16.125" customWidth="1"/>
    <col min="5124" max="5124" width="7.375" customWidth="1"/>
    <col min="5125" max="5125" width="7.25" customWidth="1"/>
    <col min="5126" max="5126" width="6.75" customWidth="1"/>
    <col min="5127" max="5127" width="5.375" customWidth="1"/>
    <col min="5128" max="5128" width="5" customWidth="1"/>
    <col min="5129" max="5131" width="5.125" customWidth="1"/>
    <col min="5132" max="5132" width="4.5" customWidth="1"/>
    <col min="5133" max="5133" width="7.25" customWidth="1"/>
    <col min="5134" max="5134" width="7.375" customWidth="1"/>
    <col min="5135" max="5135" width="6.25" customWidth="1"/>
    <col min="5136" max="5136" width="6.75" customWidth="1"/>
    <col min="5137" max="5138" width="6.25" customWidth="1"/>
    <col min="5139" max="5139" width="4.125" customWidth="1"/>
    <col min="5140" max="5141" width="4.25" customWidth="1"/>
    <col min="5142" max="5142" width="5.125" customWidth="1"/>
    <col min="5143" max="5143" width="4.5" customWidth="1"/>
    <col min="5144" max="5144" width="5" customWidth="1"/>
    <col min="5145" max="5145" width="4.25" customWidth="1"/>
    <col min="5146" max="5146" width="3.625" customWidth="1"/>
    <col min="5147" max="5147" width="4" customWidth="1"/>
    <col min="5148" max="5148" width="5" customWidth="1"/>
    <col min="5149" max="5149" width="4.5" customWidth="1"/>
    <col min="5150" max="5151" width="5" customWidth="1"/>
    <col min="5152" max="5152" width="4.75" customWidth="1"/>
    <col min="5153" max="5153" width="4.5" customWidth="1"/>
    <col min="5154" max="5154" width="4.875" customWidth="1"/>
    <col min="5155" max="5156" width="4.625" customWidth="1"/>
    <col min="5157" max="5158" width="1.625" customWidth="1"/>
    <col min="5159" max="5161" width="4.625" customWidth="1"/>
    <col min="5377" max="5377" width="3" customWidth="1"/>
    <col min="5378" max="5378" width="6.375" customWidth="1"/>
    <col min="5379" max="5379" width="16.125" customWidth="1"/>
    <col min="5380" max="5380" width="7.375" customWidth="1"/>
    <col min="5381" max="5381" width="7.25" customWidth="1"/>
    <col min="5382" max="5382" width="6.75" customWidth="1"/>
    <col min="5383" max="5383" width="5.375" customWidth="1"/>
    <col min="5384" max="5384" width="5" customWidth="1"/>
    <col min="5385" max="5387" width="5.125" customWidth="1"/>
    <col min="5388" max="5388" width="4.5" customWidth="1"/>
    <col min="5389" max="5389" width="7.25" customWidth="1"/>
    <col min="5390" max="5390" width="7.375" customWidth="1"/>
    <col min="5391" max="5391" width="6.25" customWidth="1"/>
    <col min="5392" max="5392" width="6.75" customWidth="1"/>
    <col min="5393" max="5394" width="6.25" customWidth="1"/>
    <col min="5395" max="5395" width="4.125" customWidth="1"/>
    <col min="5396" max="5397" width="4.25" customWidth="1"/>
    <col min="5398" max="5398" width="5.125" customWidth="1"/>
    <col min="5399" max="5399" width="4.5" customWidth="1"/>
    <col min="5400" max="5400" width="5" customWidth="1"/>
    <col min="5401" max="5401" width="4.25" customWidth="1"/>
    <col min="5402" max="5402" width="3.625" customWidth="1"/>
    <col min="5403" max="5403" width="4" customWidth="1"/>
    <col min="5404" max="5404" width="5" customWidth="1"/>
    <col min="5405" max="5405" width="4.5" customWidth="1"/>
    <col min="5406" max="5407" width="5" customWidth="1"/>
    <col min="5408" max="5408" width="4.75" customWidth="1"/>
    <col min="5409" max="5409" width="4.5" customWidth="1"/>
    <col min="5410" max="5410" width="4.875" customWidth="1"/>
    <col min="5411" max="5412" width="4.625" customWidth="1"/>
    <col min="5413" max="5414" width="1.625" customWidth="1"/>
    <col min="5415" max="5417" width="4.625" customWidth="1"/>
    <col min="5633" max="5633" width="3" customWidth="1"/>
    <col min="5634" max="5634" width="6.375" customWidth="1"/>
    <col min="5635" max="5635" width="16.125" customWidth="1"/>
    <col min="5636" max="5636" width="7.375" customWidth="1"/>
    <col min="5637" max="5637" width="7.25" customWidth="1"/>
    <col min="5638" max="5638" width="6.75" customWidth="1"/>
    <col min="5639" max="5639" width="5.375" customWidth="1"/>
    <col min="5640" max="5640" width="5" customWidth="1"/>
    <col min="5641" max="5643" width="5.125" customWidth="1"/>
    <col min="5644" max="5644" width="4.5" customWidth="1"/>
    <col min="5645" max="5645" width="7.25" customWidth="1"/>
    <col min="5646" max="5646" width="7.375" customWidth="1"/>
    <col min="5647" max="5647" width="6.25" customWidth="1"/>
    <col min="5648" max="5648" width="6.75" customWidth="1"/>
    <col min="5649" max="5650" width="6.25" customWidth="1"/>
    <col min="5651" max="5651" width="4.125" customWidth="1"/>
    <col min="5652" max="5653" width="4.25" customWidth="1"/>
    <col min="5654" max="5654" width="5.125" customWidth="1"/>
    <col min="5655" max="5655" width="4.5" customWidth="1"/>
    <col min="5656" max="5656" width="5" customWidth="1"/>
    <col min="5657" max="5657" width="4.25" customWidth="1"/>
    <col min="5658" max="5658" width="3.625" customWidth="1"/>
    <col min="5659" max="5659" width="4" customWidth="1"/>
    <col min="5660" max="5660" width="5" customWidth="1"/>
    <col min="5661" max="5661" width="4.5" customWidth="1"/>
    <col min="5662" max="5663" width="5" customWidth="1"/>
    <col min="5664" max="5664" width="4.75" customWidth="1"/>
    <col min="5665" max="5665" width="4.5" customWidth="1"/>
    <col min="5666" max="5666" width="4.875" customWidth="1"/>
    <col min="5667" max="5668" width="4.625" customWidth="1"/>
    <col min="5669" max="5670" width="1.625" customWidth="1"/>
    <col min="5671" max="5673" width="4.625" customWidth="1"/>
    <col min="5889" max="5889" width="3" customWidth="1"/>
    <col min="5890" max="5890" width="6.375" customWidth="1"/>
    <col min="5891" max="5891" width="16.125" customWidth="1"/>
    <col min="5892" max="5892" width="7.375" customWidth="1"/>
    <col min="5893" max="5893" width="7.25" customWidth="1"/>
    <col min="5894" max="5894" width="6.75" customWidth="1"/>
    <col min="5895" max="5895" width="5.375" customWidth="1"/>
    <col min="5896" max="5896" width="5" customWidth="1"/>
    <col min="5897" max="5899" width="5.125" customWidth="1"/>
    <col min="5900" max="5900" width="4.5" customWidth="1"/>
    <col min="5901" max="5901" width="7.25" customWidth="1"/>
    <col min="5902" max="5902" width="7.375" customWidth="1"/>
    <col min="5903" max="5903" width="6.25" customWidth="1"/>
    <col min="5904" max="5904" width="6.75" customWidth="1"/>
    <col min="5905" max="5906" width="6.25" customWidth="1"/>
    <col min="5907" max="5907" width="4.125" customWidth="1"/>
    <col min="5908" max="5909" width="4.25" customWidth="1"/>
    <col min="5910" max="5910" width="5.125" customWidth="1"/>
    <col min="5911" max="5911" width="4.5" customWidth="1"/>
    <col min="5912" max="5912" width="5" customWidth="1"/>
    <col min="5913" max="5913" width="4.25" customWidth="1"/>
    <col min="5914" max="5914" width="3.625" customWidth="1"/>
    <col min="5915" max="5915" width="4" customWidth="1"/>
    <col min="5916" max="5916" width="5" customWidth="1"/>
    <col min="5917" max="5917" width="4.5" customWidth="1"/>
    <col min="5918" max="5919" width="5" customWidth="1"/>
    <col min="5920" max="5920" width="4.75" customWidth="1"/>
    <col min="5921" max="5921" width="4.5" customWidth="1"/>
    <col min="5922" max="5922" width="4.875" customWidth="1"/>
    <col min="5923" max="5924" width="4.625" customWidth="1"/>
    <col min="5925" max="5926" width="1.625" customWidth="1"/>
    <col min="5927" max="5929" width="4.625" customWidth="1"/>
    <col min="6145" max="6145" width="3" customWidth="1"/>
    <col min="6146" max="6146" width="6.375" customWidth="1"/>
    <col min="6147" max="6147" width="16.125" customWidth="1"/>
    <col min="6148" max="6148" width="7.375" customWidth="1"/>
    <col min="6149" max="6149" width="7.25" customWidth="1"/>
    <col min="6150" max="6150" width="6.75" customWidth="1"/>
    <col min="6151" max="6151" width="5.375" customWidth="1"/>
    <col min="6152" max="6152" width="5" customWidth="1"/>
    <col min="6153" max="6155" width="5.125" customWidth="1"/>
    <col min="6156" max="6156" width="4.5" customWidth="1"/>
    <col min="6157" max="6157" width="7.25" customWidth="1"/>
    <col min="6158" max="6158" width="7.375" customWidth="1"/>
    <col min="6159" max="6159" width="6.25" customWidth="1"/>
    <col min="6160" max="6160" width="6.75" customWidth="1"/>
    <col min="6161" max="6162" width="6.25" customWidth="1"/>
    <col min="6163" max="6163" width="4.125" customWidth="1"/>
    <col min="6164" max="6165" width="4.25" customWidth="1"/>
    <col min="6166" max="6166" width="5.125" customWidth="1"/>
    <col min="6167" max="6167" width="4.5" customWidth="1"/>
    <col min="6168" max="6168" width="5" customWidth="1"/>
    <col min="6169" max="6169" width="4.25" customWidth="1"/>
    <col min="6170" max="6170" width="3.625" customWidth="1"/>
    <col min="6171" max="6171" width="4" customWidth="1"/>
    <col min="6172" max="6172" width="5" customWidth="1"/>
    <col min="6173" max="6173" width="4.5" customWidth="1"/>
    <col min="6174" max="6175" width="5" customWidth="1"/>
    <col min="6176" max="6176" width="4.75" customWidth="1"/>
    <col min="6177" max="6177" width="4.5" customWidth="1"/>
    <col min="6178" max="6178" width="4.875" customWidth="1"/>
    <col min="6179" max="6180" width="4.625" customWidth="1"/>
    <col min="6181" max="6182" width="1.625" customWidth="1"/>
    <col min="6183" max="6185" width="4.625" customWidth="1"/>
    <col min="6401" max="6401" width="3" customWidth="1"/>
    <col min="6402" max="6402" width="6.375" customWidth="1"/>
    <col min="6403" max="6403" width="16.125" customWidth="1"/>
    <col min="6404" max="6404" width="7.375" customWidth="1"/>
    <col min="6405" max="6405" width="7.25" customWidth="1"/>
    <col min="6406" max="6406" width="6.75" customWidth="1"/>
    <col min="6407" max="6407" width="5.375" customWidth="1"/>
    <col min="6408" max="6408" width="5" customWidth="1"/>
    <col min="6409" max="6411" width="5.125" customWidth="1"/>
    <col min="6412" max="6412" width="4.5" customWidth="1"/>
    <col min="6413" max="6413" width="7.25" customWidth="1"/>
    <col min="6414" max="6414" width="7.375" customWidth="1"/>
    <col min="6415" max="6415" width="6.25" customWidth="1"/>
    <col min="6416" max="6416" width="6.75" customWidth="1"/>
    <col min="6417" max="6418" width="6.25" customWidth="1"/>
    <col min="6419" max="6419" width="4.125" customWidth="1"/>
    <col min="6420" max="6421" width="4.25" customWidth="1"/>
    <col min="6422" max="6422" width="5.125" customWidth="1"/>
    <col min="6423" max="6423" width="4.5" customWidth="1"/>
    <col min="6424" max="6424" width="5" customWidth="1"/>
    <col min="6425" max="6425" width="4.25" customWidth="1"/>
    <col min="6426" max="6426" width="3.625" customWidth="1"/>
    <col min="6427" max="6427" width="4" customWidth="1"/>
    <col min="6428" max="6428" width="5" customWidth="1"/>
    <col min="6429" max="6429" width="4.5" customWidth="1"/>
    <col min="6430" max="6431" width="5" customWidth="1"/>
    <col min="6432" max="6432" width="4.75" customWidth="1"/>
    <col min="6433" max="6433" width="4.5" customWidth="1"/>
    <col min="6434" max="6434" width="4.875" customWidth="1"/>
    <col min="6435" max="6436" width="4.625" customWidth="1"/>
    <col min="6437" max="6438" width="1.625" customWidth="1"/>
    <col min="6439" max="6441" width="4.625" customWidth="1"/>
    <col min="6657" max="6657" width="3" customWidth="1"/>
    <col min="6658" max="6658" width="6.375" customWidth="1"/>
    <col min="6659" max="6659" width="16.125" customWidth="1"/>
    <col min="6660" max="6660" width="7.375" customWidth="1"/>
    <col min="6661" max="6661" width="7.25" customWidth="1"/>
    <col min="6662" max="6662" width="6.75" customWidth="1"/>
    <col min="6663" max="6663" width="5.375" customWidth="1"/>
    <col min="6664" max="6664" width="5" customWidth="1"/>
    <col min="6665" max="6667" width="5.125" customWidth="1"/>
    <col min="6668" max="6668" width="4.5" customWidth="1"/>
    <col min="6669" max="6669" width="7.25" customWidth="1"/>
    <col min="6670" max="6670" width="7.375" customWidth="1"/>
    <col min="6671" max="6671" width="6.25" customWidth="1"/>
    <col min="6672" max="6672" width="6.75" customWidth="1"/>
    <col min="6673" max="6674" width="6.25" customWidth="1"/>
    <col min="6675" max="6675" width="4.125" customWidth="1"/>
    <col min="6676" max="6677" width="4.25" customWidth="1"/>
    <col min="6678" max="6678" width="5.125" customWidth="1"/>
    <col min="6679" max="6679" width="4.5" customWidth="1"/>
    <col min="6680" max="6680" width="5" customWidth="1"/>
    <col min="6681" max="6681" width="4.25" customWidth="1"/>
    <col min="6682" max="6682" width="3.625" customWidth="1"/>
    <col min="6683" max="6683" width="4" customWidth="1"/>
    <col min="6684" max="6684" width="5" customWidth="1"/>
    <col min="6685" max="6685" width="4.5" customWidth="1"/>
    <col min="6686" max="6687" width="5" customWidth="1"/>
    <col min="6688" max="6688" width="4.75" customWidth="1"/>
    <col min="6689" max="6689" width="4.5" customWidth="1"/>
    <col min="6690" max="6690" width="4.875" customWidth="1"/>
    <col min="6691" max="6692" width="4.625" customWidth="1"/>
    <col min="6693" max="6694" width="1.625" customWidth="1"/>
    <col min="6695" max="6697" width="4.625" customWidth="1"/>
    <col min="6913" max="6913" width="3" customWidth="1"/>
    <col min="6914" max="6914" width="6.375" customWidth="1"/>
    <col min="6915" max="6915" width="16.125" customWidth="1"/>
    <col min="6916" max="6916" width="7.375" customWidth="1"/>
    <col min="6917" max="6917" width="7.25" customWidth="1"/>
    <col min="6918" max="6918" width="6.75" customWidth="1"/>
    <col min="6919" max="6919" width="5.375" customWidth="1"/>
    <col min="6920" max="6920" width="5" customWidth="1"/>
    <col min="6921" max="6923" width="5.125" customWidth="1"/>
    <col min="6924" max="6924" width="4.5" customWidth="1"/>
    <col min="6925" max="6925" width="7.25" customWidth="1"/>
    <col min="6926" max="6926" width="7.375" customWidth="1"/>
    <col min="6927" max="6927" width="6.25" customWidth="1"/>
    <col min="6928" max="6928" width="6.75" customWidth="1"/>
    <col min="6929" max="6930" width="6.25" customWidth="1"/>
    <col min="6931" max="6931" width="4.125" customWidth="1"/>
    <col min="6932" max="6933" width="4.25" customWidth="1"/>
    <col min="6934" max="6934" width="5.125" customWidth="1"/>
    <col min="6935" max="6935" width="4.5" customWidth="1"/>
    <col min="6936" max="6936" width="5" customWidth="1"/>
    <col min="6937" max="6937" width="4.25" customWidth="1"/>
    <col min="6938" max="6938" width="3.625" customWidth="1"/>
    <col min="6939" max="6939" width="4" customWidth="1"/>
    <col min="6940" max="6940" width="5" customWidth="1"/>
    <col min="6941" max="6941" width="4.5" customWidth="1"/>
    <col min="6942" max="6943" width="5" customWidth="1"/>
    <col min="6944" max="6944" width="4.75" customWidth="1"/>
    <col min="6945" max="6945" width="4.5" customWidth="1"/>
    <col min="6946" max="6946" width="4.875" customWidth="1"/>
    <col min="6947" max="6948" width="4.625" customWidth="1"/>
    <col min="6949" max="6950" width="1.625" customWidth="1"/>
    <col min="6951" max="6953" width="4.625" customWidth="1"/>
    <col min="7169" max="7169" width="3" customWidth="1"/>
    <col min="7170" max="7170" width="6.375" customWidth="1"/>
    <col min="7171" max="7171" width="16.125" customWidth="1"/>
    <col min="7172" max="7172" width="7.375" customWidth="1"/>
    <col min="7173" max="7173" width="7.25" customWidth="1"/>
    <col min="7174" max="7174" width="6.75" customWidth="1"/>
    <col min="7175" max="7175" width="5.375" customWidth="1"/>
    <col min="7176" max="7176" width="5" customWidth="1"/>
    <col min="7177" max="7179" width="5.125" customWidth="1"/>
    <col min="7180" max="7180" width="4.5" customWidth="1"/>
    <col min="7181" max="7181" width="7.25" customWidth="1"/>
    <col min="7182" max="7182" width="7.375" customWidth="1"/>
    <col min="7183" max="7183" width="6.25" customWidth="1"/>
    <col min="7184" max="7184" width="6.75" customWidth="1"/>
    <col min="7185" max="7186" width="6.25" customWidth="1"/>
    <col min="7187" max="7187" width="4.125" customWidth="1"/>
    <col min="7188" max="7189" width="4.25" customWidth="1"/>
    <col min="7190" max="7190" width="5.125" customWidth="1"/>
    <col min="7191" max="7191" width="4.5" customWidth="1"/>
    <col min="7192" max="7192" width="5" customWidth="1"/>
    <col min="7193" max="7193" width="4.25" customWidth="1"/>
    <col min="7194" max="7194" width="3.625" customWidth="1"/>
    <col min="7195" max="7195" width="4" customWidth="1"/>
    <col min="7196" max="7196" width="5" customWidth="1"/>
    <col min="7197" max="7197" width="4.5" customWidth="1"/>
    <col min="7198" max="7199" width="5" customWidth="1"/>
    <col min="7200" max="7200" width="4.75" customWidth="1"/>
    <col min="7201" max="7201" width="4.5" customWidth="1"/>
    <col min="7202" max="7202" width="4.875" customWidth="1"/>
    <col min="7203" max="7204" width="4.625" customWidth="1"/>
    <col min="7205" max="7206" width="1.625" customWidth="1"/>
    <col min="7207" max="7209" width="4.625" customWidth="1"/>
    <col min="7425" max="7425" width="3" customWidth="1"/>
    <col min="7426" max="7426" width="6.375" customWidth="1"/>
    <col min="7427" max="7427" width="16.125" customWidth="1"/>
    <col min="7428" max="7428" width="7.375" customWidth="1"/>
    <col min="7429" max="7429" width="7.25" customWidth="1"/>
    <col min="7430" max="7430" width="6.75" customWidth="1"/>
    <col min="7431" max="7431" width="5.375" customWidth="1"/>
    <col min="7432" max="7432" width="5" customWidth="1"/>
    <col min="7433" max="7435" width="5.125" customWidth="1"/>
    <col min="7436" max="7436" width="4.5" customWidth="1"/>
    <col min="7437" max="7437" width="7.25" customWidth="1"/>
    <col min="7438" max="7438" width="7.375" customWidth="1"/>
    <col min="7439" max="7439" width="6.25" customWidth="1"/>
    <col min="7440" max="7440" width="6.75" customWidth="1"/>
    <col min="7441" max="7442" width="6.25" customWidth="1"/>
    <col min="7443" max="7443" width="4.125" customWidth="1"/>
    <col min="7444" max="7445" width="4.25" customWidth="1"/>
    <col min="7446" max="7446" width="5.125" customWidth="1"/>
    <col min="7447" max="7447" width="4.5" customWidth="1"/>
    <col min="7448" max="7448" width="5" customWidth="1"/>
    <col min="7449" max="7449" width="4.25" customWidth="1"/>
    <col min="7450" max="7450" width="3.625" customWidth="1"/>
    <col min="7451" max="7451" width="4" customWidth="1"/>
    <col min="7452" max="7452" width="5" customWidth="1"/>
    <col min="7453" max="7453" width="4.5" customWidth="1"/>
    <col min="7454" max="7455" width="5" customWidth="1"/>
    <col min="7456" max="7456" width="4.75" customWidth="1"/>
    <col min="7457" max="7457" width="4.5" customWidth="1"/>
    <col min="7458" max="7458" width="4.875" customWidth="1"/>
    <col min="7459" max="7460" width="4.625" customWidth="1"/>
    <col min="7461" max="7462" width="1.625" customWidth="1"/>
    <col min="7463" max="7465" width="4.625" customWidth="1"/>
    <col min="7681" max="7681" width="3" customWidth="1"/>
    <col min="7682" max="7682" width="6.375" customWidth="1"/>
    <col min="7683" max="7683" width="16.125" customWidth="1"/>
    <col min="7684" max="7684" width="7.375" customWidth="1"/>
    <col min="7685" max="7685" width="7.25" customWidth="1"/>
    <col min="7686" max="7686" width="6.75" customWidth="1"/>
    <col min="7687" max="7687" width="5.375" customWidth="1"/>
    <col min="7688" max="7688" width="5" customWidth="1"/>
    <col min="7689" max="7691" width="5.125" customWidth="1"/>
    <col min="7692" max="7692" width="4.5" customWidth="1"/>
    <col min="7693" max="7693" width="7.25" customWidth="1"/>
    <col min="7694" max="7694" width="7.375" customWidth="1"/>
    <col min="7695" max="7695" width="6.25" customWidth="1"/>
    <col min="7696" max="7696" width="6.75" customWidth="1"/>
    <col min="7697" max="7698" width="6.25" customWidth="1"/>
    <col min="7699" max="7699" width="4.125" customWidth="1"/>
    <col min="7700" max="7701" width="4.25" customWidth="1"/>
    <col min="7702" max="7702" width="5.125" customWidth="1"/>
    <col min="7703" max="7703" width="4.5" customWidth="1"/>
    <col min="7704" max="7704" width="5" customWidth="1"/>
    <col min="7705" max="7705" width="4.25" customWidth="1"/>
    <col min="7706" max="7706" width="3.625" customWidth="1"/>
    <col min="7707" max="7707" width="4" customWidth="1"/>
    <col min="7708" max="7708" width="5" customWidth="1"/>
    <col min="7709" max="7709" width="4.5" customWidth="1"/>
    <col min="7710" max="7711" width="5" customWidth="1"/>
    <col min="7712" max="7712" width="4.75" customWidth="1"/>
    <col min="7713" max="7713" width="4.5" customWidth="1"/>
    <col min="7714" max="7714" width="4.875" customWidth="1"/>
    <col min="7715" max="7716" width="4.625" customWidth="1"/>
    <col min="7717" max="7718" width="1.625" customWidth="1"/>
    <col min="7719" max="7721" width="4.625" customWidth="1"/>
    <col min="7937" max="7937" width="3" customWidth="1"/>
    <col min="7938" max="7938" width="6.375" customWidth="1"/>
    <col min="7939" max="7939" width="16.125" customWidth="1"/>
    <col min="7940" max="7940" width="7.375" customWidth="1"/>
    <col min="7941" max="7941" width="7.25" customWidth="1"/>
    <col min="7942" max="7942" width="6.75" customWidth="1"/>
    <col min="7943" max="7943" width="5.375" customWidth="1"/>
    <col min="7944" max="7944" width="5" customWidth="1"/>
    <col min="7945" max="7947" width="5.125" customWidth="1"/>
    <col min="7948" max="7948" width="4.5" customWidth="1"/>
    <col min="7949" max="7949" width="7.25" customWidth="1"/>
    <col min="7950" max="7950" width="7.375" customWidth="1"/>
    <col min="7951" max="7951" width="6.25" customWidth="1"/>
    <col min="7952" max="7952" width="6.75" customWidth="1"/>
    <col min="7953" max="7954" width="6.25" customWidth="1"/>
    <col min="7955" max="7955" width="4.125" customWidth="1"/>
    <col min="7956" max="7957" width="4.25" customWidth="1"/>
    <col min="7958" max="7958" width="5.125" customWidth="1"/>
    <col min="7959" max="7959" width="4.5" customWidth="1"/>
    <col min="7960" max="7960" width="5" customWidth="1"/>
    <col min="7961" max="7961" width="4.25" customWidth="1"/>
    <col min="7962" max="7962" width="3.625" customWidth="1"/>
    <col min="7963" max="7963" width="4" customWidth="1"/>
    <col min="7964" max="7964" width="5" customWidth="1"/>
    <col min="7965" max="7965" width="4.5" customWidth="1"/>
    <col min="7966" max="7967" width="5" customWidth="1"/>
    <col min="7968" max="7968" width="4.75" customWidth="1"/>
    <col min="7969" max="7969" width="4.5" customWidth="1"/>
    <col min="7970" max="7970" width="4.875" customWidth="1"/>
    <col min="7971" max="7972" width="4.625" customWidth="1"/>
    <col min="7973" max="7974" width="1.625" customWidth="1"/>
    <col min="7975" max="7977" width="4.625" customWidth="1"/>
    <col min="8193" max="8193" width="3" customWidth="1"/>
    <col min="8194" max="8194" width="6.375" customWidth="1"/>
    <col min="8195" max="8195" width="16.125" customWidth="1"/>
    <col min="8196" max="8196" width="7.375" customWidth="1"/>
    <col min="8197" max="8197" width="7.25" customWidth="1"/>
    <col min="8198" max="8198" width="6.75" customWidth="1"/>
    <col min="8199" max="8199" width="5.375" customWidth="1"/>
    <col min="8200" max="8200" width="5" customWidth="1"/>
    <col min="8201" max="8203" width="5.125" customWidth="1"/>
    <col min="8204" max="8204" width="4.5" customWidth="1"/>
    <col min="8205" max="8205" width="7.25" customWidth="1"/>
    <col min="8206" max="8206" width="7.375" customWidth="1"/>
    <col min="8207" max="8207" width="6.25" customWidth="1"/>
    <col min="8208" max="8208" width="6.75" customWidth="1"/>
    <col min="8209" max="8210" width="6.25" customWidth="1"/>
    <col min="8211" max="8211" width="4.125" customWidth="1"/>
    <col min="8212" max="8213" width="4.25" customWidth="1"/>
    <col min="8214" max="8214" width="5.125" customWidth="1"/>
    <col min="8215" max="8215" width="4.5" customWidth="1"/>
    <col min="8216" max="8216" width="5" customWidth="1"/>
    <col min="8217" max="8217" width="4.25" customWidth="1"/>
    <col min="8218" max="8218" width="3.625" customWidth="1"/>
    <col min="8219" max="8219" width="4" customWidth="1"/>
    <col min="8220" max="8220" width="5" customWidth="1"/>
    <col min="8221" max="8221" width="4.5" customWidth="1"/>
    <col min="8222" max="8223" width="5" customWidth="1"/>
    <col min="8224" max="8224" width="4.75" customWidth="1"/>
    <col min="8225" max="8225" width="4.5" customWidth="1"/>
    <col min="8226" max="8226" width="4.875" customWidth="1"/>
    <col min="8227" max="8228" width="4.625" customWidth="1"/>
    <col min="8229" max="8230" width="1.625" customWidth="1"/>
    <col min="8231" max="8233" width="4.625" customWidth="1"/>
    <col min="8449" max="8449" width="3" customWidth="1"/>
    <col min="8450" max="8450" width="6.375" customWidth="1"/>
    <col min="8451" max="8451" width="16.125" customWidth="1"/>
    <col min="8452" max="8452" width="7.375" customWidth="1"/>
    <col min="8453" max="8453" width="7.25" customWidth="1"/>
    <col min="8454" max="8454" width="6.75" customWidth="1"/>
    <col min="8455" max="8455" width="5.375" customWidth="1"/>
    <col min="8456" max="8456" width="5" customWidth="1"/>
    <col min="8457" max="8459" width="5.125" customWidth="1"/>
    <col min="8460" max="8460" width="4.5" customWidth="1"/>
    <col min="8461" max="8461" width="7.25" customWidth="1"/>
    <col min="8462" max="8462" width="7.375" customWidth="1"/>
    <col min="8463" max="8463" width="6.25" customWidth="1"/>
    <col min="8464" max="8464" width="6.75" customWidth="1"/>
    <col min="8465" max="8466" width="6.25" customWidth="1"/>
    <col min="8467" max="8467" width="4.125" customWidth="1"/>
    <col min="8468" max="8469" width="4.25" customWidth="1"/>
    <col min="8470" max="8470" width="5.125" customWidth="1"/>
    <col min="8471" max="8471" width="4.5" customWidth="1"/>
    <col min="8472" max="8472" width="5" customWidth="1"/>
    <col min="8473" max="8473" width="4.25" customWidth="1"/>
    <col min="8474" max="8474" width="3.625" customWidth="1"/>
    <col min="8475" max="8475" width="4" customWidth="1"/>
    <col min="8476" max="8476" width="5" customWidth="1"/>
    <col min="8477" max="8477" width="4.5" customWidth="1"/>
    <col min="8478" max="8479" width="5" customWidth="1"/>
    <col min="8480" max="8480" width="4.75" customWidth="1"/>
    <col min="8481" max="8481" width="4.5" customWidth="1"/>
    <col min="8482" max="8482" width="4.875" customWidth="1"/>
    <col min="8483" max="8484" width="4.625" customWidth="1"/>
    <col min="8485" max="8486" width="1.625" customWidth="1"/>
    <col min="8487" max="8489" width="4.625" customWidth="1"/>
    <col min="8705" max="8705" width="3" customWidth="1"/>
    <col min="8706" max="8706" width="6.375" customWidth="1"/>
    <col min="8707" max="8707" width="16.125" customWidth="1"/>
    <col min="8708" max="8708" width="7.375" customWidth="1"/>
    <col min="8709" max="8709" width="7.25" customWidth="1"/>
    <col min="8710" max="8710" width="6.75" customWidth="1"/>
    <col min="8711" max="8711" width="5.375" customWidth="1"/>
    <col min="8712" max="8712" width="5" customWidth="1"/>
    <col min="8713" max="8715" width="5.125" customWidth="1"/>
    <col min="8716" max="8716" width="4.5" customWidth="1"/>
    <col min="8717" max="8717" width="7.25" customWidth="1"/>
    <col min="8718" max="8718" width="7.375" customWidth="1"/>
    <col min="8719" max="8719" width="6.25" customWidth="1"/>
    <col min="8720" max="8720" width="6.75" customWidth="1"/>
    <col min="8721" max="8722" width="6.25" customWidth="1"/>
    <col min="8723" max="8723" width="4.125" customWidth="1"/>
    <col min="8724" max="8725" width="4.25" customWidth="1"/>
    <col min="8726" max="8726" width="5.125" customWidth="1"/>
    <col min="8727" max="8727" width="4.5" customWidth="1"/>
    <col min="8728" max="8728" width="5" customWidth="1"/>
    <col min="8729" max="8729" width="4.25" customWidth="1"/>
    <col min="8730" max="8730" width="3.625" customWidth="1"/>
    <col min="8731" max="8731" width="4" customWidth="1"/>
    <col min="8732" max="8732" width="5" customWidth="1"/>
    <col min="8733" max="8733" width="4.5" customWidth="1"/>
    <col min="8734" max="8735" width="5" customWidth="1"/>
    <col min="8736" max="8736" width="4.75" customWidth="1"/>
    <col min="8737" max="8737" width="4.5" customWidth="1"/>
    <col min="8738" max="8738" width="4.875" customWidth="1"/>
    <col min="8739" max="8740" width="4.625" customWidth="1"/>
    <col min="8741" max="8742" width="1.625" customWidth="1"/>
    <col min="8743" max="8745" width="4.625" customWidth="1"/>
    <col min="8961" max="8961" width="3" customWidth="1"/>
    <col min="8962" max="8962" width="6.375" customWidth="1"/>
    <col min="8963" max="8963" width="16.125" customWidth="1"/>
    <col min="8964" max="8964" width="7.375" customWidth="1"/>
    <col min="8965" max="8965" width="7.25" customWidth="1"/>
    <col min="8966" max="8966" width="6.75" customWidth="1"/>
    <col min="8967" max="8967" width="5.375" customWidth="1"/>
    <col min="8968" max="8968" width="5" customWidth="1"/>
    <col min="8969" max="8971" width="5.125" customWidth="1"/>
    <col min="8972" max="8972" width="4.5" customWidth="1"/>
    <col min="8973" max="8973" width="7.25" customWidth="1"/>
    <col min="8974" max="8974" width="7.375" customWidth="1"/>
    <col min="8975" max="8975" width="6.25" customWidth="1"/>
    <col min="8976" max="8976" width="6.75" customWidth="1"/>
    <col min="8977" max="8978" width="6.25" customWidth="1"/>
    <col min="8979" max="8979" width="4.125" customWidth="1"/>
    <col min="8980" max="8981" width="4.25" customWidth="1"/>
    <col min="8982" max="8982" width="5.125" customWidth="1"/>
    <col min="8983" max="8983" width="4.5" customWidth="1"/>
    <col min="8984" max="8984" width="5" customWidth="1"/>
    <col min="8985" max="8985" width="4.25" customWidth="1"/>
    <col min="8986" max="8986" width="3.625" customWidth="1"/>
    <col min="8987" max="8987" width="4" customWidth="1"/>
    <col min="8988" max="8988" width="5" customWidth="1"/>
    <col min="8989" max="8989" width="4.5" customWidth="1"/>
    <col min="8990" max="8991" width="5" customWidth="1"/>
    <col min="8992" max="8992" width="4.75" customWidth="1"/>
    <col min="8993" max="8993" width="4.5" customWidth="1"/>
    <col min="8994" max="8994" width="4.875" customWidth="1"/>
    <col min="8995" max="8996" width="4.625" customWidth="1"/>
    <col min="8997" max="8998" width="1.625" customWidth="1"/>
    <col min="8999" max="9001" width="4.625" customWidth="1"/>
    <col min="9217" max="9217" width="3" customWidth="1"/>
    <col min="9218" max="9218" width="6.375" customWidth="1"/>
    <col min="9219" max="9219" width="16.125" customWidth="1"/>
    <col min="9220" max="9220" width="7.375" customWidth="1"/>
    <col min="9221" max="9221" width="7.25" customWidth="1"/>
    <col min="9222" max="9222" width="6.75" customWidth="1"/>
    <col min="9223" max="9223" width="5.375" customWidth="1"/>
    <col min="9224" max="9224" width="5" customWidth="1"/>
    <col min="9225" max="9227" width="5.125" customWidth="1"/>
    <col min="9228" max="9228" width="4.5" customWidth="1"/>
    <col min="9229" max="9229" width="7.25" customWidth="1"/>
    <col min="9230" max="9230" width="7.375" customWidth="1"/>
    <col min="9231" max="9231" width="6.25" customWidth="1"/>
    <col min="9232" max="9232" width="6.75" customWidth="1"/>
    <col min="9233" max="9234" width="6.25" customWidth="1"/>
    <col min="9235" max="9235" width="4.125" customWidth="1"/>
    <col min="9236" max="9237" width="4.25" customWidth="1"/>
    <col min="9238" max="9238" width="5.125" customWidth="1"/>
    <col min="9239" max="9239" width="4.5" customWidth="1"/>
    <col min="9240" max="9240" width="5" customWidth="1"/>
    <col min="9241" max="9241" width="4.25" customWidth="1"/>
    <col min="9242" max="9242" width="3.625" customWidth="1"/>
    <col min="9243" max="9243" width="4" customWidth="1"/>
    <col min="9244" max="9244" width="5" customWidth="1"/>
    <col min="9245" max="9245" width="4.5" customWidth="1"/>
    <col min="9246" max="9247" width="5" customWidth="1"/>
    <col min="9248" max="9248" width="4.75" customWidth="1"/>
    <col min="9249" max="9249" width="4.5" customWidth="1"/>
    <col min="9250" max="9250" width="4.875" customWidth="1"/>
    <col min="9251" max="9252" width="4.625" customWidth="1"/>
    <col min="9253" max="9254" width="1.625" customWidth="1"/>
    <col min="9255" max="9257" width="4.625" customWidth="1"/>
    <col min="9473" max="9473" width="3" customWidth="1"/>
    <col min="9474" max="9474" width="6.375" customWidth="1"/>
    <col min="9475" max="9475" width="16.125" customWidth="1"/>
    <col min="9476" max="9476" width="7.375" customWidth="1"/>
    <col min="9477" max="9477" width="7.25" customWidth="1"/>
    <col min="9478" max="9478" width="6.75" customWidth="1"/>
    <col min="9479" max="9479" width="5.375" customWidth="1"/>
    <col min="9480" max="9480" width="5" customWidth="1"/>
    <col min="9481" max="9483" width="5.125" customWidth="1"/>
    <col min="9484" max="9484" width="4.5" customWidth="1"/>
    <col min="9485" max="9485" width="7.25" customWidth="1"/>
    <col min="9486" max="9486" width="7.375" customWidth="1"/>
    <col min="9487" max="9487" width="6.25" customWidth="1"/>
    <col min="9488" max="9488" width="6.75" customWidth="1"/>
    <col min="9489" max="9490" width="6.25" customWidth="1"/>
    <col min="9491" max="9491" width="4.125" customWidth="1"/>
    <col min="9492" max="9493" width="4.25" customWidth="1"/>
    <col min="9494" max="9494" width="5.125" customWidth="1"/>
    <col min="9495" max="9495" width="4.5" customWidth="1"/>
    <col min="9496" max="9496" width="5" customWidth="1"/>
    <col min="9497" max="9497" width="4.25" customWidth="1"/>
    <col min="9498" max="9498" width="3.625" customWidth="1"/>
    <col min="9499" max="9499" width="4" customWidth="1"/>
    <col min="9500" max="9500" width="5" customWidth="1"/>
    <col min="9501" max="9501" width="4.5" customWidth="1"/>
    <col min="9502" max="9503" width="5" customWidth="1"/>
    <col min="9504" max="9504" width="4.75" customWidth="1"/>
    <col min="9505" max="9505" width="4.5" customWidth="1"/>
    <col min="9506" max="9506" width="4.875" customWidth="1"/>
    <col min="9507" max="9508" width="4.625" customWidth="1"/>
    <col min="9509" max="9510" width="1.625" customWidth="1"/>
    <col min="9511" max="9513" width="4.625" customWidth="1"/>
    <col min="9729" max="9729" width="3" customWidth="1"/>
    <col min="9730" max="9730" width="6.375" customWidth="1"/>
    <col min="9731" max="9731" width="16.125" customWidth="1"/>
    <col min="9732" max="9732" width="7.375" customWidth="1"/>
    <col min="9733" max="9733" width="7.25" customWidth="1"/>
    <col min="9734" max="9734" width="6.75" customWidth="1"/>
    <col min="9735" max="9735" width="5.375" customWidth="1"/>
    <col min="9736" max="9736" width="5" customWidth="1"/>
    <col min="9737" max="9739" width="5.125" customWidth="1"/>
    <col min="9740" max="9740" width="4.5" customWidth="1"/>
    <col min="9741" max="9741" width="7.25" customWidth="1"/>
    <col min="9742" max="9742" width="7.375" customWidth="1"/>
    <col min="9743" max="9743" width="6.25" customWidth="1"/>
    <col min="9744" max="9744" width="6.75" customWidth="1"/>
    <col min="9745" max="9746" width="6.25" customWidth="1"/>
    <col min="9747" max="9747" width="4.125" customWidth="1"/>
    <col min="9748" max="9749" width="4.25" customWidth="1"/>
    <col min="9750" max="9750" width="5.125" customWidth="1"/>
    <col min="9751" max="9751" width="4.5" customWidth="1"/>
    <col min="9752" max="9752" width="5" customWidth="1"/>
    <col min="9753" max="9753" width="4.25" customWidth="1"/>
    <col min="9754" max="9754" width="3.625" customWidth="1"/>
    <col min="9755" max="9755" width="4" customWidth="1"/>
    <col min="9756" max="9756" width="5" customWidth="1"/>
    <col min="9757" max="9757" width="4.5" customWidth="1"/>
    <col min="9758" max="9759" width="5" customWidth="1"/>
    <col min="9760" max="9760" width="4.75" customWidth="1"/>
    <col min="9761" max="9761" width="4.5" customWidth="1"/>
    <col min="9762" max="9762" width="4.875" customWidth="1"/>
    <col min="9763" max="9764" width="4.625" customWidth="1"/>
    <col min="9765" max="9766" width="1.625" customWidth="1"/>
    <col min="9767" max="9769" width="4.625" customWidth="1"/>
    <col min="9985" max="9985" width="3" customWidth="1"/>
    <col min="9986" max="9986" width="6.375" customWidth="1"/>
    <col min="9987" max="9987" width="16.125" customWidth="1"/>
    <col min="9988" max="9988" width="7.375" customWidth="1"/>
    <col min="9989" max="9989" width="7.25" customWidth="1"/>
    <col min="9990" max="9990" width="6.75" customWidth="1"/>
    <col min="9991" max="9991" width="5.375" customWidth="1"/>
    <col min="9992" max="9992" width="5" customWidth="1"/>
    <col min="9993" max="9995" width="5.125" customWidth="1"/>
    <col min="9996" max="9996" width="4.5" customWidth="1"/>
    <col min="9997" max="9997" width="7.25" customWidth="1"/>
    <col min="9998" max="9998" width="7.375" customWidth="1"/>
    <col min="9999" max="9999" width="6.25" customWidth="1"/>
    <col min="10000" max="10000" width="6.75" customWidth="1"/>
    <col min="10001" max="10002" width="6.25" customWidth="1"/>
    <col min="10003" max="10003" width="4.125" customWidth="1"/>
    <col min="10004" max="10005" width="4.25" customWidth="1"/>
    <col min="10006" max="10006" width="5.125" customWidth="1"/>
    <col min="10007" max="10007" width="4.5" customWidth="1"/>
    <col min="10008" max="10008" width="5" customWidth="1"/>
    <col min="10009" max="10009" width="4.25" customWidth="1"/>
    <col min="10010" max="10010" width="3.625" customWidth="1"/>
    <col min="10011" max="10011" width="4" customWidth="1"/>
    <col min="10012" max="10012" width="5" customWidth="1"/>
    <col min="10013" max="10013" width="4.5" customWidth="1"/>
    <col min="10014" max="10015" width="5" customWidth="1"/>
    <col min="10016" max="10016" width="4.75" customWidth="1"/>
    <col min="10017" max="10017" width="4.5" customWidth="1"/>
    <col min="10018" max="10018" width="4.875" customWidth="1"/>
    <col min="10019" max="10020" width="4.625" customWidth="1"/>
    <col min="10021" max="10022" width="1.625" customWidth="1"/>
    <col min="10023" max="10025" width="4.625" customWidth="1"/>
    <col min="10241" max="10241" width="3" customWidth="1"/>
    <col min="10242" max="10242" width="6.375" customWidth="1"/>
    <col min="10243" max="10243" width="16.125" customWidth="1"/>
    <col min="10244" max="10244" width="7.375" customWidth="1"/>
    <col min="10245" max="10245" width="7.25" customWidth="1"/>
    <col min="10246" max="10246" width="6.75" customWidth="1"/>
    <col min="10247" max="10247" width="5.375" customWidth="1"/>
    <col min="10248" max="10248" width="5" customWidth="1"/>
    <col min="10249" max="10251" width="5.125" customWidth="1"/>
    <col min="10252" max="10252" width="4.5" customWidth="1"/>
    <col min="10253" max="10253" width="7.25" customWidth="1"/>
    <col min="10254" max="10254" width="7.375" customWidth="1"/>
    <col min="10255" max="10255" width="6.25" customWidth="1"/>
    <col min="10256" max="10256" width="6.75" customWidth="1"/>
    <col min="10257" max="10258" width="6.25" customWidth="1"/>
    <col min="10259" max="10259" width="4.125" customWidth="1"/>
    <col min="10260" max="10261" width="4.25" customWidth="1"/>
    <col min="10262" max="10262" width="5.125" customWidth="1"/>
    <col min="10263" max="10263" width="4.5" customWidth="1"/>
    <col min="10264" max="10264" width="5" customWidth="1"/>
    <col min="10265" max="10265" width="4.25" customWidth="1"/>
    <col min="10266" max="10266" width="3.625" customWidth="1"/>
    <col min="10267" max="10267" width="4" customWidth="1"/>
    <col min="10268" max="10268" width="5" customWidth="1"/>
    <col min="10269" max="10269" width="4.5" customWidth="1"/>
    <col min="10270" max="10271" width="5" customWidth="1"/>
    <col min="10272" max="10272" width="4.75" customWidth="1"/>
    <col min="10273" max="10273" width="4.5" customWidth="1"/>
    <col min="10274" max="10274" width="4.875" customWidth="1"/>
    <col min="10275" max="10276" width="4.625" customWidth="1"/>
    <col min="10277" max="10278" width="1.625" customWidth="1"/>
    <col min="10279" max="10281" width="4.625" customWidth="1"/>
    <col min="10497" max="10497" width="3" customWidth="1"/>
    <col min="10498" max="10498" width="6.375" customWidth="1"/>
    <col min="10499" max="10499" width="16.125" customWidth="1"/>
    <col min="10500" max="10500" width="7.375" customWidth="1"/>
    <col min="10501" max="10501" width="7.25" customWidth="1"/>
    <col min="10502" max="10502" width="6.75" customWidth="1"/>
    <col min="10503" max="10503" width="5.375" customWidth="1"/>
    <col min="10504" max="10504" width="5" customWidth="1"/>
    <col min="10505" max="10507" width="5.125" customWidth="1"/>
    <col min="10508" max="10508" width="4.5" customWidth="1"/>
    <col min="10509" max="10509" width="7.25" customWidth="1"/>
    <col min="10510" max="10510" width="7.375" customWidth="1"/>
    <col min="10511" max="10511" width="6.25" customWidth="1"/>
    <col min="10512" max="10512" width="6.75" customWidth="1"/>
    <col min="10513" max="10514" width="6.25" customWidth="1"/>
    <col min="10515" max="10515" width="4.125" customWidth="1"/>
    <col min="10516" max="10517" width="4.25" customWidth="1"/>
    <col min="10518" max="10518" width="5.125" customWidth="1"/>
    <col min="10519" max="10519" width="4.5" customWidth="1"/>
    <col min="10520" max="10520" width="5" customWidth="1"/>
    <col min="10521" max="10521" width="4.25" customWidth="1"/>
    <col min="10522" max="10522" width="3.625" customWidth="1"/>
    <col min="10523" max="10523" width="4" customWidth="1"/>
    <col min="10524" max="10524" width="5" customWidth="1"/>
    <col min="10525" max="10525" width="4.5" customWidth="1"/>
    <col min="10526" max="10527" width="5" customWidth="1"/>
    <col min="10528" max="10528" width="4.75" customWidth="1"/>
    <col min="10529" max="10529" width="4.5" customWidth="1"/>
    <col min="10530" max="10530" width="4.875" customWidth="1"/>
    <col min="10531" max="10532" width="4.625" customWidth="1"/>
    <col min="10533" max="10534" width="1.625" customWidth="1"/>
    <col min="10535" max="10537" width="4.625" customWidth="1"/>
    <col min="10753" max="10753" width="3" customWidth="1"/>
    <col min="10754" max="10754" width="6.375" customWidth="1"/>
    <col min="10755" max="10755" width="16.125" customWidth="1"/>
    <col min="10756" max="10756" width="7.375" customWidth="1"/>
    <col min="10757" max="10757" width="7.25" customWidth="1"/>
    <col min="10758" max="10758" width="6.75" customWidth="1"/>
    <col min="10759" max="10759" width="5.375" customWidth="1"/>
    <col min="10760" max="10760" width="5" customWidth="1"/>
    <col min="10761" max="10763" width="5.125" customWidth="1"/>
    <col min="10764" max="10764" width="4.5" customWidth="1"/>
    <col min="10765" max="10765" width="7.25" customWidth="1"/>
    <col min="10766" max="10766" width="7.375" customWidth="1"/>
    <col min="10767" max="10767" width="6.25" customWidth="1"/>
    <col min="10768" max="10768" width="6.75" customWidth="1"/>
    <col min="10769" max="10770" width="6.25" customWidth="1"/>
    <col min="10771" max="10771" width="4.125" customWidth="1"/>
    <col min="10772" max="10773" width="4.25" customWidth="1"/>
    <col min="10774" max="10774" width="5.125" customWidth="1"/>
    <col min="10775" max="10775" width="4.5" customWidth="1"/>
    <col min="10776" max="10776" width="5" customWidth="1"/>
    <col min="10777" max="10777" width="4.25" customWidth="1"/>
    <col min="10778" max="10778" width="3.625" customWidth="1"/>
    <col min="10779" max="10779" width="4" customWidth="1"/>
    <col min="10780" max="10780" width="5" customWidth="1"/>
    <col min="10781" max="10781" width="4.5" customWidth="1"/>
    <col min="10782" max="10783" width="5" customWidth="1"/>
    <col min="10784" max="10784" width="4.75" customWidth="1"/>
    <col min="10785" max="10785" width="4.5" customWidth="1"/>
    <col min="10786" max="10786" width="4.875" customWidth="1"/>
    <col min="10787" max="10788" width="4.625" customWidth="1"/>
    <col min="10789" max="10790" width="1.625" customWidth="1"/>
    <col min="10791" max="10793" width="4.625" customWidth="1"/>
    <col min="11009" max="11009" width="3" customWidth="1"/>
    <col min="11010" max="11010" width="6.375" customWidth="1"/>
    <col min="11011" max="11011" width="16.125" customWidth="1"/>
    <col min="11012" max="11012" width="7.375" customWidth="1"/>
    <col min="11013" max="11013" width="7.25" customWidth="1"/>
    <col min="11014" max="11014" width="6.75" customWidth="1"/>
    <col min="11015" max="11015" width="5.375" customWidth="1"/>
    <col min="11016" max="11016" width="5" customWidth="1"/>
    <col min="11017" max="11019" width="5.125" customWidth="1"/>
    <col min="11020" max="11020" width="4.5" customWidth="1"/>
    <col min="11021" max="11021" width="7.25" customWidth="1"/>
    <col min="11022" max="11022" width="7.375" customWidth="1"/>
    <col min="11023" max="11023" width="6.25" customWidth="1"/>
    <col min="11024" max="11024" width="6.75" customWidth="1"/>
    <col min="11025" max="11026" width="6.25" customWidth="1"/>
    <col min="11027" max="11027" width="4.125" customWidth="1"/>
    <col min="11028" max="11029" width="4.25" customWidth="1"/>
    <col min="11030" max="11030" width="5.125" customWidth="1"/>
    <col min="11031" max="11031" width="4.5" customWidth="1"/>
    <col min="11032" max="11032" width="5" customWidth="1"/>
    <col min="11033" max="11033" width="4.25" customWidth="1"/>
    <col min="11034" max="11034" width="3.625" customWidth="1"/>
    <col min="11035" max="11035" width="4" customWidth="1"/>
    <col min="11036" max="11036" width="5" customWidth="1"/>
    <col min="11037" max="11037" width="4.5" customWidth="1"/>
    <col min="11038" max="11039" width="5" customWidth="1"/>
    <col min="11040" max="11040" width="4.75" customWidth="1"/>
    <col min="11041" max="11041" width="4.5" customWidth="1"/>
    <col min="11042" max="11042" width="4.875" customWidth="1"/>
    <col min="11043" max="11044" width="4.625" customWidth="1"/>
    <col min="11045" max="11046" width="1.625" customWidth="1"/>
    <col min="11047" max="11049" width="4.625" customWidth="1"/>
    <col min="11265" max="11265" width="3" customWidth="1"/>
    <col min="11266" max="11266" width="6.375" customWidth="1"/>
    <col min="11267" max="11267" width="16.125" customWidth="1"/>
    <col min="11268" max="11268" width="7.375" customWidth="1"/>
    <col min="11269" max="11269" width="7.25" customWidth="1"/>
    <col min="11270" max="11270" width="6.75" customWidth="1"/>
    <col min="11271" max="11271" width="5.375" customWidth="1"/>
    <col min="11272" max="11272" width="5" customWidth="1"/>
    <col min="11273" max="11275" width="5.125" customWidth="1"/>
    <col min="11276" max="11276" width="4.5" customWidth="1"/>
    <col min="11277" max="11277" width="7.25" customWidth="1"/>
    <col min="11278" max="11278" width="7.375" customWidth="1"/>
    <col min="11279" max="11279" width="6.25" customWidth="1"/>
    <col min="11280" max="11280" width="6.75" customWidth="1"/>
    <col min="11281" max="11282" width="6.25" customWidth="1"/>
    <col min="11283" max="11283" width="4.125" customWidth="1"/>
    <col min="11284" max="11285" width="4.25" customWidth="1"/>
    <col min="11286" max="11286" width="5.125" customWidth="1"/>
    <col min="11287" max="11287" width="4.5" customWidth="1"/>
    <col min="11288" max="11288" width="5" customWidth="1"/>
    <col min="11289" max="11289" width="4.25" customWidth="1"/>
    <col min="11290" max="11290" width="3.625" customWidth="1"/>
    <col min="11291" max="11291" width="4" customWidth="1"/>
    <col min="11292" max="11292" width="5" customWidth="1"/>
    <col min="11293" max="11293" width="4.5" customWidth="1"/>
    <col min="11294" max="11295" width="5" customWidth="1"/>
    <col min="11296" max="11296" width="4.75" customWidth="1"/>
    <col min="11297" max="11297" width="4.5" customWidth="1"/>
    <col min="11298" max="11298" width="4.875" customWidth="1"/>
    <col min="11299" max="11300" width="4.625" customWidth="1"/>
    <col min="11301" max="11302" width="1.625" customWidth="1"/>
    <col min="11303" max="11305" width="4.625" customWidth="1"/>
    <col min="11521" max="11521" width="3" customWidth="1"/>
    <col min="11522" max="11522" width="6.375" customWidth="1"/>
    <col min="11523" max="11523" width="16.125" customWidth="1"/>
    <col min="11524" max="11524" width="7.375" customWidth="1"/>
    <col min="11525" max="11525" width="7.25" customWidth="1"/>
    <col min="11526" max="11526" width="6.75" customWidth="1"/>
    <col min="11527" max="11527" width="5.375" customWidth="1"/>
    <col min="11528" max="11528" width="5" customWidth="1"/>
    <col min="11529" max="11531" width="5.125" customWidth="1"/>
    <col min="11532" max="11532" width="4.5" customWidth="1"/>
    <col min="11533" max="11533" width="7.25" customWidth="1"/>
    <col min="11534" max="11534" width="7.375" customWidth="1"/>
    <col min="11535" max="11535" width="6.25" customWidth="1"/>
    <col min="11536" max="11536" width="6.75" customWidth="1"/>
    <col min="11537" max="11538" width="6.25" customWidth="1"/>
    <col min="11539" max="11539" width="4.125" customWidth="1"/>
    <col min="11540" max="11541" width="4.25" customWidth="1"/>
    <col min="11542" max="11542" width="5.125" customWidth="1"/>
    <col min="11543" max="11543" width="4.5" customWidth="1"/>
    <col min="11544" max="11544" width="5" customWidth="1"/>
    <col min="11545" max="11545" width="4.25" customWidth="1"/>
    <col min="11546" max="11546" width="3.625" customWidth="1"/>
    <col min="11547" max="11547" width="4" customWidth="1"/>
    <col min="11548" max="11548" width="5" customWidth="1"/>
    <col min="11549" max="11549" width="4.5" customWidth="1"/>
    <col min="11550" max="11551" width="5" customWidth="1"/>
    <col min="11552" max="11552" width="4.75" customWidth="1"/>
    <col min="11553" max="11553" width="4.5" customWidth="1"/>
    <col min="11554" max="11554" width="4.875" customWidth="1"/>
    <col min="11555" max="11556" width="4.625" customWidth="1"/>
    <col min="11557" max="11558" width="1.625" customWidth="1"/>
    <col min="11559" max="11561" width="4.625" customWidth="1"/>
    <col min="11777" max="11777" width="3" customWidth="1"/>
    <col min="11778" max="11778" width="6.375" customWidth="1"/>
    <col min="11779" max="11779" width="16.125" customWidth="1"/>
    <col min="11780" max="11780" width="7.375" customWidth="1"/>
    <col min="11781" max="11781" width="7.25" customWidth="1"/>
    <col min="11782" max="11782" width="6.75" customWidth="1"/>
    <col min="11783" max="11783" width="5.375" customWidth="1"/>
    <col min="11784" max="11784" width="5" customWidth="1"/>
    <col min="11785" max="11787" width="5.125" customWidth="1"/>
    <col min="11788" max="11788" width="4.5" customWidth="1"/>
    <col min="11789" max="11789" width="7.25" customWidth="1"/>
    <col min="11790" max="11790" width="7.375" customWidth="1"/>
    <col min="11791" max="11791" width="6.25" customWidth="1"/>
    <col min="11792" max="11792" width="6.75" customWidth="1"/>
    <col min="11793" max="11794" width="6.25" customWidth="1"/>
    <col min="11795" max="11795" width="4.125" customWidth="1"/>
    <col min="11796" max="11797" width="4.25" customWidth="1"/>
    <col min="11798" max="11798" width="5.125" customWidth="1"/>
    <col min="11799" max="11799" width="4.5" customWidth="1"/>
    <col min="11800" max="11800" width="5" customWidth="1"/>
    <col min="11801" max="11801" width="4.25" customWidth="1"/>
    <col min="11802" max="11802" width="3.625" customWidth="1"/>
    <col min="11803" max="11803" width="4" customWidth="1"/>
    <col min="11804" max="11804" width="5" customWidth="1"/>
    <col min="11805" max="11805" width="4.5" customWidth="1"/>
    <col min="11806" max="11807" width="5" customWidth="1"/>
    <col min="11808" max="11808" width="4.75" customWidth="1"/>
    <col min="11809" max="11809" width="4.5" customWidth="1"/>
    <col min="11810" max="11810" width="4.875" customWidth="1"/>
    <col min="11811" max="11812" width="4.625" customWidth="1"/>
    <col min="11813" max="11814" width="1.625" customWidth="1"/>
    <col min="11815" max="11817" width="4.625" customWidth="1"/>
    <col min="12033" max="12033" width="3" customWidth="1"/>
    <col min="12034" max="12034" width="6.375" customWidth="1"/>
    <col min="12035" max="12035" width="16.125" customWidth="1"/>
    <col min="12036" max="12036" width="7.375" customWidth="1"/>
    <col min="12037" max="12037" width="7.25" customWidth="1"/>
    <col min="12038" max="12038" width="6.75" customWidth="1"/>
    <col min="12039" max="12039" width="5.375" customWidth="1"/>
    <col min="12040" max="12040" width="5" customWidth="1"/>
    <col min="12041" max="12043" width="5.125" customWidth="1"/>
    <col min="12044" max="12044" width="4.5" customWidth="1"/>
    <col min="12045" max="12045" width="7.25" customWidth="1"/>
    <col min="12046" max="12046" width="7.375" customWidth="1"/>
    <col min="12047" max="12047" width="6.25" customWidth="1"/>
    <col min="12048" max="12048" width="6.75" customWidth="1"/>
    <col min="12049" max="12050" width="6.25" customWidth="1"/>
    <col min="12051" max="12051" width="4.125" customWidth="1"/>
    <col min="12052" max="12053" width="4.25" customWidth="1"/>
    <col min="12054" max="12054" width="5.125" customWidth="1"/>
    <col min="12055" max="12055" width="4.5" customWidth="1"/>
    <col min="12056" max="12056" width="5" customWidth="1"/>
    <col min="12057" max="12057" width="4.25" customWidth="1"/>
    <col min="12058" max="12058" width="3.625" customWidth="1"/>
    <col min="12059" max="12059" width="4" customWidth="1"/>
    <col min="12060" max="12060" width="5" customWidth="1"/>
    <col min="12061" max="12061" width="4.5" customWidth="1"/>
    <col min="12062" max="12063" width="5" customWidth="1"/>
    <col min="12064" max="12064" width="4.75" customWidth="1"/>
    <col min="12065" max="12065" width="4.5" customWidth="1"/>
    <col min="12066" max="12066" width="4.875" customWidth="1"/>
    <col min="12067" max="12068" width="4.625" customWidth="1"/>
    <col min="12069" max="12070" width="1.625" customWidth="1"/>
    <col min="12071" max="12073" width="4.625" customWidth="1"/>
    <col min="12289" max="12289" width="3" customWidth="1"/>
    <col min="12290" max="12290" width="6.375" customWidth="1"/>
    <col min="12291" max="12291" width="16.125" customWidth="1"/>
    <col min="12292" max="12292" width="7.375" customWidth="1"/>
    <col min="12293" max="12293" width="7.25" customWidth="1"/>
    <col min="12294" max="12294" width="6.75" customWidth="1"/>
    <col min="12295" max="12295" width="5.375" customWidth="1"/>
    <col min="12296" max="12296" width="5" customWidth="1"/>
    <col min="12297" max="12299" width="5.125" customWidth="1"/>
    <col min="12300" max="12300" width="4.5" customWidth="1"/>
    <col min="12301" max="12301" width="7.25" customWidth="1"/>
    <col min="12302" max="12302" width="7.375" customWidth="1"/>
    <col min="12303" max="12303" width="6.25" customWidth="1"/>
    <col min="12304" max="12304" width="6.75" customWidth="1"/>
    <col min="12305" max="12306" width="6.25" customWidth="1"/>
    <col min="12307" max="12307" width="4.125" customWidth="1"/>
    <col min="12308" max="12309" width="4.25" customWidth="1"/>
    <col min="12310" max="12310" width="5.125" customWidth="1"/>
    <col min="12311" max="12311" width="4.5" customWidth="1"/>
    <col min="12312" max="12312" width="5" customWidth="1"/>
    <col min="12313" max="12313" width="4.25" customWidth="1"/>
    <col min="12314" max="12314" width="3.625" customWidth="1"/>
    <col min="12315" max="12315" width="4" customWidth="1"/>
    <col min="12316" max="12316" width="5" customWidth="1"/>
    <col min="12317" max="12317" width="4.5" customWidth="1"/>
    <col min="12318" max="12319" width="5" customWidth="1"/>
    <col min="12320" max="12320" width="4.75" customWidth="1"/>
    <col min="12321" max="12321" width="4.5" customWidth="1"/>
    <col min="12322" max="12322" width="4.875" customWidth="1"/>
    <col min="12323" max="12324" width="4.625" customWidth="1"/>
    <col min="12325" max="12326" width="1.625" customWidth="1"/>
    <col min="12327" max="12329" width="4.625" customWidth="1"/>
    <col min="12545" max="12545" width="3" customWidth="1"/>
    <col min="12546" max="12546" width="6.375" customWidth="1"/>
    <col min="12547" max="12547" width="16.125" customWidth="1"/>
    <col min="12548" max="12548" width="7.375" customWidth="1"/>
    <col min="12549" max="12549" width="7.25" customWidth="1"/>
    <col min="12550" max="12550" width="6.75" customWidth="1"/>
    <col min="12551" max="12551" width="5.375" customWidth="1"/>
    <col min="12552" max="12552" width="5" customWidth="1"/>
    <col min="12553" max="12555" width="5.125" customWidth="1"/>
    <col min="12556" max="12556" width="4.5" customWidth="1"/>
    <col min="12557" max="12557" width="7.25" customWidth="1"/>
    <col min="12558" max="12558" width="7.375" customWidth="1"/>
    <col min="12559" max="12559" width="6.25" customWidth="1"/>
    <col min="12560" max="12560" width="6.75" customWidth="1"/>
    <col min="12561" max="12562" width="6.25" customWidth="1"/>
    <col min="12563" max="12563" width="4.125" customWidth="1"/>
    <col min="12564" max="12565" width="4.25" customWidth="1"/>
    <col min="12566" max="12566" width="5.125" customWidth="1"/>
    <col min="12567" max="12567" width="4.5" customWidth="1"/>
    <col min="12568" max="12568" width="5" customWidth="1"/>
    <col min="12569" max="12569" width="4.25" customWidth="1"/>
    <col min="12570" max="12570" width="3.625" customWidth="1"/>
    <col min="12571" max="12571" width="4" customWidth="1"/>
    <col min="12572" max="12572" width="5" customWidth="1"/>
    <col min="12573" max="12573" width="4.5" customWidth="1"/>
    <col min="12574" max="12575" width="5" customWidth="1"/>
    <col min="12576" max="12576" width="4.75" customWidth="1"/>
    <col min="12577" max="12577" width="4.5" customWidth="1"/>
    <col min="12578" max="12578" width="4.875" customWidth="1"/>
    <col min="12579" max="12580" width="4.625" customWidth="1"/>
    <col min="12581" max="12582" width="1.625" customWidth="1"/>
    <col min="12583" max="12585" width="4.625" customWidth="1"/>
    <col min="12801" max="12801" width="3" customWidth="1"/>
    <col min="12802" max="12802" width="6.375" customWidth="1"/>
    <col min="12803" max="12803" width="16.125" customWidth="1"/>
    <col min="12804" max="12804" width="7.375" customWidth="1"/>
    <col min="12805" max="12805" width="7.25" customWidth="1"/>
    <col min="12806" max="12806" width="6.75" customWidth="1"/>
    <col min="12807" max="12807" width="5.375" customWidth="1"/>
    <col min="12808" max="12808" width="5" customWidth="1"/>
    <col min="12809" max="12811" width="5.125" customWidth="1"/>
    <col min="12812" max="12812" width="4.5" customWidth="1"/>
    <col min="12813" max="12813" width="7.25" customWidth="1"/>
    <col min="12814" max="12814" width="7.375" customWidth="1"/>
    <col min="12815" max="12815" width="6.25" customWidth="1"/>
    <col min="12816" max="12816" width="6.75" customWidth="1"/>
    <col min="12817" max="12818" width="6.25" customWidth="1"/>
    <col min="12819" max="12819" width="4.125" customWidth="1"/>
    <col min="12820" max="12821" width="4.25" customWidth="1"/>
    <col min="12822" max="12822" width="5.125" customWidth="1"/>
    <col min="12823" max="12823" width="4.5" customWidth="1"/>
    <col min="12824" max="12824" width="5" customWidth="1"/>
    <col min="12825" max="12825" width="4.25" customWidth="1"/>
    <col min="12826" max="12826" width="3.625" customWidth="1"/>
    <col min="12827" max="12827" width="4" customWidth="1"/>
    <col min="12828" max="12828" width="5" customWidth="1"/>
    <col min="12829" max="12829" width="4.5" customWidth="1"/>
    <col min="12830" max="12831" width="5" customWidth="1"/>
    <col min="12832" max="12832" width="4.75" customWidth="1"/>
    <col min="12833" max="12833" width="4.5" customWidth="1"/>
    <col min="12834" max="12834" width="4.875" customWidth="1"/>
    <col min="12835" max="12836" width="4.625" customWidth="1"/>
    <col min="12837" max="12838" width="1.625" customWidth="1"/>
    <col min="12839" max="12841" width="4.625" customWidth="1"/>
    <col min="13057" max="13057" width="3" customWidth="1"/>
    <col min="13058" max="13058" width="6.375" customWidth="1"/>
    <col min="13059" max="13059" width="16.125" customWidth="1"/>
    <col min="13060" max="13060" width="7.375" customWidth="1"/>
    <col min="13061" max="13061" width="7.25" customWidth="1"/>
    <col min="13062" max="13062" width="6.75" customWidth="1"/>
    <col min="13063" max="13063" width="5.375" customWidth="1"/>
    <col min="13064" max="13064" width="5" customWidth="1"/>
    <col min="13065" max="13067" width="5.125" customWidth="1"/>
    <col min="13068" max="13068" width="4.5" customWidth="1"/>
    <col min="13069" max="13069" width="7.25" customWidth="1"/>
    <col min="13070" max="13070" width="7.375" customWidth="1"/>
    <col min="13071" max="13071" width="6.25" customWidth="1"/>
    <col min="13072" max="13072" width="6.75" customWidth="1"/>
    <col min="13073" max="13074" width="6.25" customWidth="1"/>
    <col min="13075" max="13075" width="4.125" customWidth="1"/>
    <col min="13076" max="13077" width="4.25" customWidth="1"/>
    <col min="13078" max="13078" width="5.125" customWidth="1"/>
    <col min="13079" max="13079" width="4.5" customWidth="1"/>
    <col min="13080" max="13080" width="5" customWidth="1"/>
    <col min="13081" max="13081" width="4.25" customWidth="1"/>
    <col min="13082" max="13082" width="3.625" customWidth="1"/>
    <col min="13083" max="13083" width="4" customWidth="1"/>
    <col min="13084" max="13084" width="5" customWidth="1"/>
    <col min="13085" max="13085" width="4.5" customWidth="1"/>
    <col min="13086" max="13087" width="5" customWidth="1"/>
    <col min="13088" max="13088" width="4.75" customWidth="1"/>
    <col min="13089" max="13089" width="4.5" customWidth="1"/>
    <col min="13090" max="13090" width="4.875" customWidth="1"/>
    <col min="13091" max="13092" width="4.625" customWidth="1"/>
    <col min="13093" max="13094" width="1.625" customWidth="1"/>
    <col min="13095" max="13097" width="4.625" customWidth="1"/>
    <col min="13313" max="13313" width="3" customWidth="1"/>
    <col min="13314" max="13314" width="6.375" customWidth="1"/>
    <col min="13315" max="13315" width="16.125" customWidth="1"/>
    <col min="13316" max="13316" width="7.375" customWidth="1"/>
    <col min="13317" max="13317" width="7.25" customWidth="1"/>
    <col min="13318" max="13318" width="6.75" customWidth="1"/>
    <col min="13319" max="13319" width="5.375" customWidth="1"/>
    <col min="13320" max="13320" width="5" customWidth="1"/>
    <col min="13321" max="13323" width="5.125" customWidth="1"/>
    <col min="13324" max="13324" width="4.5" customWidth="1"/>
    <col min="13325" max="13325" width="7.25" customWidth="1"/>
    <col min="13326" max="13326" width="7.375" customWidth="1"/>
    <col min="13327" max="13327" width="6.25" customWidth="1"/>
    <col min="13328" max="13328" width="6.75" customWidth="1"/>
    <col min="13329" max="13330" width="6.25" customWidth="1"/>
    <col min="13331" max="13331" width="4.125" customWidth="1"/>
    <col min="13332" max="13333" width="4.25" customWidth="1"/>
    <col min="13334" max="13334" width="5.125" customWidth="1"/>
    <col min="13335" max="13335" width="4.5" customWidth="1"/>
    <col min="13336" max="13336" width="5" customWidth="1"/>
    <col min="13337" max="13337" width="4.25" customWidth="1"/>
    <col min="13338" max="13338" width="3.625" customWidth="1"/>
    <col min="13339" max="13339" width="4" customWidth="1"/>
    <col min="13340" max="13340" width="5" customWidth="1"/>
    <col min="13341" max="13341" width="4.5" customWidth="1"/>
    <col min="13342" max="13343" width="5" customWidth="1"/>
    <col min="13344" max="13344" width="4.75" customWidth="1"/>
    <col min="13345" max="13345" width="4.5" customWidth="1"/>
    <col min="13346" max="13346" width="4.875" customWidth="1"/>
    <col min="13347" max="13348" width="4.625" customWidth="1"/>
    <col min="13349" max="13350" width="1.625" customWidth="1"/>
    <col min="13351" max="13353" width="4.625" customWidth="1"/>
    <col min="13569" max="13569" width="3" customWidth="1"/>
    <col min="13570" max="13570" width="6.375" customWidth="1"/>
    <col min="13571" max="13571" width="16.125" customWidth="1"/>
    <col min="13572" max="13572" width="7.375" customWidth="1"/>
    <col min="13573" max="13573" width="7.25" customWidth="1"/>
    <col min="13574" max="13574" width="6.75" customWidth="1"/>
    <col min="13575" max="13575" width="5.375" customWidth="1"/>
    <col min="13576" max="13576" width="5" customWidth="1"/>
    <col min="13577" max="13579" width="5.125" customWidth="1"/>
    <col min="13580" max="13580" width="4.5" customWidth="1"/>
    <col min="13581" max="13581" width="7.25" customWidth="1"/>
    <col min="13582" max="13582" width="7.375" customWidth="1"/>
    <col min="13583" max="13583" width="6.25" customWidth="1"/>
    <col min="13584" max="13584" width="6.75" customWidth="1"/>
    <col min="13585" max="13586" width="6.25" customWidth="1"/>
    <col min="13587" max="13587" width="4.125" customWidth="1"/>
    <col min="13588" max="13589" width="4.25" customWidth="1"/>
    <col min="13590" max="13590" width="5.125" customWidth="1"/>
    <col min="13591" max="13591" width="4.5" customWidth="1"/>
    <col min="13592" max="13592" width="5" customWidth="1"/>
    <col min="13593" max="13593" width="4.25" customWidth="1"/>
    <col min="13594" max="13594" width="3.625" customWidth="1"/>
    <col min="13595" max="13595" width="4" customWidth="1"/>
    <col min="13596" max="13596" width="5" customWidth="1"/>
    <col min="13597" max="13597" width="4.5" customWidth="1"/>
    <col min="13598" max="13599" width="5" customWidth="1"/>
    <col min="13600" max="13600" width="4.75" customWidth="1"/>
    <col min="13601" max="13601" width="4.5" customWidth="1"/>
    <col min="13602" max="13602" width="4.875" customWidth="1"/>
    <col min="13603" max="13604" width="4.625" customWidth="1"/>
    <col min="13605" max="13606" width="1.625" customWidth="1"/>
    <col min="13607" max="13609" width="4.625" customWidth="1"/>
    <col min="13825" max="13825" width="3" customWidth="1"/>
    <col min="13826" max="13826" width="6.375" customWidth="1"/>
    <col min="13827" max="13827" width="16.125" customWidth="1"/>
    <col min="13828" max="13828" width="7.375" customWidth="1"/>
    <col min="13829" max="13829" width="7.25" customWidth="1"/>
    <col min="13830" max="13830" width="6.75" customWidth="1"/>
    <col min="13831" max="13831" width="5.375" customWidth="1"/>
    <col min="13832" max="13832" width="5" customWidth="1"/>
    <col min="13833" max="13835" width="5.125" customWidth="1"/>
    <col min="13836" max="13836" width="4.5" customWidth="1"/>
    <col min="13837" max="13837" width="7.25" customWidth="1"/>
    <col min="13838" max="13838" width="7.375" customWidth="1"/>
    <col min="13839" max="13839" width="6.25" customWidth="1"/>
    <col min="13840" max="13840" width="6.75" customWidth="1"/>
    <col min="13841" max="13842" width="6.25" customWidth="1"/>
    <col min="13843" max="13843" width="4.125" customWidth="1"/>
    <col min="13844" max="13845" width="4.25" customWidth="1"/>
    <col min="13846" max="13846" width="5.125" customWidth="1"/>
    <col min="13847" max="13847" width="4.5" customWidth="1"/>
    <col min="13848" max="13848" width="5" customWidth="1"/>
    <col min="13849" max="13849" width="4.25" customWidth="1"/>
    <col min="13850" max="13850" width="3.625" customWidth="1"/>
    <col min="13851" max="13851" width="4" customWidth="1"/>
    <col min="13852" max="13852" width="5" customWidth="1"/>
    <col min="13853" max="13853" width="4.5" customWidth="1"/>
    <col min="13854" max="13855" width="5" customWidth="1"/>
    <col min="13856" max="13856" width="4.75" customWidth="1"/>
    <col min="13857" max="13857" width="4.5" customWidth="1"/>
    <col min="13858" max="13858" width="4.875" customWidth="1"/>
    <col min="13859" max="13860" width="4.625" customWidth="1"/>
    <col min="13861" max="13862" width="1.625" customWidth="1"/>
    <col min="13863" max="13865" width="4.625" customWidth="1"/>
    <col min="14081" max="14081" width="3" customWidth="1"/>
    <col min="14082" max="14082" width="6.375" customWidth="1"/>
    <col min="14083" max="14083" width="16.125" customWidth="1"/>
    <col min="14084" max="14084" width="7.375" customWidth="1"/>
    <col min="14085" max="14085" width="7.25" customWidth="1"/>
    <col min="14086" max="14086" width="6.75" customWidth="1"/>
    <col min="14087" max="14087" width="5.375" customWidth="1"/>
    <col min="14088" max="14088" width="5" customWidth="1"/>
    <col min="14089" max="14091" width="5.125" customWidth="1"/>
    <col min="14092" max="14092" width="4.5" customWidth="1"/>
    <col min="14093" max="14093" width="7.25" customWidth="1"/>
    <col min="14094" max="14094" width="7.375" customWidth="1"/>
    <col min="14095" max="14095" width="6.25" customWidth="1"/>
    <col min="14096" max="14096" width="6.75" customWidth="1"/>
    <col min="14097" max="14098" width="6.25" customWidth="1"/>
    <col min="14099" max="14099" width="4.125" customWidth="1"/>
    <col min="14100" max="14101" width="4.25" customWidth="1"/>
    <col min="14102" max="14102" width="5.125" customWidth="1"/>
    <col min="14103" max="14103" width="4.5" customWidth="1"/>
    <col min="14104" max="14104" width="5" customWidth="1"/>
    <col min="14105" max="14105" width="4.25" customWidth="1"/>
    <col min="14106" max="14106" width="3.625" customWidth="1"/>
    <col min="14107" max="14107" width="4" customWidth="1"/>
    <col min="14108" max="14108" width="5" customWidth="1"/>
    <col min="14109" max="14109" width="4.5" customWidth="1"/>
    <col min="14110" max="14111" width="5" customWidth="1"/>
    <col min="14112" max="14112" width="4.75" customWidth="1"/>
    <col min="14113" max="14113" width="4.5" customWidth="1"/>
    <col min="14114" max="14114" width="4.875" customWidth="1"/>
    <col min="14115" max="14116" width="4.625" customWidth="1"/>
    <col min="14117" max="14118" width="1.625" customWidth="1"/>
    <col min="14119" max="14121" width="4.625" customWidth="1"/>
    <col min="14337" max="14337" width="3" customWidth="1"/>
    <col min="14338" max="14338" width="6.375" customWidth="1"/>
    <col min="14339" max="14339" width="16.125" customWidth="1"/>
    <col min="14340" max="14340" width="7.375" customWidth="1"/>
    <col min="14341" max="14341" width="7.25" customWidth="1"/>
    <col min="14342" max="14342" width="6.75" customWidth="1"/>
    <col min="14343" max="14343" width="5.375" customWidth="1"/>
    <col min="14344" max="14344" width="5" customWidth="1"/>
    <col min="14345" max="14347" width="5.125" customWidth="1"/>
    <col min="14348" max="14348" width="4.5" customWidth="1"/>
    <col min="14349" max="14349" width="7.25" customWidth="1"/>
    <col min="14350" max="14350" width="7.375" customWidth="1"/>
    <col min="14351" max="14351" width="6.25" customWidth="1"/>
    <col min="14352" max="14352" width="6.75" customWidth="1"/>
    <col min="14353" max="14354" width="6.25" customWidth="1"/>
    <col min="14355" max="14355" width="4.125" customWidth="1"/>
    <col min="14356" max="14357" width="4.25" customWidth="1"/>
    <col min="14358" max="14358" width="5.125" customWidth="1"/>
    <col min="14359" max="14359" width="4.5" customWidth="1"/>
    <col min="14360" max="14360" width="5" customWidth="1"/>
    <col min="14361" max="14361" width="4.25" customWidth="1"/>
    <col min="14362" max="14362" width="3.625" customWidth="1"/>
    <col min="14363" max="14363" width="4" customWidth="1"/>
    <col min="14364" max="14364" width="5" customWidth="1"/>
    <col min="14365" max="14365" width="4.5" customWidth="1"/>
    <col min="14366" max="14367" width="5" customWidth="1"/>
    <col min="14368" max="14368" width="4.75" customWidth="1"/>
    <col min="14369" max="14369" width="4.5" customWidth="1"/>
    <col min="14370" max="14370" width="4.875" customWidth="1"/>
    <col min="14371" max="14372" width="4.625" customWidth="1"/>
    <col min="14373" max="14374" width="1.625" customWidth="1"/>
    <col min="14375" max="14377" width="4.625" customWidth="1"/>
    <col min="14593" max="14593" width="3" customWidth="1"/>
    <col min="14594" max="14594" width="6.375" customWidth="1"/>
    <col min="14595" max="14595" width="16.125" customWidth="1"/>
    <col min="14596" max="14596" width="7.375" customWidth="1"/>
    <col min="14597" max="14597" width="7.25" customWidth="1"/>
    <col min="14598" max="14598" width="6.75" customWidth="1"/>
    <col min="14599" max="14599" width="5.375" customWidth="1"/>
    <col min="14600" max="14600" width="5" customWidth="1"/>
    <col min="14601" max="14603" width="5.125" customWidth="1"/>
    <col min="14604" max="14604" width="4.5" customWidth="1"/>
    <col min="14605" max="14605" width="7.25" customWidth="1"/>
    <col min="14606" max="14606" width="7.375" customWidth="1"/>
    <col min="14607" max="14607" width="6.25" customWidth="1"/>
    <col min="14608" max="14608" width="6.75" customWidth="1"/>
    <col min="14609" max="14610" width="6.25" customWidth="1"/>
    <col min="14611" max="14611" width="4.125" customWidth="1"/>
    <col min="14612" max="14613" width="4.25" customWidth="1"/>
    <col min="14614" max="14614" width="5.125" customWidth="1"/>
    <col min="14615" max="14615" width="4.5" customWidth="1"/>
    <col min="14616" max="14616" width="5" customWidth="1"/>
    <col min="14617" max="14617" width="4.25" customWidth="1"/>
    <col min="14618" max="14618" width="3.625" customWidth="1"/>
    <col min="14619" max="14619" width="4" customWidth="1"/>
    <col min="14620" max="14620" width="5" customWidth="1"/>
    <col min="14621" max="14621" width="4.5" customWidth="1"/>
    <col min="14622" max="14623" width="5" customWidth="1"/>
    <col min="14624" max="14624" width="4.75" customWidth="1"/>
    <col min="14625" max="14625" width="4.5" customWidth="1"/>
    <col min="14626" max="14626" width="4.875" customWidth="1"/>
    <col min="14627" max="14628" width="4.625" customWidth="1"/>
    <col min="14629" max="14630" width="1.625" customWidth="1"/>
    <col min="14631" max="14633" width="4.625" customWidth="1"/>
    <col min="14849" max="14849" width="3" customWidth="1"/>
    <col min="14850" max="14850" width="6.375" customWidth="1"/>
    <col min="14851" max="14851" width="16.125" customWidth="1"/>
    <col min="14852" max="14852" width="7.375" customWidth="1"/>
    <col min="14853" max="14853" width="7.25" customWidth="1"/>
    <col min="14854" max="14854" width="6.75" customWidth="1"/>
    <col min="14855" max="14855" width="5.375" customWidth="1"/>
    <col min="14856" max="14856" width="5" customWidth="1"/>
    <col min="14857" max="14859" width="5.125" customWidth="1"/>
    <col min="14860" max="14860" width="4.5" customWidth="1"/>
    <col min="14861" max="14861" width="7.25" customWidth="1"/>
    <col min="14862" max="14862" width="7.375" customWidth="1"/>
    <col min="14863" max="14863" width="6.25" customWidth="1"/>
    <col min="14864" max="14864" width="6.75" customWidth="1"/>
    <col min="14865" max="14866" width="6.25" customWidth="1"/>
    <col min="14867" max="14867" width="4.125" customWidth="1"/>
    <col min="14868" max="14869" width="4.25" customWidth="1"/>
    <col min="14870" max="14870" width="5.125" customWidth="1"/>
    <col min="14871" max="14871" width="4.5" customWidth="1"/>
    <col min="14872" max="14872" width="5" customWidth="1"/>
    <col min="14873" max="14873" width="4.25" customWidth="1"/>
    <col min="14874" max="14874" width="3.625" customWidth="1"/>
    <col min="14875" max="14875" width="4" customWidth="1"/>
    <col min="14876" max="14876" width="5" customWidth="1"/>
    <col min="14877" max="14877" width="4.5" customWidth="1"/>
    <col min="14878" max="14879" width="5" customWidth="1"/>
    <col min="14880" max="14880" width="4.75" customWidth="1"/>
    <col min="14881" max="14881" width="4.5" customWidth="1"/>
    <col min="14882" max="14882" width="4.875" customWidth="1"/>
    <col min="14883" max="14884" width="4.625" customWidth="1"/>
    <col min="14885" max="14886" width="1.625" customWidth="1"/>
    <col min="14887" max="14889" width="4.625" customWidth="1"/>
    <col min="15105" max="15105" width="3" customWidth="1"/>
    <col min="15106" max="15106" width="6.375" customWidth="1"/>
    <col min="15107" max="15107" width="16.125" customWidth="1"/>
    <col min="15108" max="15108" width="7.375" customWidth="1"/>
    <col min="15109" max="15109" width="7.25" customWidth="1"/>
    <col min="15110" max="15110" width="6.75" customWidth="1"/>
    <col min="15111" max="15111" width="5.375" customWidth="1"/>
    <col min="15112" max="15112" width="5" customWidth="1"/>
    <col min="15113" max="15115" width="5.125" customWidth="1"/>
    <col min="15116" max="15116" width="4.5" customWidth="1"/>
    <col min="15117" max="15117" width="7.25" customWidth="1"/>
    <col min="15118" max="15118" width="7.375" customWidth="1"/>
    <col min="15119" max="15119" width="6.25" customWidth="1"/>
    <col min="15120" max="15120" width="6.75" customWidth="1"/>
    <col min="15121" max="15122" width="6.25" customWidth="1"/>
    <col min="15123" max="15123" width="4.125" customWidth="1"/>
    <col min="15124" max="15125" width="4.25" customWidth="1"/>
    <col min="15126" max="15126" width="5.125" customWidth="1"/>
    <col min="15127" max="15127" width="4.5" customWidth="1"/>
    <col min="15128" max="15128" width="5" customWidth="1"/>
    <col min="15129" max="15129" width="4.25" customWidth="1"/>
    <col min="15130" max="15130" width="3.625" customWidth="1"/>
    <col min="15131" max="15131" width="4" customWidth="1"/>
    <col min="15132" max="15132" width="5" customWidth="1"/>
    <col min="15133" max="15133" width="4.5" customWidth="1"/>
    <col min="15134" max="15135" width="5" customWidth="1"/>
    <col min="15136" max="15136" width="4.75" customWidth="1"/>
    <col min="15137" max="15137" width="4.5" customWidth="1"/>
    <col min="15138" max="15138" width="4.875" customWidth="1"/>
    <col min="15139" max="15140" width="4.625" customWidth="1"/>
    <col min="15141" max="15142" width="1.625" customWidth="1"/>
    <col min="15143" max="15145" width="4.625" customWidth="1"/>
    <col min="15361" max="15361" width="3" customWidth="1"/>
    <col min="15362" max="15362" width="6.375" customWidth="1"/>
    <col min="15363" max="15363" width="16.125" customWidth="1"/>
    <col min="15364" max="15364" width="7.375" customWidth="1"/>
    <col min="15365" max="15365" width="7.25" customWidth="1"/>
    <col min="15366" max="15366" width="6.75" customWidth="1"/>
    <col min="15367" max="15367" width="5.375" customWidth="1"/>
    <col min="15368" max="15368" width="5" customWidth="1"/>
    <col min="15369" max="15371" width="5.125" customWidth="1"/>
    <col min="15372" max="15372" width="4.5" customWidth="1"/>
    <col min="15373" max="15373" width="7.25" customWidth="1"/>
    <col min="15374" max="15374" width="7.375" customWidth="1"/>
    <col min="15375" max="15375" width="6.25" customWidth="1"/>
    <col min="15376" max="15376" width="6.75" customWidth="1"/>
    <col min="15377" max="15378" width="6.25" customWidth="1"/>
    <col min="15379" max="15379" width="4.125" customWidth="1"/>
    <col min="15380" max="15381" width="4.25" customWidth="1"/>
    <col min="15382" max="15382" width="5.125" customWidth="1"/>
    <col min="15383" max="15383" width="4.5" customWidth="1"/>
    <col min="15384" max="15384" width="5" customWidth="1"/>
    <col min="15385" max="15385" width="4.25" customWidth="1"/>
    <col min="15386" max="15386" width="3.625" customWidth="1"/>
    <col min="15387" max="15387" width="4" customWidth="1"/>
    <col min="15388" max="15388" width="5" customWidth="1"/>
    <col min="15389" max="15389" width="4.5" customWidth="1"/>
    <col min="15390" max="15391" width="5" customWidth="1"/>
    <col min="15392" max="15392" width="4.75" customWidth="1"/>
    <col min="15393" max="15393" width="4.5" customWidth="1"/>
    <col min="15394" max="15394" width="4.875" customWidth="1"/>
    <col min="15395" max="15396" width="4.625" customWidth="1"/>
    <col min="15397" max="15398" width="1.625" customWidth="1"/>
    <col min="15399" max="15401" width="4.625" customWidth="1"/>
    <col min="15617" max="15617" width="3" customWidth="1"/>
    <col min="15618" max="15618" width="6.375" customWidth="1"/>
    <col min="15619" max="15619" width="16.125" customWidth="1"/>
    <col min="15620" max="15620" width="7.375" customWidth="1"/>
    <col min="15621" max="15621" width="7.25" customWidth="1"/>
    <col min="15622" max="15622" width="6.75" customWidth="1"/>
    <col min="15623" max="15623" width="5.375" customWidth="1"/>
    <col min="15624" max="15624" width="5" customWidth="1"/>
    <col min="15625" max="15627" width="5.125" customWidth="1"/>
    <col min="15628" max="15628" width="4.5" customWidth="1"/>
    <col min="15629" max="15629" width="7.25" customWidth="1"/>
    <col min="15630" max="15630" width="7.375" customWidth="1"/>
    <col min="15631" max="15631" width="6.25" customWidth="1"/>
    <col min="15632" max="15632" width="6.75" customWidth="1"/>
    <col min="15633" max="15634" width="6.25" customWidth="1"/>
    <col min="15635" max="15635" width="4.125" customWidth="1"/>
    <col min="15636" max="15637" width="4.25" customWidth="1"/>
    <col min="15638" max="15638" width="5.125" customWidth="1"/>
    <col min="15639" max="15639" width="4.5" customWidth="1"/>
    <col min="15640" max="15640" width="5" customWidth="1"/>
    <col min="15641" max="15641" width="4.25" customWidth="1"/>
    <col min="15642" max="15642" width="3.625" customWidth="1"/>
    <col min="15643" max="15643" width="4" customWidth="1"/>
    <col min="15644" max="15644" width="5" customWidth="1"/>
    <col min="15645" max="15645" width="4.5" customWidth="1"/>
    <col min="15646" max="15647" width="5" customWidth="1"/>
    <col min="15648" max="15648" width="4.75" customWidth="1"/>
    <col min="15649" max="15649" width="4.5" customWidth="1"/>
    <col min="15650" max="15650" width="4.875" customWidth="1"/>
    <col min="15651" max="15652" width="4.625" customWidth="1"/>
    <col min="15653" max="15654" width="1.625" customWidth="1"/>
    <col min="15655" max="15657" width="4.625" customWidth="1"/>
    <col min="15873" max="15873" width="3" customWidth="1"/>
    <col min="15874" max="15874" width="6.375" customWidth="1"/>
    <col min="15875" max="15875" width="16.125" customWidth="1"/>
    <col min="15876" max="15876" width="7.375" customWidth="1"/>
    <col min="15877" max="15877" width="7.25" customWidth="1"/>
    <col min="15878" max="15878" width="6.75" customWidth="1"/>
    <col min="15879" max="15879" width="5.375" customWidth="1"/>
    <col min="15880" max="15880" width="5" customWidth="1"/>
    <col min="15881" max="15883" width="5.125" customWidth="1"/>
    <col min="15884" max="15884" width="4.5" customWidth="1"/>
    <col min="15885" max="15885" width="7.25" customWidth="1"/>
    <col min="15886" max="15886" width="7.375" customWidth="1"/>
    <col min="15887" max="15887" width="6.25" customWidth="1"/>
    <col min="15888" max="15888" width="6.75" customWidth="1"/>
    <col min="15889" max="15890" width="6.25" customWidth="1"/>
    <col min="15891" max="15891" width="4.125" customWidth="1"/>
    <col min="15892" max="15893" width="4.25" customWidth="1"/>
    <col min="15894" max="15894" width="5.125" customWidth="1"/>
    <col min="15895" max="15895" width="4.5" customWidth="1"/>
    <col min="15896" max="15896" width="5" customWidth="1"/>
    <col min="15897" max="15897" width="4.25" customWidth="1"/>
    <col min="15898" max="15898" width="3.625" customWidth="1"/>
    <col min="15899" max="15899" width="4" customWidth="1"/>
    <col min="15900" max="15900" width="5" customWidth="1"/>
    <col min="15901" max="15901" width="4.5" customWidth="1"/>
    <col min="15902" max="15903" width="5" customWidth="1"/>
    <col min="15904" max="15904" width="4.75" customWidth="1"/>
    <col min="15905" max="15905" width="4.5" customWidth="1"/>
    <col min="15906" max="15906" width="4.875" customWidth="1"/>
    <col min="15907" max="15908" width="4.625" customWidth="1"/>
    <col min="15909" max="15910" width="1.625" customWidth="1"/>
    <col min="15911" max="15913" width="4.625" customWidth="1"/>
    <col min="16129" max="16129" width="3" customWidth="1"/>
    <col min="16130" max="16130" width="6.375" customWidth="1"/>
    <col min="16131" max="16131" width="16.125" customWidth="1"/>
    <col min="16132" max="16132" width="7.375" customWidth="1"/>
    <col min="16133" max="16133" width="7.25" customWidth="1"/>
    <col min="16134" max="16134" width="6.75" customWidth="1"/>
    <col min="16135" max="16135" width="5.375" customWidth="1"/>
    <col min="16136" max="16136" width="5" customWidth="1"/>
    <col min="16137" max="16139" width="5.125" customWidth="1"/>
    <col min="16140" max="16140" width="4.5" customWidth="1"/>
    <col min="16141" max="16141" width="7.25" customWidth="1"/>
    <col min="16142" max="16142" width="7.375" customWidth="1"/>
    <col min="16143" max="16143" width="6.25" customWidth="1"/>
    <col min="16144" max="16144" width="6.75" customWidth="1"/>
    <col min="16145" max="16146" width="6.25" customWidth="1"/>
    <col min="16147" max="16147" width="4.125" customWidth="1"/>
    <col min="16148" max="16149" width="4.25" customWidth="1"/>
    <col min="16150" max="16150" width="5.125" customWidth="1"/>
    <col min="16151" max="16151" width="4.5" customWidth="1"/>
    <col min="16152" max="16152" width="5" customWidth="1"/>
    <col min="16153" max="16153" width="4.25" customWidth="1"/>
    <col min="16154" max="16154" width="3.625" customWidth="1"/>
    <col min="16155" max="16155" width="4" customWidth="1"/>
    <col min="16156" max="16156" width="5" customWidth="1"/>
    <col min="16157" max="16157" width="4.5" customWidth="1"/>
    <col min="16158" max="16159" width="5" customWidth="1"/>
    <col min="16160" max="16160" width="4.75" customWidth="1"/>
    <col min="16161" max="16161" width="4.5" customWidth="1"/>
    <col min="16162" max="16162" width="4.875" customWidth="1"/>
    <col min="16163" max="16164" width="4.625" customWidth="1"/>
    <col min="16165" max="16166" width="1.625" customWidth="1"/>
    <col min="16167" max="16169" width="4.625" customWidth="1"/>
  </cols>
  <sheetData>
    <row r="1" spans="1:42" s="148" customFormat="1" ht="36.950000000000003" customHeight="1" x14ac:dyDescent="0.15">
      <c r="A1" s="271"/>
      <c r="B1" s="271"/>
      <c r="C1" s="272" t="s">
        <v>304</v>
      </c>
      <c r="E1" s="647" t="s">
        <v>258</v>
      </c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E1" s="271"/>
      <c r="AF1" s="271"/>
      <c r="AG1" s="271"/>
      <c r="AH1" s="271"/>
      <c r="AI1" s="271"/>
      <c r="AJ1" s="271"/>
      <c r="AK1" s="251"/>
      <c r="AL1" s="251"/>
    </row>
    <row r="2" spans="1:42" s="33" customFormat="1" ht="33" customHeight="1" x14ac:dyDescent="0.15">
      <c r="A2" s="270"/>
      <c r="B2" s="270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44"/>
      <c r="AL2" s="244"/>
    </row>
    <row r="3" spans="1:42" s="111" customFormat="1" ht="33" customHeight="1" x14ac:dyDescent="0.15">
      <c r="A3" s="567" t="s">
        <v>237</v>
      </c>
      <c r="B3" s="649"/>
      <c r="C3" s="650"/>
      <c r="D3" s="268" t="s">
        <v>64</v>
      </c>
      <c r="E3" s="537"/>
      <c r="F3" s="537"/>
      <c r="G3" s="637" t="s">
        <v>305</v>
      </c>
      <c r="H3" s="638"/>
      <c r="I3" s="639"/>
      <c r="J3" s="637" t="s">
        <v>306</v>
      </c>
      <c r="K3" s="638"/>
      <c r="L3" s="639"/>
      <c r="M3" s="637" t="s">
        <v>307</v>
      </c>
      <c r="N3" s="638"/>
      <c r="O3" s="639"/>
      <c r="P3" s="637" t="s">
        <v>308</v>
      </c>
      <c r="Q3" s="638"/>
      <c r="R3" s="639"/>
      <c r="S3" s="637" t="s">
        <v>309</v>
      </c>
      <c r="T3" s="638"/>
      <c r="U3" s="639"/>
      <c r="V3" s="637" t="s">
        <v>310</v>
      </c>
      <c r="W3" s="638"/>
      <c r="X3" s="639"/>
      <c r="Y3" s="644" t="s">
        <v>311</v>
      </c>
      <c r="Z3" s="645"/>
      <c r="AA3" s="646"/>
      <c r="AB3" s="644" t="s">
        <v>257</v>
      </c>
      <c r="AC3" s="645"/>
      <c r="AD3" s="646"/>
      <c r="AE3" s="637" t="s">
        <v>256</v>
      </c>
      <c r="AF3" s="638"/>
      <c r="AG3" s="639"/>
      <c r="AH3" s="637" t="s">
        <v>312</v>
      </c>
      <c r="AI3" s="638"/>
      <c r="AJ3" s="640"/>
      <c r="AK3" s="538"/>
      <c r="AL3" s="538"/>
    </row>
    <row r="4" spans="1:42" s="265" customFormat="1" ht="33" customHeight="1" x14ac:dyDescent="0.15">
      <c r="A4" s="651"/>
      <c r="B4" s="652"/>
      <c r="C4" s="653"/>
      <c r="D4" s="267" t="s">
        <v>64</v>
      </c>
      <c r="E4" s="266" t="s">
        <v>65</v>
      </c>
      <c r="F4" s="266" t="s">
        <v>66</v>
      </c>
      <c r="G4" s="266" t="s">
        <v>64</v>
      </c>
      <c r="H4" s="266" t="s">
        <v>65</v>
      </c>
      <c r="I4" s="266" t="s">
        <v>66</v>
      </c>
      <c r="J4" s="266" t="s">
        <v>64</v>
      </c>
      <c r="K4" s="266" t="s">
        <v>65</v>
      </c>
      <c r="L4" s="266" t="s">
        <v>66</v>
      </c>
      <c r="M4" s="266" t="s">
        <v>64</v>
      </c>
      <c r="N4" s="266" t="s">
        <v>65</v>
      </c>
      <c r="O4" s="266" t="s">
        <v>66</v>
      </c>
      <c r="P4" s="266" t="s">
        <v>64</v>
      </c>
      <c r="Q4" s="266" t="s">
        <v>65</v>
      </c>
      <c r="R4" s="266" t="s">
        <v>66</v>
      </c>
      <c r="S4" s="266" t="s">
        <v>64</v>
      </c>
      <c r="T4" s="266" t="s">
        <v>65</v>
      </c>
      <c r="U4" s="266" t="s">
        <v>66</v>
      </c>
      <c r="V4" s="266" t="s">
        <v>64</v>
      </c>
      <c r="W4" s="266" t="s">
        <v>65</v>
      </c>
      <c r="X4" s="266" t="s">
        <v>66</v>
      </c>
      <c r="Y4" s="266" t="s">
        <v>64</v>
      </c>
      <c r="Z4" s="266" t="s">
        <v>65</v>
      </c>
      <c r="AA4" s="266" t="s">
        <v>66</v>
      </c>
      <c r="AB4" s="266" t="s">
        <v>64</v>
      </c>
      <c r="AC4" s="266" t="s">
        <v>65</v>
      </c>
      <c r="AD4" s="266" t="s">
        <v>66</v>
      </c>
      <c r="AE4" s="266" t="s">
        <v>64</v>
      </c>
      <c r="AF4" s="266" t="s">
        <v>65</v>
      </c>
      <c r="AG4" s="266" t="s">
        <v>66</v>
      </c>
      <c r="AH4" s="266" t="s">
        <v>64</v>
      </c>
      <c r="AI4" s="266" t="s">
        <v>65</v>
      </c>
      <c r="AJ4" s="539" t="s">
        <v>66</v>
      </c>
      <c r="AK4" s="538"/>
      <c r="AL4" s="538"/>
    </row>
    <row r="5" spans="1:42" s="136" customFormat="1" ht="33" customHeight="1" x14ac:dyDescent="0.15">
      <c r="A5" s="641" t="s">
        <v>57</v>
      </c>
      <c r="B5" s="642"/>
      <c r="C5" s="643"/>
      <c r="D5" s="262">
        <f>SUM(E5:F5)</f>
        <v>4023</v>
      </c>
      <c r="E5" s="262">
        <f>SUM(E6:E11,E20:E22,E23+E14)</f>
        <v>2511</v>
      </c>
      <c r="F5" s="262">
        <f t="shared" ref="F5:AJ5" si="0">SUM(F6:F11,F20:F22,F23+F14)</f>
        <v>1512</v>
      </c>
      <c r="G5" s="263">
        <f t="shared" si="0"/>
        <v>532</v>
      </c>
      <c r="H5" s="262">
        <f t="shared" si="0"/>
        <v>302</v>
      </c>
      <c r="I5" s="261">
        <f t="shared" si="0"/>
        <v>230</v>
      </c>
      <c r="J5" s="262">
        <f t="shared" si="0"/>
        <v>308</v>
      </c>
      <c r="K5" s="262">
        <f t="shared" si="0"/>
        <v>186</v>
      </c>
      <c r="L5" s="262">
        <f t="shared" si="0"/>
        <v>122</v>
      </c>
      <c r="M5" s="263">
        <f t="shared" si="0"/>
        <v>1402</v>
      </c>
      <c r="N5" s="262">
        <f t="shared" si="0"/>
        <v>1297</v>
      </c>
      <c r="O5" s="261">
        <f t="shared" si="0"/>
        <v>105</v>
      </c>
      <c r="P5" s="262">
        <f t="shared" si="0"/>
        <v>980</v>
      </c>
      <c r="Q5" s="262">
        <f t="shared" si="0"/>
        <v>405</v>
      </c>
      <c r="R5" s="262">
        <f t="shared" si="0"/>
        <v>575</v>
      </c>
      <c r="S5" s="263">
        <f t="shared" si="0"/>
        <v>60</v>
      </c>
      <c r="T5" s="262">
        <f t="shared" si="0"/>
        <v>59</v>
      </c>
      <c r="U5" s="261">
        <f t="shared" si="0"/>
        <v>1</v>
      </c>
      <c r="V5" s="262">
        <f t="shared" si="0"/>
        <v>214</v>
      </c>
      <c r="W5" s="262">
        <f t="shared" si="0"/>
        <v>44</v>
      </c>
      <c r="X5" s="262">
        <f t="shared" si="0"/>
        <v>170</v>
      </c>
      <c r="Y5" s="263">
        <f t="shared" si="0"/>
        <v>8</v>
      </c>
      <c r="Z5" s="264">
        <f t="shared" si="0"/>
        <v>3</v>
      </c>
      <c r="AA5" s="261">
        <f t="shared" si="0"/>
        <v>5</v>
      </c>
      <c r="AB5" s="262">
        <f t="shared" si="0"/>
        <v>142</v>
      </c>
      <c r="AC5" s="262">
        <f t="shared" si="0"/>
        <v>43</v>
      </c>
      <c r="AD5" s="262">
        <f t="shared" si="0"/>
        <v>99</v>
      </c>
      <c r="AE5" s="263">
        <f t="shared" si="0"/>
        <v>167</v>
      </c>
      <c r="AF5" s="262">
        <f t="shared" si="0"/>
        <v>62</v>
      </c>
      <c r="AG5" s="261">
        <f t="shared" si="0"/>
        <v>105</v>
      </c>
      <c r="AH5" s="262">
        <f t="shared" si="0"/>
        <v>210</v>
      </c>
      <c r="AI5" s="262">
        <f t="shared" si="0"/>
        <v>110</v>
      </c>
      <c r="AJ5" s="540">
        <f t="shared" si="0"/>
        <v>100</v>
      </c>
      <c r="AK5" s="541">
        <f>SUM(AK6:AK11,AK20:AK22,AK23)</f>
        <v>0</v>
      </c>
      <c r="AL5" s="541">
        <f>SUM(AL6:AL11,AL20:AL22,AL23)</f>
        <v>0</v>
      </c>
      <c r="AM5" s="541">
        <f>SUM(AM6:AM11,AM20:AM22,AM23)</f>
        <v>0</v>
      </c>
      <c r="AN5" s="541">
        <f>SUM(AN6:AN11,AN20:AN22,AN23)</f>
        <v>0</v>
      </c>
      <c r="AO5" s="541">
        <f>SUM(AO6:AO11,AO20:AO22,AO23)</f>
        <v>0</v>
      </c>
      <c r="AP5" s="137"/>
    </row>
    <row r="6" spans="1:42" s="111" customFormat="1" ht="33" customHeight="1" x14ac:dyDescent="0.15">
      <c r="A6" s="554" t="s">
        <v>255</v>
      </c>
      <c r="B6" s="560"/>
      <c r="C6" s="591"/>
      <c r="D6" s="248">
        <f>SUM(E6:F6)</f>
        <v>76</v>
      </c>
      <c r="E6" s="248">
        <f>H6+K6+N6+Q6+T6+W6+Z6+AC6+AF6+AI6</f>
        <v>58</v>
      </c>
      <c r="F6" s="248">
        <f t="shared" ref="F6:F23" si="1">I6+L6+O6+R6+U6+X6+AA6+AD6+AG6+AJ6</f>
        <v>18</v>
      </c>
      <c r="G6" s="247">
        <f>SUM(H6:I6)</f>
        <v>7</v>
      </c>
      <c r="H6" s="93">
        <f>+[4]Sheet2!D10</f>
        <v>2</v>
      </c>
      <c r="I6" s="259">
        <f>+[4]Sheet2!D11</f>
        <v>5</v>
      </c>
      <c r="J6" s="248">
        <f>SUM(K6:L6)</f>
        <v>0</v>
      </c>
      <c r="K6" s="93">
        <f>+[4]Sheet2!D13</f>
        <v>0</v>
      </c>
      <c r="L6" s="246">
        <f>+[4]Sheet2!D14</f>
        <v>0</v>
      </c>
      <c r="M6" s="248">
        <f>SUM(N6:O6)</f>
        <v>19</v>
      </c>
      <c r="N6" s="93">
        <f>+[4]Sheet2!D16</f>
        <v>18</v>
      </c>
      <c r="O6" s="246">
        <f>+[4]Sheet2!D17</f>
        <v>1</v>
      </c>
      <c r="P6" s="248">
        <f>SUM(Q6:R6)</f>
        <v>5</v>
      </c>
      <c r="Q6" s="93">
        <f>+[4]Sheet2!D19</f>
        <v>5</v>
      </c>
      <c r="R6" s="246">
        <f>+[4]Sheet2!D20</f>
        <v>0</v>
      </c>
      <c r="S6" s="248">
        <f>SUM(T6:U6)</f>
        <v>12</v>
      </c>
      <c r="T6" s="93">
        <f>+[4]Sheet2!D22</f>
        <v>12</v>
      </c>
      <c r="U6" s="246">
        <f>+[4]Sheet2!D23</f>
        <v>0</v>
      </c>
      <c r="V6" s="248">
        <f>SUM(W6:X6)</f>
        <v>0</v>
      </c>
      <c r="W6" s="93">
        <f>+[4]Sheet2!D25</f>
        <v>0</v>
      </c>
      <c r="X6" s="246">
        <f>+[4]Sheet2!D26</f>
        <v>0</v>
      </c>
      <c r="Y6" s="248">
        <f>SUM(Z6:AA6)</f>
        <v>2</v>
      </c>
      <c r="Z6" s="93">
        <f>+[4]Sheet2!$D$28</f>
        <v>1</v>
      </c>
      <c r="AA6" s="248">
        <f>+[4]Sheet2!D29</f>
        <v>1</v>
      </c>
      <c r="AB6" s="247">
        <f>SUM(AC6:AD6)</f>
        <v>10</v>
      </c>
      <c r="AC6" s="93">
        <f>+[4]Sheet2!$D$34</f>
        <v>5</v>
      </c>
      <c r="AD6" s="259">
        <f>+[4]Sheet2!$D$35</f>
        <v>5</v>
      </c>
      <c r="AE6" s="248">
        <f>SUM(AF6:AG6)</f>
        <v>2</v>
      </c>
      <c r="AF6" s="93">
        <f>+[4]Sheet2!$D$37</f>
        <v>0</v>
      </c>
      <c r="AG6" s="93">
        <f>+[4]Sheet2!$D$38</f>
        <v>2</v>
      </c>
      <c r="AH6" s="247">
        <f>SUM(AI6:AJ6)</f>
        <v>19</v>
      </c>
      <c r="AI6" s="93">
        <f>+[4]Sheet2!$D$40</f>
        <v>15</v>
      </c>
      <c r="AJ6" s="194">
        <f>+[4]Sheet2!$D$41</f>
        <v>4</v>
      </c>
      <c r="AK6" s="542"/>
      <c r="AL6" s="542"/>
      <c r="AM6" s="111">
        <f>IF(G6+J6+M6+P6+S6+V6+Y6++AB6+AE6+AH6=D6,0,Y)</f>
        <v>0</v>
      </c>
      <c r="AN6" s="111">
        <f>IF(H6+K6+N6+Q6+T6+W6+Z6++AC6+AF6+AI6=E6,0,Y)</f>
        <v>0</v>
      </c>
      <c r="AO6" s="111">
        <f>IF(I6+L6+O6+R6+U6+X6+AA6++AD6+AG6+AJ6=F6,0,Y)</f>
        <v>0</v>
      </c>
    </row>
    <row r="7" spans="1:42" s="111" customFormat="1" ht="33" customHeight="1" x14ac:dyDescent="0.15">
      <c r="A7" s="554" t="s">
        <v>254</v>
      </c>
      <c r="B7" s="560"/>
      <c r="C7" s="559"/>
      <c r="D7" s="248">
        <f t="shared" ref="D7:D23" si="2">SUM(E7:F7)</f>
        <v>428</v>
      </c>
      <c r="E7" s="248">
        <f t="shared" ref="E7:F23" si="3">H7+K7+N7+Q7+T7+W7+Z7+AC7+AF7+AI7</f>
        <v>136</v>
      </c>
      <c r="F7" s="248">
        <f t="shared" si="1"/>
        <v>292</v>
      </c>
      <c r="G7" s="247">
        <f t="shared" ref="G7:G23" si="4">SUM(H7:I7)</f>
        <v>54</v>
      </c>
      <c r="H7" s="93">
        <f>+[4]Sheet2!E10</f>
        <v>31</v>
      </c>
      <c r="I7" s="259">
        <f>+[4]Sheet2!E11</f>
        <v>23</v>
      </c>
      <c r="J7" s="248">
        <f t="shared" ref="J7:J23" si="5">SUM(K7:L7)</f>
        <v>8</v>
      </c>
      <c r="K7" s="93">
        <f>+[4]Sheet2!E13</f>
        <v>4</v>
      </c>
      <c r="L7" s="246">
        <f>+[4]Sheet2!E14</f>
        <v>4</v>
      </c>
      <c r="M7" s="248">
        <f t="shared" ref="M7:M23" si="6">SUM(N7:O7)</f>
        <v>66</v>
      </c>
      <c r="N7" s="93">
        <f>+[4]Sheet2!E16</f>
        <v>44</v>
      </c>
      <c r="O7" s="246">
        <f>+[4]Sheet2!E17</f>
        <v>22</v>
      </c>
      <c r="P7" s="248">
        <f t="shared" ref="P7:P23" si="7">SUM(Q7:R7)</f>
        <v>245</v>
      </c>
      <c r="Q7" s="93">
        <f>+[4]Sheet2!E19</f>
        <v>47</v>
      </c>
      <c r="R7" s="246">
        <f>+[4]Sheet2!E20</f>
        <v>198</v>
      </c>
      <c r="S7" s="248">
        <f t="shared" ref="S7:S23" si="8">SUM(T7:U7)</f>
        <v>3</v>
      </c>
      <c r="T7" s="93">
        <f>+[4]Sheet2!E22</f>
        <v>3</v>
      </c>
      <c r="U7" s="246">
        <f>+[4]Sheet2!E23</f>
        <v>0</v>
      </c>
      <c r="V7" s="248">
        <f t="shared" ref="V7:V23" si="9">SUM(W7:X7)</f>
        <v>14</v>
      </c>
      <c r="W7" s="93">
        <f>+[4]Sheet2!E25</f>
        <v>0</v>
      </c>
      <c r="X7" s="246">
        <f>+[4]Sheet2!E26</f>
        <v>14</v>
      </c>
      <c r="Y7" s="248">
        <f t="shared" ref="Y7:Y23" si="10">SUM(Z7:AA7)</f>
        <v>0</v>
      </c>
      <c r="Z7" s="93">
        <f>+[4]Sheet2!E28</f>
        <v>0</v>
      </c>
      <c r="AA7" s="248">
        <f>+[4]Sheet2!E29</f>
        <v>0</v>
      </c>
      <c r="AB7" s="247">
        <f t="shared" ref="AB7:AB13" si="11">SUM(AC7:AD7)</f>
        <v>0</v>
      </c>
      <c r="AC7" s="93">
        <f>+[4]Sheet2!$E$34</f>
        <v>0</v>
      </c>
      <c r="AD7" s="259">
        <f>+[4]Sheet2!$E$35</f>
        <v>0</v>
      </c>
      <c r="AE7" s="248">
        <f t="shared" ref="AE7:AE22" si="12">SUM(AF7:AG7)</f>
        <v>15</v>
      </c>
      <c r="AF7" s="93">
        <f>+[4]Sheet2!$E$37</f>
        <v>3</v>
      </c>
      <c r="AG7" s="93">
        <f>+[4]Sheet2!$E$38</f>
        <v>12</v>
      </c>
      <c r="AH7" s="247">
        <f t="shared" ref="AH7:AH22" si="13">SUM(AI7:AJ7)</f>
        <v>23</v>
      </c>
      <c r="AI7" s="93">
        <f>+[4]Sheet2!$E$40</f>
        <v>4</v>
      </c>
      <c r="AJ7" s="194">
        <f>+[4]Sheet2!$E$41</f>
        <v>19</v>
      </c>
      <c r="AK7" s="542"/>
      <c r="AL7" s="542"/>
      <c r="AM7" s="111">
        <f t="shared" ref="AM7:AO11" si="14">IF(G7+J7+M7+P7+S7+V7+Y7+AB7+AE7+AH7=D7,0,Y)</f>
        <v>0</v>
      </c>
      <c r="AN7" s="111">
        <f t="shared" si="14"/>
        <v>0</v>
      </c>
      <c r="AO7" s="111">
        <f t="shared" si="14"/>
        <v>0</v>
      </c>
    </row>
    <row r="8" spans="1:42" s="111" customFormat="1" ht="33" customHeight="1" x14ac:dyDescent="0.15">
      <c r="A8" s="554" t="s">
        <v>253</v>
      </c>
      <c r="B8" s="560"/>
      <c r="C8" s="559"/>
      <c r="D8" s="248">
        <f t="shared" si="2"/>
        <v>368</v>
      </c>
      <c r="E8" s="248">
        <f t="shared" si="3"/>
        <v>144</v>
      </c>
      <c r="F8" s="248">
        <f t="shared" si="1"/>
        <v>224</v>
      </c>
      <c r="G8" s="247">
        <f t="shared" si="4"/>
        <v>55</v>
      </c>
      <c r="H8" s="93">
        <f>+[4]Sheet2!F10</f>
        <v>17</v>
      </c>
      <c r="I8" s="259">
        <f>+[4]Sheet2!F11</f>
        <v>38</v>
      </c>
      <c r="J8" s="248">
        <f t="shared" si="5"/>
        <v>22</v>
      </c>
      <c r="K8" s="93">
        <f>+[4]Sheet2!F13</f>
        <v>14</v>
      </c>
      <c r="L8" s="246">
        <f>+[4]Sheet2!F14</f>
        <v>8</v>
      </c>
      <c r="M8" s="248">
        <f t="shared" si="6"/>
        <v>42</v>
      </c>
      <c r="N8" s="93">
        <f>+[4]Sheet2!F16</f>
        <v>32</v>
      </c>
      <c r="O8" s="246">
        <f>+[4]Sheet2!F17</f>
        <v>10</v>
      </c>
      <c r="P8" s="248">
        <f t="shared" si="7"/>
        <v>160</v>
      </c>
      <c r="Q8" s="93">
        <f>+[4]Sheet2!F19</f>
        <v>58</v>
      </c>
      <c r="R8" s="246">
        <f>+[4]Sheet2!F20</f>
        <v>102</v>
      </c>
      <c r="S8" s="248">
        <f t="shared" si="8"/>
        <v>7</v>
      </c>
      <c r="T8" s="93">
        <f>+[4]Sheet2!F22</f>
        <v>6</v>
      </c>
      <c r="U8" s="246">
        <f>+[4]Sheet2!F23</f>
        <v>1</v>
      </c>
      <c r="V8" s="248">
        <f t="shared" si="9"/>
        <v>29</v>
      </c>
      <c r="W8" s="93">
        <f>+[4]Sheet2!F25</f>
        <v>0</v>
      </c>
      <c r="X8" s="246">
        <f>+[4]Sheet2!F26</f>
        <v>29</v>
      </c>
      <c r="Y8" s="248">
        <f t="shared" si="10"/>
        <v>2</v>
      </c>
      <c r="Z8" s="93">
        <f>+[4]Sheet2!F28</f>
        <v>1</v>
      </c>
      <c r="AA8" s="248">
        <f>+[4]Sheet2!F29</f>
        <v>1</v>
      </c>
      <c r="AB8" s="247">
        <f t="shared" si="11"/>
        <v>16</v>
      </c>
      <c r="AC8" s="93">
        <f>+[4]Sheet2!$F$34</f>
        <v>5</v>
      </c>
      <c r="AD8" s="259">
        <f>+[4]Sheet2!$F$35</f>
        <v>11</v>
      </c>
      <c r="AE8" s="248">
        <f t="shared" si="12"/>
        <v>15</v>
      </c>
      <c r="AF8" s="93">
        <f>+[4]Sheet2!$F$37</f>
        <v>5</v>
      </c>
      <c r="AG8" s="93">
        <f>+[4]Sheet2!$F$38</f>
        <v>10</v>
      </c>
      <c r="AH8" s="247">
        <f t="shared" si="13"/>
        <v>20</v>
      </c>
      <c r="AI8" s="93">
        <f>+[4]Sheet2!$F$40</f>
        <v>6</v>
      </c>
      <c r="AJ8" s="194">
        <f>+[4]Sheet2!$F$41</f>
        <v>14</v>
      </c>
      <c r="AK8" s="542"/>
      <c r="AL8" s="542"/>
      <c r="AM8" s="111">
        <f t="shared" si="14"/>
        <v>0</v>
      </c>
      <c r="AN8" s="111">
        <f t="shared" si="14"/>
        <v>0</v>
      </c>
      <c r="AO8" s="111">
        <f t="shared" si="14"/>
        <v>0</v>
      </c>
    </row>
    <row r="9" spans="1:42" s="111" customFormat="1" ht="33" customHeight="1" x14ac:dyDescent="0.15">
      <c r="A9" s="554" t="s">
        <v>252</v>
      </c>
      <c r="B9" s="560"/>
      <c r="C9" s="559"/>
      <c r="D9" s="248">
        <f t="shared" si="2"/>
        <v>859</v>
      </c>
      <c r="E9" s="248">
        <f t="shared" si="3"/>
        <v>255</v>
      </c>
      <c r="F9" s="248">
        <f t="shared" si="1"/>
        <v>604</v>
      </c>
      <c r="G9" s="247">
        <f t="shared" si="4"/>
        <v>120</v>
      </c>
      <c r="H9" s="93">
        <f>+[4]Sheet2!G10</f>
        <v>36</v>
      </c>
      <c r="I9" s="259">
        <f>+[4]Sheet2!G11</f>
        <v>84</v>
      </c>
      <c r="J9" s="248">
        <f t="shared" si="5"/>
        <v>88</v>
      </c>
      <c r="K9" s="93">
        <f>+[4]Sheet2!G13</f>
        <v>23</v>
      </c>
      <c r="L9" s="246">
        <f>+[4]Sheet2!G14</f>
        <v>65</v>
      </c>
      <c r="M9" s="248">
        <f t="shared" si="6"/>
        <v>38</v>
      </c>
      <c r="N9" s="93">
        <f>+[4]Sheet2!G16</f>
        <v>27</v>
      </c>
      <c r="O9" s="246">
        <f>+[4]Sheet2!G17</f>
        <v>11</v>
      </c>
      <c r="P9" s="248">
        <f t="shared" si="7"/>
        <v>232</v>
      </c>
      <c r="Q9" s="93">
        <f>+[4]Sheet2!G19</f>
        <v>69</v>
      </c>
      <c r="R9" s="246">
        <f>+[4]Sheet2!G20</f>
        <v>163</v>
      </c>
      <c r="S9" s="248">
        <f t="shared" si="8"/>
        <v>0</v>
      </c>
      <c r="T9" s="93">
        <f>+[4]Sheet2!G22</f>
        <v>0</v>
      </c>
      <c r="U9" s="246">
        <f>+[4]Sheet2!G23</f>
        <v>0</v>
      </c>
      <c r="V9" s="248">
        <f t="shared" si="9"/>
        <v>128</v>
      </c>
      <c r="W9" s="93">
        <f>+[4]Sheet2!G25</f>
        <v>39</v>
      </c>
      <c r="X9" s="246">
        <f>+[4]Sheet2!G26</f>
        <v>89</v>
      </c>
      <c r="Y9" s="248">
        <f t="shared" si="10"/>
        <v>2</v>
      </c>
      <c r="Z9" s="93">
        <f>+[4]Sheet2!G28</f>
        <v>0</v>
      </c>
      <c r="AA9" s="248">
        <f>+[4]Sheet2!G29</f>
        <v>2</v>
      </c>
      <c r="AB9" s="247">
        <f t="shared" si="11"/>
        <v>114</v>
      </c>
      <c r="AC9" s="93">
        <f>+[4]Sheet2!$G$34</f>
        <v>31</v>
      </c>
      <c r="AD9" s="259">
        <f>+[4]Sheet2!$G$35</f>
        <v>83</v>
      </c>
      <c r="AE9" s="248">
        <f t="shared" si="12"/>
        <v>82</v>
      </c>
      <c r="AF9" s="93">
        <f>+[4]Sheet2!$G$37</f>
        <v>19</v>
      </c>
      <c r="AG9" s="93">
        <f>+[4]Sheet2!$G$38</f>
        <v>63</v>
      </c>
      <c r="AH9" s="247">
        <f t="shared" si="13"/>
        <v>55</v>
      </c>
      <c r="AI9" s="93">
        <f>+[4]Sheet2!$G$40</f>
        <v>11</v>
      </c>
      <c r="AJ9" s="194">
        <f>+[4]Sheet2!$G$41</f>
        <v>44</v>
      </c>
      <c r="AK9" s="542"/>
      <c r="AL9" s="542"/>
      <c r="AM9" s="111">
        <f t="shared" si="14"/>
        <v>0</v>
      </c>
      <c r="AN9" s="111">
        <f t="shared" si="14"/>
        <v>0</v>
      </c>
      <c r="AO9" s="111">
        <f t="shared" si="14"/>
        <v>0</v>
      </c>
    </row>
    <row r="10" spans="1:42" s="111" customFormat="1" ht="33" customHeight="1" x14ac:dyDescent="0.15">
      <c r="A10" s="554" t="s">
        <v>251</v>
      </c>
      <c r="B10" s="555"/>
      <c r="C10" s="558"/>
      <c r="D10" s="248">
        <f t="shared" si="2"/>
        <v>336</v>
      </c>
      <c r="E10" s="248">
        <f t="shared" si="3"/>
        <v>284</v>
      </c>
      <c r="F10" s="248">
        <f t="shared" si="1"/>
        <v>52</v>
      </c>
      <c r="G10" s="247">
        <f t="shared" si="4"/>
        <v>125</v>
      </c>
      <c r="H10" s="93">
        <f>+[4]Sheet2!H10</f>
        <v>107</v>
      </c>
      <c r="I10" s="259">
        <f>+[4]Sheet2!H11</f>
        <v>18</v>
      </c>
      <c r="J10" s="248">
        <f t="shared" si="5"/>
        <v>16</v>
      </c>
      <c r="K10" s="93">
        <f>+[4]Sheet2!H13</f>
        <v>11</v>
      </c>
      <c r="L10" s="246">
        <f>+[4]Sheet2!H14</f>
        <v>5</v>
      </c>
      <c r="M10" s="248">
        <f t="shared" si="6"/>
        <v>89</v>
      </c>
      <c r="N10" s="93">
        <f>+[4]Sheet2!H16</f>
        <v>85</v>
      </c>
      <c r="O10" s="246">
        <f>+[4]Sheet2!H17</f>
        <v>4</v>
      </c>
      <c r="P10" s="248">
        <f t="shared" si="7"/>
        <v>63</v>
      </c>
      <c r="Q10" s="93">
        <f>+[4]Sheet2!H19</f>
        <v>45</v>
      </c>
      <c r="R10" s="246">
        <f>+[4]Sheet2!H20</f>
        <v>18</v>
      </c>
      <c r="S10" s="248">
        <f t="shared" si="8"/>
        <v>5</v>
      </c>
      <c r="T10" s="93">
        <f>+[4]Sheet2!H22</f>
        <v>5</v>
      </c>
      <c r="U10" s="246">
        <f>+[4]Sheet2!H23</f>
        <v>0</v>
      </c>
      <c r="V10" s="248">
        <f t="shared" si="9"/>
        <v>2</v>
      </c>
      <c r="W10" s="93">
        <f>+[4]Sheet2!H25</f>
        <v>1</v>
      </c>
      <c r="X10" s="246">
        <f>+[4]Sheet2!H26</f>
        <v>1</v>
      </c>
      <c r="Y10" s="248">
        <f t="shared" si="10"/>
        <v>1</v>
      </c>
      <c r="Z10" s="93">
        <f>+[4]Sheet2!H28</f>
        <v>1</v>
      </c>
      <c r="AA10" s="248">
        <f>+[4]Sheet2!H29</f>
        <v>0</v>
      </c>
      <c r="AB10" s="247">
        <f t="shared" si="11"/>
        <v>0</v>
      </c>
      <c r="AC10" s="93">
        <f>+[4]Sheet2!$H$34</f>
        <v>0</v>
      </c>
      <c r="AD10" s="259">
        <f>+[4]Sheet2!$H$35</f>
        <v>0</v>
      </c>
      <c r="AE10" s="248">
        <f t="shared" si="12"/>
        <v>22</v>
      </c>
      <c r="AF10" s="93">
        <f>+[4]Sheet2!$H$37</f>
        <v>17</v>
      </c>
      <c r="AG10" s="93">
        <f>+[4]Sheet2!$H$38</f>
        <v>5</v>
      </c>
      <c r="AH10" s="247">
        <f t="shared" si="13"/>
        <v>13</v>
      </c>
      <c r="AI10" s="93">
        <f>+[4]Sheet2!$H$40</f>
        <v>12</v>
      </c>
      <c r="AJ10" s="194">
        <f>+[4]Sheet2!$H$41</f>
        <v>1</v>
      </c>
      <c r="AK10" s="542"/>
      <c r="AL10" s="542"/>
      <c r="AM10" s="111">
        <f t="shared" si="14"/>
        <v>0</v>
      </c>
      <c r="AN10" s="111">
        <f t="shared" si="14"/>
        <v>0</v>
      </c>
      <c r="AO10" s="111">
        <f t="shared" si="14"/>
        <v>0</v>
      </c>
    </row>
    <row r="11" spans="1:42" s="111" customFormat="1" ht="33" customHeight="1" x14ac:dyDescent="0.15">
      <c r="A11" s="554" t="s">
        <v>250</v>
      </c>
      <c r="B11" s="560"/>
      <c r="C11" s="559"/>
      <c r="D11" s="257">
        <f t="shared" si="2"/>
        <v>64</v>
      </c>
      <c r="E11" s="257">
        <f t="shared" si="3"/>
        <v>55</v>
      </c>
      <c r="F11" s="257">
        <f t="shared" si="1"/>
        <v>9</v>
      </c>
      <c r="G11" s="256">
        <f t="shared" si="4"/>
        <v>7</v>
      </c>
      <c r="H11" s="93">
        <f>SUM(H12:H13)</f>
        <v>6</v>
      </c>
      <c r="I11" s="259">
        <f>SUM(I12:I13)</f>
        <v>1</v>
      </c>
      <c r="J11" s="257">
        <f t="shared" si="5"/>
        <v>34</v>
      </c>
      <c r="K11" s="93">
        <f>SUM(K12:K13)</f>
        <v>28</v>
      </c>
      <c r="L11" s="258">
        <f>SUM(L12:L13)</f>
        <v>6</v>
      </c>
      <c r="M11" s="257">
        <f t="shared" si="6"/>
        <v>6</v>
      </c>
      <c r="N11" s="93">
        <f>SUM(N12:N13)</f>
        <v>5</v>
      </c>
      <c r="O11" s="258">
        <f>SUM(O12:O13)</f>
        <v>1</v>
      </c>
      <c r="P11" s="257">
        <f t="shared" si="7"/>
        <v>4</v>
      </c>
      <c r="Q11" s="93">
        <f>SUM(Q12:Q13)</f>
        <v>4</v>
      </c>
      <c r="R11" s="258">
        <f>SUM(R12:R13)</f>
        <v>0</v>
      </c>
      <c r="S11" s="257">
        <f t="shared" si="8"/>
        <v>7</v>
      </c>
      <c r="T11" s="93">
        <f>SUM(T12:T13)</f>
        <v>7</v>
      </c>
      <c r="U11" s="258">
        <f>SUM(U12:U13)</f>
        <v>0</v>
      </c>
      <c r="V11" s="257">
        <f t="shared" si="9"/>
        <v>1</v>
      </c>
      <c r="W11" s="93">
        <f>SUM(W12:W13)</f>
        <v>1</v>
      </c>
      <c r="X11" s="258">
        <f>SUM(X12:X13)</f>
        <v>0</v>
      </c>
      <c r="Y11" s="257">
        <f t="shared" si="10"/>
        <v>0</v>
      </c>
      <c r="Z11" s="93">
        <f>SUM(Z12:Z13)</f>
        <v>0</v>
      </c>
      <c r="AA11" s="257">
        <f>SUM(AA12:AA13)</f>
        <v>0</v>
      </c>
      <c r="AB11" s="260">
        <f>SUM(AB12:AB13)</f>
        <v>0</v>
      </c>
      <c r="AC11" s="93">
        <f t="shared" ref="AC11:AJ11" si="15">SUM(AC12:AC13)</f>
        <v>0</v>
      </c>
      <c r="AD11" s="259">
        <f t="shared" si="15"/>
        <v>0</v>
      </c>
      <c r="AE11" s="93">
        <f t="shared" si="15"/>
        <v>3</v>
      </c>
      <c r="AF11" s="93">
        <f t="shared" si="15"/>
        <v>2</v>
      </c>
      <c r="AG11" s="93">
        <f t="shared" si="15"/>
        <v>1</v>
      </c>
      <c r="AH11" s="260">
        <f t="shared" si="15"/>
        <v>2</v>
      </c>
      <c r="AI11" s="93">
        <f t="shared" si="15"/>
        <v>2</v>
      </c>
      <c r="AJ11" s="194">
        <f t="shared" si="15"/>
        <v>0</v>
      </c>
      <c r="AK11" s="542"/>
      <c r="AL11" s="542"/>
      <c r="AM11" s="111">
        <f t="shared" si="14"/>
        <v>0</v>
      </c>
      <c r="AN11" s="111">
        <f t="shared" si="14"/>
        <v>0</v>
      </c>
      <c r="AO11" s="111">
        <f t="shared" si="14"/>
        <v>0</v>
      </c>
    </row>
    <row r="12" spans="1:42" s="111" customFormat="1" ht="33" customHeight="1" x14ac:dyDescent="0.15">
      <c r="A12" s="97"/>
      <c r="B12" s="555" t="s">
        <v>249</v>
      </c>
      <c r="C12" s="559"/>
      <c r="D12" s="257">
        <f t="shared" si="2"/>
        <v>46</v>
      </c>
      <c r="E12" s="257">
        <f t="shared" si="3"/>
        <v>37</v>
      </c>
      <c r="F12" s="257">
        <f t="shared" si="1"/>
        <v>9</v>
      </c>
      <c r="G12" s="256">
        <f t="shared" si="4"/>
        <v>3</v>
      </c>
      <c r="H12" s="93">
        <f>+[4]Sheet2!I10</f>
        <v>2</v>
      </c>
      <c r="I12" s="259">
        <f>+[4]Sheet2!I11</f>
        <v>1</v>
      </c>
      <c r="J12" s="257">
        <f t="shared" si="5"/>
        <v>34</v>
      </c>
      <c r="K12" s="93">
        <f>+[4]Sheet2!I13</f>
        <v>28</v>
      </c>
      <c r="L12" s="258">
        <f>+[4]Sheet2!I14</f>
        <v>6</v>
      </c>
      <c r="M12" s="257">
        <f t="shared" si="6"/>
        <v>5</v>
      </c>
      <c r="N12" s="93">
        <f>+[4]Sheet2!I16</f>
        <v>4</v>
      </c>
      <c r="O12" s="258">
        <f>+[4]Sheet2!I17</f>
        <v>1</v>
      </c>
      <c r="P12" s="257">
        <f t="shared" si="7"/>
        <v>0</v>
      </c>
      <c r="Q12" s="93">
        <f>+[4]Sheet2!I19</f>
        <v>0</v>
      </c>
      <c r="R12" s="258">
        <f>+[4]Sheet2!I20</f>
        <v>0</v>
      </c>
      <c r="S12" s="257">
        <f t="shared" si="8"/>
        <v>0</v>
      </c>
      <c r="T12" s="93">
        <f>+[4]Sheet2!I22</f>
        <v>0</v>
      </c>
      <c r="U12" s="258">
        <f>+[4]Sheet2!I23</f>
        <v>0</v>
      </c>
      <c r="V12" s="257">
        <f t="shared" si="9"/>
        <v>0</v>
      </c>
      <c r="W12" s="93">
        <f>+[4]Sheet2!I25</f>
        <v>0</v>
      </c>
      <c r="X12" s="258">
        <f>+[4]Sheet2!I26</f>
        <v>0</v>
      </c>
      <c r="Y12" s="257">
        <f t="shared" si="10"/>
        <v>0</v>
      </c>
      <c r="Z12" s="93">
        <f>+[4]Sheet2!I28</f>
        <v>0</v>
      </c>
      <c r="AA12" s="257">
        <f>+[4]Sheet2!I29</f>
        <v>0</v>
      </c>
      <c r="AB12" s="256">
        <f t="shared" si="11"/>
        <v>0</v>
      </c>
      <c r="AC12" s="93">
        <f>+[4]Sheet2!$I$34</f>
        <v>0</v>
      </c>
      <c r="AD12" s="259">
        <f>+[4]Sheet2!$I$35</f>
        <v>0</v>
      </c>
      <c r="AE12" s="257">
        <f t="shared" si="12"/>
        <v>2</v>
      </c>
      <c r="AF12" s="93">
        <f>+[4]Sheet2!$I$37</f>
        <v>1</v>
      </c>
      <c r="AG12" s="93">
        <f>+[4]Sheet2!$I$38</f>
        <v>1</v>
      </c>
      <c r="AH12" s="256">
        <f t="shared" si="13"/>
        <v>2</v>
      </c>
      <c r="AI12" s="93">
        <f>+[4]Sheet2!$I$40</f>
        <v>2</v>
      </c>
      <c r="AJ12" s="194">
        <f>+[4]Sheet2!$I$41</f>
        <v>0</v>
      </c>
      <c r="AK12" s="542"/>
      <c r="AL12" s="542"/>
    </row>
    <row r="13" spans="1:42" s="111" customFormat="1" ht="33" customHeight="1" x14ac:dyDescent="0.15">
      <c r="A13" s="97"/>
      <c r="B13" s="555" t="s">
        <v>248</v>
      </c>
      <c r="C13" s="559"/>
      <c r="D13" s="257">
        <f t="shared" si="2"/>
        <v>18</v>
      </c>
      <c r="E13" s="257">
        <f t="shared" si="3"/>
        <v>18</v>
      </c>
      <c r="F13" s="257">
        <f t="shared" si="1"/>
        <v>0</v>
      </c>
      <c r="G13" s="256">
        <f t="shared" si="4"/>
        <v>4</v>
      </c>
      <c r="H13" s="93">
        <f>+[4]Sheet2!J10</f>
        <v>4</v>
      </c>
      <c r="I13" s="259">
        <f>+[4]Sheet2!J11</f>
        <v>0</v>
      </c>
      <c r="J13" s="257">
        <f t="shared" si="5"/>
        <v>0</v>
      </c>
      <c r="K13" s="93">
        <f>+[4]Sheet2!J13</f>
        <v>0</v>
      </c>
      <c r="L13" s="257">
        <f>+[4]Sheet2!J14</f>
        <v>0</v>
      </c>
      <c r="M13" s="256">
        <f t="shared" si="6"/>
        <v>1</v>
      </c>
      <c r="N13" s="93">
        <f>+[4]Sheet2!J16</f>
        <v>1</v>
      </c>
      <c r="O13" s="258">
        <f>+[4]Sheet2!J17</f>
        <v>0</v>
      </c>
      <c r="P13" s="257">
        <f t="shared" si="7"/>
        <v>4</v>
      </c>
      <c r="Q13" s="93">
        <f>+[4]Sheet2!J19</f>
        <v>4</v>
      </c>
      <c r="R13" s="257">
        <f>+[4]Sheet2!J20</f>
        <v>0</v>
      </c>
      <c r="S13" s="256">
        <f t="shared" si="8"/>
        <v>7</v>
      </c>
      <c r="T13" s="93">
        <f>+[4]Sheet2!J22</f>
        <v>7</v>
      </c>
      <c r="U13" s="258">
        <f>+[4]Sheet2!J23</f>
        <v>0</v>
      </c>
      <c r="V13" s="257">
        <f t="shared" si="9"/>
        <v>1</v>
      </c>
      <c r="W13" s="93">
        <f>+[4]Sheet2!J25</f>
        <v>1</v>
      </c>
      <c r="X13" s="257">
        <f>+[4]Sheet2!J26</f>
        <v>0</v>
      </c>
      <c r="Y13" s="256">
        <f t="shared" si="10"/>
        <v>0</v>
      </c>
      <c r="Z13" s="93">
        <f>+[4]Sheet2!J28</f>
        <v>0</v>
      </c>
      <c r="AA13" s="257">
        <f>+[4]Sheet2!J29</f>
        <v>0</v>
      </c>
      <c r="AB13" s="256">
        <f t="shared" si="11"/>
        <v>0</v>
      </c>
      <c r="AC13" s="93">
        <f>+[4]Sheet2!$J$34</f>
        <v>0</v>
      </c>
      <c r="AD13" s="259">
        <f>+[4]Sheet2!$J$35</f>
        <v>0</v>
      </c>
      <c r="AE13" s="257">
        <f t="shared" si="12"/>
        <v>1</v>
      </c>
      <c r="AF13" s="93">
        <f>+[4]Sheet2!$J$37</f>
        <v>1</v>
      </c>
      <c r="AG13" s="93">
        <f>+[4]Sheet2!$J$38</f>
        <v>0</v>
      </c>
      <c r="AH13" s="256">
        <f t="shared" si="13"/>
        <v>0</v>
      </c>
      <c r="AI13" s="93">
        <f>+[4]Sheet2!$J$40</f>
        <v>0</v>
      </c>
      <c r="AJ13" s="194">
        <f>+[4]Sheet2!$J$41</f>
        <v>0</v>
      </c>
      <c r="AK13" s="542"/>
      <c r="AL13" s="542"/>
    </row>
    <row r="14" spans="1:42" s="111" customFormat="1" ht="33" customHeight="1" x14ac:dyDescent="0.15">
      <c r="A14" s="633" t="s">
        <v>247</v>
      </c>
      <c r="B14" s="634"/>
      <c r="C14" s="635"/>
      <c r="D14" s="257">
        <f t="shared" si="2"/>
        <v>1309</v>
      </c>
      <c r="E14" s="257">
        <f t="shared" si="3"/>
        <v>1056</v>
      </c>
      <c r="F14" s="257">
        <f t="shared" si="3"/>
        <v>253</v>
      </c>
      <c r="G14" s="256">
        <f t="shared" si="4"/>
        <v>107</v>
      </c>
      <c r="H14" s="257">
        <f>SUM(H15:H19)</f>
        <v>58</v>
      </c>
      <c r="I14" s="258">
        <f t="shared" ref="I14:AG14" si="16">SUM(I15:I19)</f>
        <v>49</v>
      </c>
      <c r="J14" s="257">
        <f t="shared" si="16"/>
        <v>106</v>
      </c>
      <c r="K14" s="257">
        <f t="shared" si="16"/>
        <v>74</v>
      </c>
      <c r="L14" s="257">
        <f t="shared" si="16"/>
        <v>32</v>
      </c>
      <c r="M14" s="256">
        <f t="shared" si="16"/>
        <v>809</v>
      </c>
      <c r="N14" s="257">
        <f t="shared" si="16"/>
        <v>766</v>
      </c>
      <c r="O14" s="258">
        <f t="shared" si="16"/>
        <v>43</v>
      </c>
      <c r="P14" s="257">
        <f t="shared" si="16"/>
        <v>174</v>
      </c>
      <c r="Q14" s="257">
        <f t="shared" si="16"/>
        <v>101</v>
      </c>
      <c r="R14" s="257">
        <f t="shared" si="16"/>
        <v>73</v>
      </c>
      <c r="S14" s="256">
        <f t="shared" si="16"/>
        <v>8</v>
      </c>
      <c r="T14" s="257">
        <f t="shared" si="16"/>
        <v>8</v>
      </c>
      <c r="U14" s="258">
        <f t="shared" si="16"/>
        <v>0</v>
      </c>
      <c r="V14" s="257">
        <f t="shared" si="16"/>
        <v>33</v>
      </c>
      <c r="W14" s="257">
        <f t="shared" si="16"/>
        <v>0</v>
      </c>
      <c r="X14" s="257">
        <f t="shared" si="16"/>
        <v>33</v>
      </c>
      <c r="Y14" s="256">
        <f t="shared" si="16"/>
        <v>0</v>
      </c>
      <c r="Z14" s="257">
        <f t="shared" si="16"/>
        <v>0</v>
      </c>
      <c r="AA14" s="257">
        <f t="shared" si="16"/>
        <v>0</v>
      </c>
      <c r="AB14" s="256">
        <f t="shared" si="16"/>
        <v>0</v>
      </c>
      <c r="AC14" s="257">
        <f t="shared" si="16"/>
        <v>0</v>
      </c>
      <c r="AD14" s="258">
        <f t="shared" si="16"/>
        <v>0</v>
      </c>
      <c r="AE14" s="257">
        <f t="shared" si="16"/>
        <v>15</v>
      </c>
      <c r="AF14" s="257">
        <f t="shared" si="16"/>
        <v>6</v>
      </c>
      <c r="AG14" s="257">
        <f t="shared" si="16"/>
        <v>9</v>
      </c>
      <c r="AH14" s="256">
        <f>SUM(AH15:AH19)</f>
        <v>57</v>
      </c>
      <c r="AI14" s="257">
        <f>SUM(AI15:AI19)</f>
        <v>43</v>
      </c>
      <c r="AJ14" s="543">
        <f>SUM(AJ15:AJ19)</f>
        <v>14</v>
      </c>
      <c r="AK14" s="544"/>
      <c r="AL14" s="542"/>
      <c r="AM14" s="111">
        <f>IF(G14+J14+M14+P14+S14+V14+Y14+AB14+AE14+AH14=D14,0,Y)</f>
        <v>0</v>
      </c>
      <c r="AN14" s="111">
        <f>IF(H14+K14+N14+Q14+T14+W14+Z14+AC14+AF14+AI14=E14,0,Y)</f>
        <v>0</v>
      </c>
      <c r="AO14" s="111">
        <f>IF(I14+L14+O14+R14+U14+X14+AA14+AD14+AG14+AJ14=F14,0,Y)</f>
        <v>0</v>
      </c>
    </row>
    <row r="15" spans="1:42" s="111" customFormat="1" ht="33" customHeight="1" x14ac:dyDescent="0.15">
      <c r="A15" s="545"/>
      <c r="B15" s="555" t="s">
        <v>246</v>
      </c>
      <c r="C15" s="559"/>
      <c r="D15" s="257">
        <f t="shared" si="2"/>
        <v>799</v>
      </c>
      <c r="E15" s="257">
        <f t="shared" si="3"/>
        <v>588</v>
      </c>
      <c r="F15" s="257">
        <f t="shared" si="3"/>
        <v>211</v>
      </c>
      <c r="G15" s="256">
        <f t="shared" si="4"/>
        <v>83</v>
      </c>
      <c r="H15" s="255">
        <f>[4]Sheet2!$Q$10</f>
        <v>37</v>
      </c>
      <c r="I15" s="254">
        <f>[4]Sheet2!$Q$11</f>
        <v>46</v>
      </c>
      <c r="J15" s="257">
        <f>SUM(K15:L15)</f>
        <v>83</v>
      </c>
      <c r="K15" s="255">
        <f>[4]Sheet2!$Q$13</f>
        <v>54</v>
      </c>
      <c r="L15" s="255">
        <f>[4]Sheet2!$Q$14</f>
        <v>29</v>
      </c>
      <c r="M15" s="256">
        <f>SUM(N15:O15)</f>
        <v>428</v>
      </c>
      <c r="N15" s="255">
        <f>[4]Sheet2!$Q$16</f>
        <v>401</v>
      </c>
      <c r="O15" s="254">
        <f>[4]Sheet2!$Q$17</f>
        <v>27</v>
      </c>
      <c r="P15" s="257">
        <f>SUM(Q15:R15)</f>
        <v>129</v>
      </c>
      <c r="Q15" s="255">
        <f>[4]Sheet2!$Q$19</f>
        <v>66</v>
      </c>
      <c r="R15" s="255">
        <f>[4]Sheet2!$Q$20</f>
        <v>63</v>
      </c>
      <c r="S15" s="256">
        <f>SUM(T15:U15)</f>
        <v>7</v>
      </c>
      <c r="T15" s="255">
        <f>[4]Sheet2!$Q$22</f>
        <v>7</v>
      </c>
      <c r="U15" s="254">
        <f>[4]Sheet2!$Q$23</f>
        <v>0</v>
      </c>
      <c r="V15" s="257">
        <f>SUM(W15:X15)</f>
        <v>30</v>
      </c>
      <c r="W15" s="255">
        <f>[4]Sheet2!$Q$25</f>
        <v>0</v>
      </c>
      <c r="X15" s="255">
        <f>[4]Sheet2!$Q$26</f>
        <v>30</v>
      </c>
      <c r="Y15" s="256">
        <f>SUM(Z15:AA15)</f>
        <v>0</v>
      </c>
      <c r="Z15" s="255">
        <f>[4]Sheet2!$Q$28</f>
        <v>0</v>
      </c>
      <c r="AA15" s="255">
        <f>[4]Sheet2!$Q$29</f>
        <v>0</v>
      </c>
      <c r="AB15" s="256">
        <f t="shared" ref="AB15:AB23" si="17">SUM(AC15:AD15)</f>
        <v>0</v>
      </c>
      <c r="AC15" s="255">
        <f>[4]Sheet2!$Q$34</f>
        <v>0</v>
      </c>
      <c r="AD15" s="254">
        <f>[4]Sheet2!$Q$35</f>
        <v>0</v>
      </c>
      <c r="AE15" s="257">
        <f>SUM(AF15:AG15)</f>
        <v>12</v>
      </c>
      <c r="AF15" s="255">
        <f>[4]Sheet2!$Q$37</f>
        <v>4</v>
      </c>
      <c r="AG15" s="255">
        <f>[4]Sheet2!$Q$38</f>
        <v>8</v>
      </c>
      <c r="AH15" s="256">
        <f>SUM(AI15:AJ15)</f>
        <v>27</v>
      </c>
      <c r="AI15" s="255">
        <f>[4]Sheet2!$Q$40</f>
        <v>19</v>
      </c>
      <c r="AJ15" s="546">
        <f>[4]Sheet2!$Q$41</f>
        <v>8</v>
      </c>
      <c r="AK15" s="544"/>
      <c r="AL15" s="542"/>
    </row>
    <row r="16" spans="1:42" s="111" customFormat="1" ht="33" customHeight="1" x14ac:dyDescent="0.15">
      <c r="A16" s="545"/>
      <c r="B16" s="555" t="s">
        <v>245</v>
      </c>
      <c r="C16" s="559"/>
      <c r="D16" s="257">
        <f t="shared" si="2"/>
        <v>335</v>
      </c>
      <c r="E16" s="257">
        <f t="shared" si="3"/>
        <v>308</v>
      </c>
      <c r="F16" s="257">
        <f t="shared" si="3"/>
        <v>27</v>
      </c>
      <c r="G16" s="256">
        <f t="shared" si="4"/>
        <v>11</v>
      </c>
      <c r="H16" s="255">
        <f>[4]Sheet2!$R$10</f>
        <v>9</v>
      </c>
      <c r="I16" s="254">
        <f>[4]Sheet2!$R$11</f>
        <v>2</v>
      </c>
      <c r="J16" s="257">
        <f>SUM(K16:L16)</f>
        <v>17</v>
      </c>
      <c r="K16" s="255">
        <f>[4]Sheet2!$R$13</f>
        <v>14</v>
      </c>
      <c r="L16" s="255">
        <f>[4]Sheet2!$R$14</f>
        <v>3</v>
      </c>
      <c r="M16" s="256">
        <f>SUM(N16:O16)</f>
        <v>245</v>
      </c>
      <c r="N16" s="255">
        <f>[4]Sheet2!$R$16</f>
        <v>238</v>
      </c>
      <c r="O16" s="254">
        <f>[4]Sheet2!$R$17</f>
        <v>7</v>
      </c>
      <c r="P16" s="257">
        <f>SUM(Q16:R16)</f>
        <v>34</v>
      </c>
      <c r="Q16" s="255">
        <f>[4]Sheet2!$R$19</f>
        <v>26</v>
      </c>
      <c r="R16" s="255">
        <f>[4]Sheet2!$R$20</f>
        <v>8</v>
      </c>
      <c r="S16" s="256">
        <f>SUM(T16:U16)</f>
        <v>1</v>
      </c>
      <c r="T16" s="255">
        <f>[4]Sheet2!$R$22</f>
        <v>1</v>
      </c>
      <c r="U16" s="254">
        <f>[4]Sheet2!$R$23</f>
        <v>0</v>
      </c>
      <c r="V16" s="257">
        <f>SUM(W16:X16)</f>
        <v>2</v>
      </c>
      <c r="W16" s="255">
        <f>[4]Sheet2!$R$25</f>
        <v>0</v>
      </c>
      <c r="X16" s="255">
        <f>[4]Sheet2!$R$26</f>
        <v>2</v>
      </c>
      <c r="Y16" s="256">
        <f>SUM(Z16:AA16)</f>
        <v>0</v>
      </c>
      <c r="Z16" s="255">
        <f>[4]Sheet2!$R$28</f>
        <v>0</v>
      </c>
      <c r="AA16" s="255">
        <f>[4]Sheet2!$R$29</f>
        <v>0</v>
      </c>
      <c r="AB16" s="256">
        <f t="shared" si="17"/>
        <v>0</v>
      </c>
      <c r="AC16" s="255">
        <f>[4]Sheet2!$R$34</f>
        <v>0</v>
      </c>
      <c r="AD16" s="254">
        <f>[4]Sheet2!$R$35</f>
        <v>0</v>
      </c>
      <c r="AE16" s="257">
        <f>SUM(AF16:AG16)</f>
        <v>1</v>
      </c>
      <c r="AF16" s="255">
        <f>[4]Sheet2!$R$37</f>
        <v>1</v>
      </c>
      <c r="AG16" s="255">
        <f>[4]Sheet2!$R$38</f>
        <v>0</v>
      </c>
      <c r="AH16" s="256">
        <f>SUM(AI16:AJ16)</f>
        <v>24</v>
      </c>
      <c r="AI16" s="255">
        <f>[4]Sheet2!$R$40</f>
        <v>19</v>
      </c>
      <c r="AJ16" s="546">
        <f>[4]Sheet2!$R$41</f>
        <v>5</v>
      </c>
      <c r="AK16" s="544"/>
      <c r="AL16" s="542"/>
    </row>
    <row r="17" spans="1:41" s="111" customFormat="1" ht="33" customHeight="1" x14ac:dyDescent="0.15">
      <c r="A17" s="545"/>
      <c r="B17" s="636" t="s">
        <v>244</v>
      </c>
      <c r="C17" s="635"/>
      <c r="D17" s="257">
        <f t="shared" si="2"/>
        <v>104</v>
      </c>
      <c r="E17" s="257">
        <f t="shared" si="3"/>
        <v>104</v>
      </c>
      <c r="F17" s="257">
        <f t="shared" si="3"/>
        <v>0</v>
      </c>
      <c r="G17" s="256">
        <f t="shared" si="4"/>
        <v>9</v>
      </c>
      <c r="H17" s="255">
        <f>[4]Sheet2!$S$10</f>
        <v>9</v>
      </c>
      <c r="I17" s="254">
        <f>[4]Sheet2!$S$11</f>
        <v>0</v>
      </c>
      <c r="J17" s="257">
        <f>SUM(K17:L17)</f>
        <v>5</v>
      </c>
      <c r="K17" s="255">
        <f>[4]Sheet2!$S$13</f>
        <v>5</v>
      </c>
      <c r="L17" s="255">
        <f>[4]Sheet2!$S$14</f>
        <v>0</v>
      </c>
      <c r="M17" s="256">
        <f>SUM(N17:O17)</f>
        <v>83</v>
      </c>
      <c r="N17" s="255">
        <f>[4]Sheet2!$S$16</f>
        <v>83</v>
      </c>
      <c r="O17" s="254">
        <f>[4]Sheet2!$S$17</f>
        <v>0</v>
      </c>
      <c r="P17" s="257">
        <f>SUM(Q17:R17)</f>
        <v>5</v>
      </c>
      <c r="Q17" s="255">
        <f>[4]Sheet2!$S$19</f>
        <v>5</v>
      </c>
      <c r="R17" s="255">
        <f>[4]Sheet2!$S$20</f>
        <v>0</v>
      </c>
      <c r="S17" s="256">
        <f>SUM(T17:U17)</f>
        <v>0</v>
      </c>
      <c r="T17" s="255">
        <f>[4]Sheet2!$S$22</f>
        <v>0</v>
      </c>
      <c r="U17" s="254">
        <f>[4]Sheet2!$S$23</f>
        <v>0</v>
      </c>
      <c r="V17" s="257">
        <f>SUM(W17:X17)</f>
        <v>0</v>
      </c>
      <c r="W17" s="255">
        <f>[4]Sheet2!$S$25</f>
        <v>0</v>
      </c>
      <c r="X17" s="255">
        <f>[4]Sheet2!$S$26</f>
        <v>0</v>
      </c>
      <c r="Y17" s="256">
        <f>SUM(Z17:AA17)</f>
        <v>0</v>
      </c>
      <c r="Z17" s="255">
        <f>[4]Sheet2!$S$28</f>
        <v>0</v>
      </c>
      <c r="AA17" s="255">
        <f>[4]Sheet2!$S$29</f>
        <v>0</v>
      </c>
      <c r="AB17" s="256">
        <f t="shared" si="17"/>
        <v>0</v>
      </c>
      <c r="AC17" s="255">
        <f>[4]Sheet2!$S$34</f>
        <v>0</v>
      </c>
      <c r="AD17" s="254">
        <f>[4]Sheet2!$S$35</f>
        <v>0</v>
      </c>
      <c r="AE17" s="257">
        <f>SUM(AF17:AG17)</f>
        <v>0</v>
      </c>
      <c r="AF17" s="255">
        <f>[4]Sheet2!$S$37</f>
        <v>0</v>
      </c>
      <c r="AG17" s="255">
        <f>[4]Sheet2!$S$38</f>
        <v>0</v>
      </c>
      <c r="AH17" s="256">
        <f>SUM(AI17:AJ17)</f>
        <v>2</v>
      </c>
      <c r="AI17" s="255">
        <f>[4]Sheet2!$S$40</f>
        <v>2</v>
      </c>
      <c r="AJ17" s="546">
        <f>[4]Sheet2!$S$41</f>
        <v>0</v>
      </c>
      <c r="AK17" s="544"/>
      <c r="AL17" s="542"/>
    </row>
    <row r="18" spans="1:41" s="111" customFormat="1" ht="33" customHeight="1" x14ac:dyDescent="0.15">
      <c r="A18" s="545"/>
      <c r="B18" s="636" t="s">
        <v>243</v>
      </c>
      <c r="C18" s="657"/>
      <c r="D18" s="257">
        <f t="shared" si="2"/>
        <v>48</v>
      </c>
      <c r="E18" s="257">
        <f t="shared" si="3"/>
        <v>38</v>
      </c>
      <c r="F18" s="257">
        <f t="shared" si="3"/>
        <v>10</v>
      </c>
      <c r="G18" s="256">
        <f t="shared" si="4"/>
        <v>2</v>
      </c>
      <c r="H18" s="255">
        <f>[4]Sheet2!$T$10</f>
        <v>2</v>
      </c>
      <c r="I18" s="254">
        <f>[4]Sheet2!$T$11</f>
        <v>0</v>
      </c>
      <c r="J18" s="257">
        <f>SUM(K18:L18)</f>
        <v>0</v>
      </c>
      <c r="K18" s="255">
        <f>[4]Sheet2!$T$13</f>
        <v>0</v>
      </c>
      <c r="L18" s="255">
        <f>[4]Sheet2!$T$14</f>
        <v>0</v>
      </c>
      <c r="M18" s="256">
        <f>SUM(N18:O18)</f>
        <v>38</v>
      </c>
      <c r="N18" s="255">
        <f>[4]Sheet2!$T$16</f>
        <v>33</v>
      </c>
      <c r="O18" s="254">
        <f>[4]Sheet2!$T$17</f>
        <v>5</v>
      </c>
      <c r="P18" s="257">
        <f>SUM(Q18:R18)</f>
        <v>5</v>
      </c>
      <c r="Q18" s="255">
        <f>[4]Sheet2!$T$19</f>
        <v>3</v>
      </c>
      <c r="R18" s="255">
        <f>[4]Sheet2!$T$20</f>
        <v>2</v>
      </c>
      <c r="S18" s="256">
        <f>SUM(T18:U18)</f>
        <v>0</v>
      </c>
      <c r="T18" s="255">
        <f>[4]Sheet2!$T$22</f>
        <v>0</v>
      </c>
      <c r="U18" s="254">
        <f>[4]Sheet2!$T$23</f>
        <v>0</v>
      </c>
      <c r="V18" s="257">
        <f>SUM(W18:X18)</f>
        <v>1</v>
      </c>
      <c r="W18" s="255">
        <f>[4]Sheet2!$T$25</f>
        <v>0</v>
      </c>
      <c r="X18" s="255">
        <f>[4]Sheet2!$T$26</f>
        <v>1</v>
      </c>
      <c r="Y18" s="256">
        <f>SUM(Z18:AA18)</f>
        <v>0</v>
      </c>
      <c r="Z18" s="255">
        <f>[4]Sheet2!$T$28</f>
        <v>0</v>
      </c>
      <c r="AA18" s="255">
        <f>[4]Sheet2!$T$29</f>
        <v>0</v>
      </c>
      <c r="AB18" s="256">
        <f t="shared" si="17"/>
        <v>0</v>
      </c>
      <c r="AC18" s="255">
        <f>[4]Sheet2!$T$34</f>
        <v>0</v>
      </c>
      <c r="AD18" s="254">
        <f>[4]Sheet2!$T$35</f>
        <v>0</v>
      </c>
      <c r="AE18" s="257">
        <f>SUM(AF18:AG18)</f>
        <v>1</v>
      </c>
      <c r="AF18" s="255">
        <f>[4]Sheet2!$T$37</f>
        <v>0</v>
      </c>
      <c r="AG18" s="255">
        <f>[4]Sheet2!$T$38</f>
        <v>1</v>
      </c>
      <c r="AH18" s="256">
        <f>SUM(AI18:AJ18)</f>
        <v>1</v>
      </c>
      <c r="AI18" s="255">
        <f>[4]Sheet2!$T$40</f>
        <v>0</v>
      </c>
      <c r="AJ18" s="546">
        <f>[4]Sheet2!$T$41</f>
        <v>1</v>
      </c>
      <c r="AK18" s="544"/>
      <c r="AL18" s="542"/>
    </row>
    <row r="19" spans="1:41" s="111" customFormat="1" ht="33" customHeight="1" x14ac:dyDescent="0.15">
      <c r="A19" s="545"/>
      <c r="B19" s="636" t="s">
        <v>242</v>
      </c>
      <c r="C19" s="657"/>
      <c r="D19" s="257">
        <f t="shared" si="2"/>
        <v>23</v>
      </c>
      <c r="E19" s="257">
        <f t="shared" si="3"/>
        <v>18</v>
      </c>
      <c r="F19" s="257">
        <f t="shared" si="3"/>
        <v>5</v>
      </c>
      <c r="G19" s="256">
        <f t="shared" si="4"/>
        <v>2</v>
      </c>
      <c r="H19" s="255">
        <f>[4]Sheet2!$U$10</f>
        <v>1</v>
      </c>
      <c r="I19" s="254">
        <f>[4]Sheet2!$U$11</f>
        <v>1</v>
      </c>
      <c r="J19" s="257">
        <f>SUM(K19:L19)</f>
        <v>1</v>
      </c>
      <c r="K19" s="255">
        <f>[4]Sheet2!$U$13</f>
        <v>1</v>
      </c>
      <c r="L19" s="255">
        <f>[4]Sheet2!$U$14</f>
        <v>0</v>
      </c>
      <c r="M19" s="256">
        <f>SUM(N19:O19)</f>
        <v>15</v>
      </c>
      <c r="N19" s="255">
        <f>[4]Sheet2!$U$16</f>
        <v>11</v>
      </c>
      <c r="O19" s="254">
        <f>[4]Sheet2!$U$17</f>
        <v>4</v>
      </c>
      <c r="P19" s="257">
        <f>SUM(Q19:R19)</f>
        <v>1</v>
      </c>
      <c r="Q19" s="255">
        <f>[4]Sheet2!$U$19</f>
        <v>1</v>
      </c>
      <c r="R19" s="255">
        <f>[4]Sheet2!$U$20</f>
        <v>0</v>
      </c>
      <c r="S19" s="256">
        <f>SUM(T19:U19)</f>
        <v>0</v>
      </c>
      <c r="T19" s="255">
        <f>[4]Sheet2!$U$22</f>
        <v>0</v>
      </c>
      <c r="U19" s="254">
        <f>[4]Sheet2!$U$23</f>
        <v>0</v>
      </c>
      <c r="V19" s="257">
        <f>SUM(W19:X19)</f>
        <v>0</v>
      </c>
      <c r="W19" s="255">
        <f>[4]Sheet2!$U$25</f>
        <v>0</v>
      </c>
      <c r="X19" s="255">
        <f>[4]Sheet2!$U$26</f>
        <v>0</v>
      </c>
      <c r="Y19" s="256">
        <f>SUM(Z19:AA19)</f>
        <v>0</v>
      </c>
      <c r="Z19" s="255">
        <f>[4]Sheet2!$U$28</f>
        <v>0</v>
      </c>
      <c r="AA19" s="255">
        <f>[4]Sheet2!$U$29</f>
        <v>0</v>
      </c>
      <c r="AB19" s="256">
        <f t="shared" si="17"/>
        <v>0</v>
      </c>
      <c r="AC19" s="255">
        <f>[4]Sheet2!$U$34</f>
        <v>0</v>
      </c>
      <c r="AD19" s="254">
        <f>[4]Sheet2!$U$35</f>
        <v>0</v>
      </c>
      <c r="AE19" s="257">
        <f>SUM(AF19:AG19)</f>
        <v>1</v>
      </c>
      <c r="AF19" s="255">
        <f>[4]Sheet2!$U$37</f>
        <v>1</v>
      </c>
      <c r="AG19" s="255">
        <f>[4]Sheet2!$U$38</f>
        <v>0</v>
      </c>
      <c r="AH19" s="256">
        <f>SUM(AI19:AJ19)</f>
        <v>3</v>
      </c>
      <c r="AI19" s="255">
        <f>[4]Sheet2!$U$40</f>
        <v>3</v>
      </c>
      <c r="AJ19" s="546">
        <f>[4]Sheet2!$U$41</f>
        <v>0</v>
      </c>
      <c r="AK19" s="544"/>
      <c r="AL19" s="542"/>
    </row>
    <row r="20" spans="1:41" s="111" customFormat="1" ht="33" customHeight="1" x14ac:dyDescent="0.15">
      <c r="A20" s="554" t="s">
        <v>241</v>
      </c>
      <c r="B20" s="555"/>
      <c r="C20" s="558"/>
      <c r="D20" s="257">
        <f t="shared" si="2"/>
        <v>110</v>
      </c>
      <c r="E20" s="257">
        <f t="shared" si="3"/>
        <v>93</v>
      </c>
      <c r="F20" s="257">
        <f t="shared" si="1"/>
        <v>17</v>
      </c>
      <c r="G20" s="256">
        <f t="shared" si="4"/>
        <v>17</v>
      </c>
      <c r="H20" s="255">
        <f>+[4]Sheet2!$L$10</f>
        <v>14</v>
      </c>
      <c r="I20" s="254">
        <f>+[4]Sheet2!$L$11</f>
        <v>3</v>
      </c>
      <c r="J20" s="257">
        <f t="shared" si="5"/>
        <v>1</v>
      </c>
      <c r="K20" s="255">
        <f>+[4]Sheet2!$L$13</f>
        <v>1</v>
      </c>
      <c r="L20" s="255">
        <f>+[4]Sheet2!$L$14</f>
        <v>0</v>
      </c>
      <c r="M20" s="256">
        <f t="shared" si="6"/>
        <v>51</v>
      </c>
      <c r="N20" s="255">
        <f>+[4]Sheet2!$L$16</f>
        <v>50</v>
      </c>
      <c r="O20" s="254">
        <f>+[4]Sheet2!$L$17</f>
        <v>1</v>
      </c>
      <c r="P20" s="257">
        <f t="shared" si="7"/>
        <v>24</v>
      </c>
      <c r="Q20" s="255">
        <f>+[4]Sheet2!$L$19</f>
        <v>15</v>
      </c>
      <c r="R20" s="255">
        <f>+[4]Sheet2!$L$20</f>
        <v>9</v>
      </c>
      <c r="S20" s="256">
        <f t="shared" si="8"/>
        <v>11</v>
      </c>
      <c r="T20" s="255">
        <f>+[4]Sheet2!$L$22</f>
        <v>11</v>
      </c>
      <c r="U20" s="254">
        <f>+[4]Sheet2!$L$23</f>
        <v>0</v>
      </c>
      <c r="V20" s="257">
        <f t="shared" si="9"/>
        <v>3</v>
      </c>
      <c r="W20" s="255">
        <f>+[4]Sheet2!$L$25</f>
        <v>0</v>
      </c>
      <c r="X20" s="255">
        <f>+[4]Sheet2!$L$26</f>
        <v>3</v>
      </c>
      <c r="Y20" s="256">
        <f t="shared" si="10"/>
        <v>0</v>
      </c>
      <c r="Z20" s="255">
        <f>+[4]Sheet2!$L$28</f>
        <v>0</v>
      </c>
      <c r="AA20" s="255">
        <f>+[4]Sheet2!$L$29</f>
        <v>0</v>
      </c>
      <c r="AB20" s="256">
        <f t="shared" si="17"/>
        <v>0</v>
      </c>
      <c r="AC20" s="255">
        <f>+[4]Sheet2!$L$34</f>
        <v>0</v>
      </c>
      <c r="AD20" s="254">
        <f>+[4]Sheet2!$L$35</f>
        <v>0</v>
      </c>
      <c r="AE20" s="257">
        <f t="shared" si="12"/>
        <v>1</v>
      </c>
      <c r="AF20" s="255">
        <f>+[4]Sheet2!$L$37</f>
        <v>1</v>
      </c>
      <c r="AG20" s="255">
        <f>+[4]Sheet2!$L$38</f>
        <v>0</v>
      </c>
      <c r="AH20" s="256">
        <f t="shared" si="13"/>
        <v>2</v>
      </c>
      <c r="AI20" s="255">
        <f>+[4]Sheet2!$L$40</f>
        <v>1</v>
      </c>
      <c r="AJ20" s="546">
        <f>+[4]Sheet2!$L$41</f>
        <v>1</v>
      </c>
      <c r="AK20" s="544"/>
      <c r="AL20" s="542"/>
      <c r="AM20" s="111">
        <f t="shared" ref="AM20:AO22" si="18">IF(G20+J20+M20+P20+S20+V20+Y20+AB20+AE20+AH20=D20,0,Y)</f>
        <v>0</v>
      </c>
      <c r="AN20" s="111">
        <f t="shared" si="18"/>
        <v>0</v>
      </c>
      <c r="AO20" s="111">
        <f t="shared" si="18"/>
        <v>0</v>
      </c>
    </row>
    <row r="21" spans="1:41" s="111" customFormat="1" ht="33" customHeight="1" x14ac:dyDescent="0.15">
      <c r="A21" s="554" t="s">
        <v>240</v>
      </c>
      <c r="B21" s="555"/>
      <c r="C21" s="558"/>
      <c r="D21" s="257">
        <f t="shared" si="2"/>
        <v>333</v>
      </c>
      <c r="E21" s="257">
        <f t="shared" si="3"/>
        <v>320</v>
      </c>
      <c r="F21" s="257">
        <f t="shared" si="1"/>
        <v>13</v>
      </c>
      <c r="G21" s="256">
        <f t="shared" si="4"/>
        <v>13</v>
      </c>
      <c r="H21" s="255">
        <f>+[4]Sheet2!$M$10</f>
        <v>12</v>
      </c>
      <c r="I21" s="254">
        <f>+[4]Sheet2!$M$11</f>
        <v>1</v>
      </c>
      <c r="J21" s="257">
        <f t="shared" si="5"/>
        <v>16</v>
      </c>
      <c r="K21" s="255">
        <f>+[4]Sheet2!$M$13</f>
        <v>16</v>
      </c>
      <c r="L21" s="255">
        <f>+[4]Sheet2!$M$14</f>
        <v>0</v>
      </c>
      <c r="M21" s="256">
        <f t="shared" si="6"/>
        <v>257</v>
      </c>
      <c r="N21" s="255">
        <f>+[4]Sheet2!$M$16</f>
        <v>246</v>
      </c>
      <c r="O21" s="254">
        <f>+[4]Sheet2!$M$17</f>
        <v>11</v>
      </c>
      <c r="P21" s="257">
        <f t="shared" si="7"/>
        <v>23</v>
      </c>
      <c r="Q21" s="255">
        <f>+[4]Sheet2!$M$19</f>
        <v>23</v>
      </c>
      <c r="R21" s="255">
        <f>+[4]Sheet2!$M$20</f>
        <v>0</v>
      </c>
      <c r="S21" s="256">
        <f t="shared" si="8"/>
        <v>7</v>
      </c>
      <c r="T21" s="255">
        <f>+[4]Sheet2!$M$22</f>
        <v>7</v>
      </c>
      <c r="U21" s="254">
        <f>+[4]Sheet2!$M$23</f>
        <v>0</v>
      </c>
      <c r="V21" s="257">
        <f t="shared" si="9"/>
        <v>2</v>
      </c>
      <c r="W21" s="255">
        <f>+[4]Sheet2!$M$25</f>
        <v>2</v>
      </c>
      <c r="X21" s="255">
        <f>+[4]Sheet2!$M$26</f>
        <v>0</v>
      </c>
      <c r="Y21" s="256">
        <f t="shared" si="10"/>
        <v>0</v>
      </c>
      <c r="Z21" s="255">
        <f>+[4]Sheet2!$M$28</f>
        <v>0</v>
      </c>
      <c r="AA21" s="255">
        <f>+[4]Sheet2!$M$29</f>
        <v>0</v>
      </c>
      <c r="AB21" s="256">
        <f t="shared" si="17"/>
        <v>2</v>
      </c>
      <c r="AC21" s="255">
        <f>+[4]Sheet2!$M$34</f>
        <v>2</v>
      </c>
      <c r="AD21" s="254">
        <f>+[4]Sheet2!$M$35</f>
        <v>0</v>
      </c>
      <c r="AE21" s="257">
        <f t="shared" si="12"/>
        <v>3</v>
      </c>
      <c r="AF21" s="255">
        <f>+[4]Sheet2!$M$37</f>
        <v>2</v>
      </c>
      <c r="AG21" s="255">
        <f>+[4]Sheet2!$M$38</f>
        <v>1</v>
      </c>
      <c r="AH21" s="256">
        <f t="shared" si="13"/>
        <v>10</v>
      </c>
      <c r="AI21" s="255">
        <f>+[4]Sheet2!$M$40</f>
        <v>10</v>
      </c>
      <c r="AJ21" s="546">
        <f>+[4]Sheet2!$M$41</f>
        <v>0</v>
      </c>
      <c r="AK21" s="544"/>
      <c r="AL21" s="542"/>
      <c r="AM21" s="111">
        <f t="shared" si="18"/>
        <v>0</v>
      </c>
      <c r="AN21" s="111">
        <f t="shared" si="18"/>
        <v>0</v>
      </c>
      <c r="AO21" s="111">
        <f t="shared" si="18"/>
        <v>0</v>
      </c>
    </row>
    <row r="22" spans="1:41" s="111" customFormat="1" ht="33" customHeight="1" x14ac:dyDescent="0.15">
      <c r="A22" s="554" t="s">
        <v>239</v>
      </c>
      <c r="B22" s="555"/>
      <c r="C22" s="558"/>
      <c r="D22" s="257">
        <f t="shared" si="2"/>
        <v>85</v>
      </c>
      <c r="E22" s="257">
        <f t="shared" si="3"/>
        <v>68</v>
      </c>
      <c r="F22" s="257">
        <f t="shared" si="1"/>
        <v>17</v>
      </c>
      <c r="G22" s="256">
        <f t="shared" si="4"/>
        <v>12</v>
      </c>
      <c r="H22" s="255">
        <f>+[4]Sheet2!$N$10</f>
        <v>9</v>
      </c>
      <c r="I22" s="254">
        <f>+[4]Sheet2!$N$11</f>
        <v>3</v>
      </c>
      <c r="J22" s="257">
        <f t="shared" si="5"/>
        <v>14</v>
      </c>
      <c r="K22" s="255">
        <f>+[4]Sheet2!$N$13</f>
        <v>12</v>
      </c>
      <c r="L22" s="255">
        <f>+[4]Sheet2!$N$14</f>
        <v>2</v>
      </c>
      <c r="M22" s="256">
        <f t="shared" si="6"/>
        <v>20</v>
      </c>
      <c r="N22" s="255">
        <f>+[4]Sheet2!$N$16</f>
        <v>19</v>
      </c>
      <c r="O22" s="254">
        <f>+[4]Sheet2!$N$17</f>
        <v>1</v>
      </c>
      <c r="P22" s="257">
        <f t="shared" si="7"/>
        <v>28</v>
      </c>
      <c r="Q22" s="255">
        <f>+[4]Sheet2!$N$19</f>
        <v>21</v>
      </c>
      <c r="R22" s="255">
        <f>+[4]Sheet2!$N$20</f>
        <v>7</v>
      </c>
      <c r="S22" s="256">
        <f t="shared" si="8"/>
        <v>0</v>
      </c>
      <c r="T22" s="255">
        <f>+[4]Sheet2!$N$22</f>
        <v>0</v>
      </c>
      <c r="U22" s="254">
        <f>+[4]Sheet2!$N$23</f>
        <v>0</v>
      </c>
      <c r="V22" s="257">
        <f t="shared" si="9"/>
        <v>1</v>
      </c>
      <c r="W22" s="255">
        <f>+[4]Sheet2!$N$25</f>
        <v>1</v>
      </c>
      <c r="X22" s="255">
        <f>+[4]Sheet2!$N$26</f>
        <v>0</v>
      </c>
      <c r="Y22" s="256">
        <f t="shared" si="10"/>
        <v>0</v>
      </c>
      <c r="Z22" s="255">
        <f>+[4]Sheet2!$N$28</f>
        <v>0</v>
      </c>
      <c r="AA22" s="255">
        <f>+[4]Sheet2!$N$29</f>
        <v>0</v>
      </c>
      <c r="AB22" s="256">
        <f t="shared" si="17"/>
        <v>0</v>
      </c>
      <c r="AC22" s="255">
        <f>+[4]Sheet2!$N$34</f>
        <v>0</v>
      </c>
      <c r="AD22" s="254">
        <f>+[4]Sheet2!$N$35</f>
        <v>0</v>
      </c>
      <c r="AE22" s="257">
        <f t="shared" si="12"/>
        <v>1</v>
      </c>
      <c r="AF22" s="255">
        <f>+[4]Sheet2!$N$37</f>
        <v>0</v>
      </c>
      <c r="AG22" s="255">
        <f>+[4]Sheet2!$N$38</f>
        <v>1</v>
      </c>
      <c r="AH22" s="256">
        <f t="shared" si="13"/>
        <v>9</v>
      </c>
      <c r="AI22" s="255">
        <f>+[4]Sheet2!$N$40</f>
        <v>6</v>
      </c>
      <c r="AJ22" s="546">
        <f>+[4]Sheet2!$N$41</f>
        <v>3</v>
      </c>
      <c r="AK22" s="544"/>
      <c r="AL22" s="542"/>
      <c r="AM22" s="111">
        <f t="shared" si="18"/>
        <v>0</v>
      </c>
      <c r="AN22" s="111">
        <f t="shared" si="18"/>
        <v>0</v>
      </c>
      <c r="AO22" s="111">
        <f t="shared" si="18"/>
        <v>0</v>
      </c>
    </row>
    <row r="23" spans="1:41" s="111" customFormat="1" ht="33" customHeight="1" x14ac:dyDescent="0.15">
      <c r="A23" s="654" t="s">
        <v>56</v>
      </c>
      <c r="B23" s="655"/>
      <c r="C23" s="656"/>
      <c r="D23" s="547">
        <f t="shared" si="2"/>
        <v>55</v>
      </c>
      <c r="E23" s="548">
        <f t="shared" si="3"/>
        <v>42</v>
      </c>
      <c r="F23" s="548">
        <f t="shared" si="1"/>
        <v>13</v>
      </c>
      <c r="G23" s="547">
        <f t="shared" si="4"/>
        <v>15</v>
      </c>
      <c r="H23" s="548">
        <f>+[4]Sheet2!$O$10</f>
        <v>10</v>
      </c>
      <c r="I23" s="549">
        <f>+[4]Sheet2!$O$11</f>
        <v>5</v>
      </c>
      <c r="J23" s="548">
        <f t="shared" si="5"/>
        <v>3</v>
      </c>
      <c r="K23" s="548">
        <f>+[4]Sheet2!$O$13</f>
        <v>3</v>
      </c>
      <c r="L23" s="548">
        <f>+[4]Sheet2!$O$14</f>
        <v>0</v>
      </c>
      <c r="M23" s="547">
        <f t="shared" si="6"/>
        <v>5</v>
      </c>
      <c r="N23" s="548">
        <f>+[4]Sheet2!$O$16</f>
        <v>5</v>
      </c>
      <c r="O23" s="549">
        <f>+[4]Sheet2!$O$17</f>
        <v>0</v>
      </c>
      <c r="P23" s="548">
        <f t="shared" si="7"/>
        <v>22</v>
      </c>
      <c r="Q23" s="548">
        <f>+[4]Sheet2!$O$19</f>
        <v>17</v>
      </c>
      <c r="R23" s="548">
        <f>+[4]Sheet2!$O$20</f>
        <v>5</v>
      </c>
      <c r="S23" s="547">
        <f t="shared" si="8"/>
        <v>0</v>
      </c>
      <c r="T23" s="548">
        <f>+[4]Sheet2!$O$22</f>
        <v>0</v>
      </c>
      <c r="U23" s="549">
        <f>+[4]Sheet2!$O$23</f>
        <v>0</v>
      </c>
      <c r="V23" s="548">
        <f t="shared" si="9"/>
        <v>1</v>
      </c>
      <c r="W23" s="548">
        <f>+[4]Sheet2!$O$25</f>
        <v>0</v>
      </c>
      <c r="X23" s="548">
        <f>+[4]Sheet2!$O$26</f>
        <v>1</v>
      </c>
      <c r="Y23" s="547">
        <f t="shared" si="10"/>
        <v>1</v>
      </c>
      <c r="Z23" s="548">
        <f>+[4]Sheet2!$O$28</f>
        <v>0</v>
      </c>
      <c r="AA23" s="548">
        <f>+[4]Sheet2!$O$29</f>
        <v>1</v>
      </c>
      <c r="AB23" s="547">
        <f t="shared" si="17"/>
        <v>0</v>
      </c>
      <c r="AC23" s="548">
        <f>+[4]Sheet2!$O$34</f>
        <v>0</v>
      </c>
      <c r="AD23" s="549">
        <f>+[4]Sheet2!$O$35</f>
        <v>0</v>
      </c>
      <c r="AE23" s="548">
        <f>SUM(AF23:AG23)</f>
        <v>8</v>
      </c>
      <c r="AF23" s="548">
        <f>+[4]Sheet2!$O$37</f>
        <v>7</v>
      </c>
      <c r="AG23" s="548">
        <f>+[4]Sheet2!$O$38</f>
        <v>1</v>
      </c>
      <c r="AH23" s="547">
        <f>SUM(AI23:AJ23)</f>
        <v>0</v>
      </c>
      <c r="AI23" s="548">
        <f>+[4]Sheet2!$O$40</f>
        <v>0</v>
      </c>
      <c r="AJ23" s="550">
        <f>+[4]Sheet2!$O$41</f>
        <v>0</v>
      </c>
      <c r="AK23" s="544"/>
      <c r="AL23" s="542"/>
      <c r="AM23" s="111">
        <f>IF(G23+J23+M23+P23+S23+V23+Y23++AB23+AE23=D23,0,Y)</f>
        <v>0</v>
      </c>
      <c r="AN23" s="111">
        <f>IF(H23+K23+N23+Q23+T23+W23+Z23++AC23+AF23=E23,0,Y)</f>
        <v>0</v>
      </c>
      <c r="AO23" s="111">
        <f>IF(I23+L23+O23+R23+U23+X23+AA23++AD23+AG23=F23,0,Y)</f>
        <v>0</v>
      </c>
    </row>
    <row r="24" spans="1:41" x14ac:dyDescent="0.15">
      <c r="A24" s="229"/>
      <c r="B24" s="229"/>
      <c r="C24" s="229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</row>
    <row r="25" spans="1:41" x14ac:dyDescent="0.15">
      <c r="A25" s="229"/>
      <c r="B25" s="229"/>
      <c r="C25" s="229"/>
      <c r="D25" s="253">
        <f>SUM(D6:D11)+SUM(D20:D22)+D23+D14-D5</f>
        <v>0</v>
      </c>
      <c r="E25" s="253">
        <f t="shared" ref="E25:AJ25" si="19">SUM(E6:E11)+SUM(E20:E22)+E23+E14-E5</f>
        <v>0</v>
      </c>
      <c r="F25" s="253">
        <f t="shared" si="19"/>
        <v>0</v>
      </c>
      <c r="G25" s="253">
        <f t="shared" si="19"/>
        <v>0</v>
      </c>
      <c r="H25" s="253">
        <f t="shared" si="19"/>
        <v>0</v>
      </c>
      <c r="I25" s="253">
        <f t="shared" si="19"/>
        <v>0</v>
      </c>
      <c r="J25" s="253">
        <f t="shared" si="19"/>
        <v>0</v>
      </c>
      <c r="K25" s="253">
        <f t="shared" si="19"/>
        <v>0</v>
      </c>
      <c r="L25" s="253">
        <f t="shared" si="19"/>
        <v>0</v>
      </c>
      <c r="M25" s="253">
        <f t="shared" si="19"/>
        <v>0</v>
      </c>
      <c r="N25" s="253">
        <f t="shared" si="19"/>
        <v>0</v>
      </c>
      <c r="O25" s="253">
        <f t="shared" si="19"/>
        <v>0</v>
      </c>
      <c r="P25" s="253">
        <f t="shared" si="19"/>
        <v>0</v>
      </c>
      <c r="Q25" s="253">
        <f t="shared" si="19"/>
        <v>0</v>
      </c>
      <c r="R25" s="253">
        <f t="shared" si="19"/>
        <v>0</v>
      </c>
      <c r="S25" s="253">
        <f t="shared" si="19"/>
        <v>0</v>
      </c>
      <c r="T25" s="253">
        <f t="shared" si="19"/>
        <v>0</v>
      </c>
      <c r="U25" s="253">
        <f t="shared" si="19"/>
        <v>0</v>
      </c>
      <c r="V25" s="253">
        <f t="shared" si="19"/>
        <v>0</v>
      </c>
      <c r="W25" s="253">
        <f t="shared" si="19"/>
        <v>0</v>
      </c>
      <c r="X25" s="253">
        <f t="shared" si="19"/>
        <v>0</v>
      </c>
      <c r="Y25" s="253">
        <f t="shared" si="19"/>
        <v>0</v>
      </c>
      <c r="Z25" s="253">
        <f t="shared" si="19"/>
        <v>0</v>
      </c>
      <c r="AA25" s="253">
        <f t="shared" si="19"/>
        <v>0</v>
      </c>
      <c r="AB25" s="253">
        <f t="shared" si="19"/>
        <v>0</v>
      </c>
      <c r="AC25" s="253">
        <f t="shared" si="19"/>
        <v>0</v>
      </c>
      <c r="AD25" s="253">
        <f t="shared" si="19"/>
        <v>0</v>
      </c>
      <c r="AE25" s="253">
        <f t="shared" si="19"/>
        <v>0</v>
      </c>
      <c r="AF25" s="253">
        <f t="shared" si="19"/>
        <v>0</v>
      </c>
      <c r="AG25" s="253">
        <f t="shared" si="19"/>
        <v>0</v>
      </c>
      <c r="AH25" s="253">
        <f t="shared" si="19"/>
        <v>0</v>
      </c>
      <c r="AI25" s="253">
        <f t="shared" si="19"/>
        <v>0</v>
      </c>
      <c r="AJ25" s="253">
        <f t="shared" si="19"/>
        <v>0</v>
      </c>
    </row>
    <row r="26" spans="1:41" x14ac:dyDescent="0.15">
      <c r="A26" s="229"/>
      <c r="B26" s="229"/>
      <c r="C26" s="229"/>
      <c r="D26" s="253">
        <f t="shared" ref="D26:AJ26" si="20">SUM(D15:D19)-D14</f>
        <v>0</v>
      </c>
      <c r="E26" s="253">
        <f t="shared" si="20"/>
        <v>0</v>
      </c>
      <c r="F26" s="253">
        <f t="shared" si="20"/>
        <v>0</v>
      </c>
      <c r="G26" s="253">
        <f t="shared" si="20"/>
        <v>0</v>
      </c>
      <c r="H26" s="253">
        <f t="shared" si="20"/>
        <v>0</v>
      </c>
      <c r="I26" s="253">
        <f t="shared" si="20"/>
        <v>0</v>
      </c>
      <c r="J26" s="253">
        <f t="shared" si="20"/>
        <v>0</v>
      </c>
      <c r="K26" s="253">
        <f t="shared" si="20"/>
        <v>0</v>
      </c>
      <c r="L26" s="253">
        <f t="shared" si="20"/>
        <v>0</v>
      </c>
      <c r="M26" s="253">
        <f t="shared" si="20"/>
        <v>0</v>
      </c>
      <c r="N26" s="253">
        <f t="shared" si="20"/>
        <v>0</v>
      </c>
      <c r="O26" s="253">
        <f t="shared" si="20"/>
        <v>0</v>
      </c>
      <c r="P26" s="253">
        <f t="shared" si="20"/>
        <v>0</v>
      </c>
      <c r="Q26" s="253">
        <f t="shared" si="20"/>
        <v>0</v>
      </c>
      <c r="R26" s="253">
        <f t="shared" si="20"/>
        <v>0</v>
      </c>
      <c r="S26" s="253">
        <f t="shared" si="20"/>
        <v>0</v>
      </c>
      <c r="T26" s="253">
        <f t="shared" si="20"/>
        <v>0</v>
      </c>
      <c r="U26" s="253">
        <f t="shared" si="20"/>
        <v>0</v>
      </c>
      <c r="V26" s="253">
        <f t="shared" si="20"/>
        <v>0</v>
      </c>
      <c r="W26" s="253">
        <f t="shared" si="20"/>
        <v>0</v>
      </c>
      <c r="X26" s="253">
        <f t="shared" si="20"/>
        <v>0</v>
      </c>
      <c r="Y26" s="253">
        <f t="shared" si="20"/>
        <v>0</v>
      </c>
      <c r="Z26" s="253">
        <f t="shared" si="20"/>
        <v>0</v>
      </c>
      <c r="AA26" s="253">
        <f t="shared" si="20"/>
        <v>0</v>
      </c>
      <c r="AB26" s="253">
        <f t="shared" si="20"/>
        <v>0</v>
      </c>
      <c r="AC26" s="253">
        <f t="shared" si="20"/>
        <v>0</v>
      </c>
      <c r="AD26" s="253">
        <f t="shared" si="20"/>
        <v>0</v>
      </c>
      <c r="AE26" s="253">
        <f t="shared" si="20"/>
        <v>0</v>
      </c>
      <c r="AF26" s="253">
        <f t="shared" si="20"/>
        <v>0</v>
      </c>
      <c r="AG26" s="253">
        <f t="shared" si="20"/>
        <v>0</v>
      </c>
      <c r="AH26" s="253">
        <f t="shared" si="20"/>
        <v>0</v>
      </c>
      <c r="AI26" s="253">
        <f t="shared" si="20"/>
        <v>0</v>
      </c>
      <c r="AJ26" s="253">
        <f t="shared" si="20"/>
        <v>0</v>
      </c>
    </row>
    <row r="27" spans="1:41" x14ac:dyDescent="0.15">
      <c r="A27" s="229"/>
      <c r="B27" s="229"/>
      <c r="C27" s="229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</row>
    <row r="28" spans="1:41" x14ac:dyDescent="0.15">
      <c r="A28" s="229"/>
      <c r="B28" s="229"/>
      <c r="C28" s="229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</row>
    <row r="29" spans="1:41" x14ac:dyDescent="0.15">
      <c r="A29" s="229"/>
      <c r="B29" s="229"/>
      <c r="C29" s="229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</row>
    <row r="30" spans="1:41" x14ac:dyDescent="0.15">
      <c r="A30" s="229"/>
      <c r="B30" s="229"/>
      <c r="C30" s="229"/>
      <c r="D30" s="226">
        <f>IF(SUM(D6:D11)+SUM(D20:D22)+D23+D14=D5,0,Y)</f>
        <v>0</v>
      </c>
      <c r="E30" s="226">
        <f t="shared" ref="E30:AJ30" si="21">IF(SUM(E6:E11)+SUM(E20:E22)+E23+E14=E5,0,Y)</f>
        <v>0</v>
      </c>
      <c r="F30" s="226">
        <f t="shared" si="21"/>
        <v>0</v>
      </c>
      <c r="G30" s="226">
        <f t="shared" si="21"/>
        <v>0</v>
      </c>
      <c r="H30" s="226">
        <f t="shared" si="21"/>
        <v>0</v>
      </c>
      <c r="I30" s="226">
        <f t="shared" si="21"/>
        <v>0</v>
      </c>
      <c r="J30" s="226">
        <f t="shared" si="21"/>
        <v>0</v>
      </c>
      <c r="K30" s="226">
        <f t="shared" si="21"/>
        <v>0</v>
      </c>
      <c r="L30" s="226">
        <f t="shared" si="21"/>
        <v>0</v>
      </c>
      <c r="M30" s="226">
        <f t="shared" si="21"/>
        <v>0</v>
      </c>
      <c r="N30" s="226">
        <f t="shared" si="21"/>
        <v>0</v>
      </c>
      <c r="O30" s="226">
        <f t="shared" si="21"/>
        <v>0</v>
      </c>
      <c r="P30" s="226">
        <f t="shared" si="21"/>
        <v>0</v>
      </c>
      <c r="Q30" s="226">
        <f t="shared" si="21"/>
        <v>0</v>
      </c>
      <c r="R30" s="226">
        <f t="shared" si="21"/>
        <v>0</v>
      </c>
      <c r="S30" s="226">
        <f t="shared" si="21"/>
        <v>0</v>
      </c>
      <c r="T30" s="226">
        <f t="shared" si="21"/>
        <v>0</v>
      </c>
      <c r="U30" s="226">
        <f t="shared" si="21"/>
        <v>0</v>
      </c>
      <c r="V30" s="226">
        <f t="shared" si="21"/>
        <v>0</v>
      </c>
      <c r="W30" s="226">
        <f t="shared" si="21"/>
        <v>0</v>
      </c>
      <c r="X30" s="226">
        <f t="shared" si="21"/>
        <v>0</v>
      </c>
      <c r="Y30" s="226">
        <f t="shared" si="21"/>
        <v>0</v>
      </c>
      <c r="Z30" s="226">
        <f t="shared" si="21"/>
        <v>0</v>
      </c>
      <c r="AA30" s="226">
        <f t="shared" si="21"/>
        <v>0</v>
      </c>
      <c r="AB30" s="226">
        <f t="shared" si="21"/>
        <v>0</v>
      </c>
      <c r="AC30" s="226">
        <f t="shared" si="21"/>
        <v>0</v>
      </c>
      <c r="AD30" s="226">
        <f t="shared" si="21"/>
        <v>0</v>
      </c>
      <c r="AE30" s="226">
        <f t="shared" si="21"/>
        <v>0</v>
      </c>
      <c r="AF30" s="226">
        <f t="shared" si="21"/>
        <v>0</v>
      </c>
      <c r="AG30" s="226">
        <f t="shared" si="21"/>
        <v>0</v>
      </c>
      <c r="AH30" s="226">
        <f t="shared" si="21"/>
        <v>0</v>
      </c>
      <c r="AI30" s="226">
        <f t="shared" si="21"/>
        <v>0</v>
      </c>
      <c r="AJ30" s="226">
        <f t="shared" si="21"/>
        <v>0</v>
      </c>
      <c r="AK30" s="226">
        <f>IF(SUM(AK6:AK11)+SUM(AK20:AK22)+AK23=AK5,0,Y)</f>
        <v>0</v>
      </c>
      <c r="AL30" s="226">
        <f>IF(SUM(AL6:AL11)+SUM(AL20:AL22)+AL23=AL5,0,Y)</f>
        <v>0</v>
      </c>
    </row>
    <row r="31" spans="1:41" x14ac:dyDescent="0.15">
      <c r="A31" s="229"/>
      <c r="B31" s="229"/>
      <c r="C31" s="229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</row>
    <row r="32" spans="1:41" x14ac:dyDescent="0.15">
      <c r="A32" s="229"/>
      <c r="B32" s="229"/>
      <c r="C32" s="229"/>
      <c r="D32" s="226"/>
      <c r="E32" s="226"/>
      <c r="F32" s="226"/>
      <c r="G32" s="226"/>
      <c r="H32" s="226">
        <v>100</v>
      </c>
      <c r="I32" s="226"/>
      <c r="J32" s="226"/>
      <c r="K32" s="226">
        <v>200</v>
      </c>
      <c r="L32" s="226"/>
      <c r="M32" s="226"/>
      <c r="N32" s="226">
        <v>300</v>
      </c>
      <c r="O32" s="226"/>
      <c r="P32" s="226"/>
      <c r="Q32" s="226">
        <v>400</v>
      </c>
      <c r="R32" s="226"/>
      <c r="S32" s="226"/>
      <c r="T32" s="226">
        <v>500</v>
      </c>
      <c r="U32" s="226"/>
      <c r="V32" s="226"/>
      <c r="W32" s="226">
        <v>600</v>
      </c>
      <c r="X32" s="226"/>
      <c r="Y32" s="226"/>
      <c r="Z32" s="226">
        <v>700</v>
      </c>
      <c r="AA32" s="226"/>
      <c r="AB32" s="226"/>
      <c r="AC32" s="226">
        <v>750</v>
      </c>
      <c r="AD32" s="226">
        <v>800</v>
      </c>
      <c r="AE32" s="226"/>
      <c r="AF32" s="226">
        <v>900</v>
      </c>
      <c r="AG32" s="226"/>
      <c r="AH32" s="226"/>
      <c r="AI32" s="226">
        <v>900</v>
      </c>
      <c r="AJ32" s="226"/>
    </row>
    <row r="33" spans="1:36" x14ac:dyDescent="0.15">
      <c r="A33" s="229"/>
      <c r="B33" s="229"/>
      <c r="C33" s="229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</row>
    <row r="34" spans="1:36" x14ac:dyDescent="0.15">
      <c r="A34" s="229"/>
      <c r="B34" s="229"/>
      <c r="C34" s="229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</row>
    <row r="35" spans="1:36" x14ac:dyDescent="0.15">
      <c r="A35" s="229"/>
      <c r="B35" s="229"/>
      <c r="C35" s="229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</row>
    <row r="36" spans="1:36" x14ac:dyDescent="0.15">
      <c r="A36" s="229"/>
      <c r="B36" s="229"/>
      <c r="C36" s="229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</row>
    <row r="37" spans="1:36" x14ac:dyDescent="0.15">
      <c r="A37" s="229"/>
      <c r="B37" s="229"/>
      <c r="C37" s="229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</row>
    <row r="38" spans="1:36" x14ac:dyDescent="0.15">
      <c r="A38" s="229"/>
      <c r="B38" s="229"/>
      <c r="C38" s="229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</row>
    <row r="39" spans="1:36" x14ac:dyDescent="0.15">
      <c r="A39" s="229"/>
      <c r="B39" s="229"/>
      <c r="C39" s="229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</row>
    <row r="40" spans="1:36" x14ac:dyDescent="0.15">
      <c r="A40" s="229"/>
      <c r="B40" s="229"/>
      <c r="C40" s="229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</row>
    <row r="41" spans="1:36" x14ac:dyDescent="0.15">
      <c r="A41" s="229"/>
      <c r="B41" s="229"/>
      <c r="C41" s="229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</row>
    <row r="42" spans="1:36" x14ac:dyDescent="0.15">
      <c r="A42" s="229"/>
      <c r="B42" s="229"/>
      <c r="C42" s="229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</row>
    <row r="43" spans="1:36" x14ac:dyDescent="0.15">
      <c r="A43" s="229"/>
      <c r="B43" s="229"/>
      <c r="C43" s="229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</row>
    <row r="44" spans="1:36" x14ac:dyDescent="0.15">
      <c r="A44" s="229"/>
      <c r="B44" s="229"/>
      <c r="C44" s="229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</row>
    <row r="45" spans="1:36" x14ac:dyDescent="0.15">
      <c r="A45" s="229"/>
      <c r="B45" s="229"/>
      <c r="C45" s="229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</row>
    <row r="46" spans="1:36" x14ac:dyDescent="0.15">
      <c r="A46" s="229"/>
      <c r="B46" s="229"/>
      <c r="C46" s="229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</row>
    <row r="47" spans="1:36" x14ac:dyDescent="0.15">
      <c r="A47" s="229"/>
      <c r="B47" s="229"/>
      <c r="C47" s="229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</row>
    <row r="48" spans="1:36" x14ac:dyDescent="0.15">
      <c r="A48" s="229"/>
      <c r="B48" s="229"/>
      <c r="C48" s="229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</row>
    <row r="49" spans="1:36" x14ac:dyDescent="0.15">
      <c r="A49" s="229"/>
      <c r="B49" s="229"/>
      <c r="C49" s="229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</row>
    <row r="50" spans="1:36" x14ac:dyDescent="0.15">
      <c r="A50" s="229"/>
      <c r="B50" s="229"/>
      <c r="C50" s="229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</row>
    <row r="51" spans="1:36" x14ac:dyDescent="0.15">
      <c r="A51" s="229"/>
      <c r="B51" s="229"/>
      <c r="C51" s="229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</row>
    <row r="52" spans="1:36" x14ac:dyDescent="0.15">
      <c r="A52" s="229"/>
      <c r="B52" s="229"/>
      <c r="C52" s="229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</row>
    <row r="53" spans="1:36" x14ac:dyDescent="0.15">
      <c r="A53" s="229"/>
      <c r="B53" s="229"/>
      <c r="C53" s="229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</row>
    <row r="54" spans="1:36" x14ac:dyDescent="0.15">
      <c r="A54" s="229"/>
      <c r="B54" s="229"/>
      <c r="C54" s="229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</row>
    <row r="55" spans="1:36" x14ac:dyDescent="0.15">
      <c r="A55" s="229"/>
      <c r="B55" s="229"/>
      <c r="C55" s="229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</row>
    <row r="56" spans="1:36" x14ac:dyDescent="0.15">
      <c r="A56" s="229"/>
      <c r="B56" s="229"/>
      <c r="C56" s="229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226"/>
      <c r="AH56" s="226"/>
      <c r="AI56" s="226"/>
      <c r="AJ56" s="226"/>
    </row>
    <row r="57" spans="1:36" x14ac:dyDescent="0.15">
      <c r="A57" s="229"/>
      <c r="B57" s="229"/>
      <c r="C57" s="229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226"/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</row>
    <row r="58" spans="1:36" x14ac:dyDescent="0.15">
      <c r="A58" s="229"/>
      <c r="B58" s="229"/>
      <c r="C58" s="229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</row>
    <row r="59" spans="1:36" x14ac:dyDescent="0.15">
      <c r="A59" s="229"/>
      <c r="B59" s="229"/>
      <c r="C59" s="229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</row>
    <row r="60" spans="1:36" x14ac:dyDescent="0.15">
      <c r="A60" s="229"/>
      <c r="B60" s="229"/>
      <c r="C60" s="229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6"/>
      <c r="AH60" s="226"/>
      <c r="AI60" s="226"/>
      <c r="AJ60" s="226"/>
    </row>
    <row r="61" spans="1:36" x14ac:dyDescent="0.15">
      <c r="A61" s="229"/>
      <c r="B61" s="229"/>
      <c r="C61" s="229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</row>
    <row r="62" spans="1:36" x14ac:dyDescent="0.15">
      <c r="A62" s="229"/>
      <c r="B62" s="229"/>
      <c r="C62" s="229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</row>
    <row r="63" spans="1:36" x14ac:dyDescent="0.15">
      <c r="A63" s="229"/>
      <c r="B63" s="229"/>
      <c r="C63" s="229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</row>
    <row r="64" spans="1:36" x14ac:dyDescent="0.15">
      <c r="A64" s="229"/>
      <c r="B64" s="229"/>
      <c r="C64" s="229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</row>
    <row r="65" spans="1:36" x14ac:dyDescent="0.15">
      <c r="A65" s="229"/>
      <c r="B65" s="229"/>
      <c r="C65" s="229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</row>
    <row r="66" spans="1:36" x14ac:dyDescent="0.15">
      <c r="A66" s="229"/>
      <c r="B66" s="229"/>
      <c r="C66" s="229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</row>
    <row r="67" spans="1:36" x14ac:dyDescent="0.15">
      <c r="A67" s="229"/>
      <c r="B67" s="229"/>
      <c r="C67" s="229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</row>
    <row r="68" spans="1:36" x14ac:dyDescent="0.15">
      <c r="A68" s="229"/>
      <c r="B68" s="229"/>
      <c r="C68" s="229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</row>
    <row r="69" spans="1:36" x14ac:dyDescent="0.15">
      <c r="A69" s="229"/>
      <c r="B69" s="229"/>
      <c r="C69" s="229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226"/>
      <c r="AA69" s="226"/>
      <c r="AB69" s="226"/>
      <c r="AC69" s="226"/>
      <c r="AD69" s="226"/>
      <c r="AE69" s="226"/>
      <c r="AF69" s="226"/>
      <c r="AG69" s="226"/>
      <c r="AH69" s="226"/>
      <c r="AI69" s="226"/>
      <c r="AJ69" s="226"/>
    </row>
    <row r="70" spans="1:36" x14ac:dyDescent="0.15">
      <c r="A70" s="229"/>
      <c r="B70" s="229"/>
      <c r="C70" s="229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6"/>
      <c r="AI70" s="226"/>
      <c r="AJ70" s="226"/>
    </row>
    <row r="71" spans="1:36" x14ac:dyDescent="0.15">
      <c r="A71" s="229"/>
      <c r="B71" s="229"/>
      <c r="C71" s="229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  <c r="AA71" s="226"/>
      <c r="AB71" s="226"/>
      <c r="AC71" s="226"/>
      <c r="AD71" s="226"/>
      <c r="AE71" s="226"/>
      <c r="AF71" s="226"/>
      <c r="AG71" s="226"/>
      <c r="AH71" s="226"/>
      <c r="AI71" s="226"/>
      <c r="AJ71" s="226"/>
    </row>
    <row r="72" spans="1:36" x14ac:dyDescent="0.15">
      <c r="A72" s="229"/>
      <c r="B72" s="229"/>
      <c r="C72" s="229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</row>
    <row r="73" spans="1:36" x14ac:dyDescent="0.15">
      <c r="A73" s="229"/>
      <c r="B73" s="229"/>
      <c r="C73" s="229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6"/>
      <c r="AI73" s="226"/>
      <c r="AJ73" s="226"/>
    </row>
    <row r="74" spans="1:36" x14ac:dyDescent="0.15">
      <c r="A74" s="229"/>
      <c r="B74" s="229"/>
      <c r="C74" s="229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</row>
    <row r="75" spans="1:36" x14ac:dyDescent="0.15">
      <c r="A75" s="229"/>
      <c r="B75" s="229"/>
      <c r="C75" s="229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</row>
    <row r="76" spans="1:36" x14ac:dyDescent="0.15">
      <c r="A76" s="229"/>
      <c r="B76" s="229"/>
      <c r="C76" s="229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</row>
    <row r="77" spans="1:36" x14ac:dyDescent="0.15">
      <c r="A77" s="229"/>
      <c r="B77" s="229"/>
      <c r="C77" s="229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226"/>
    </row>
    <row r="78" spans="1:36" x14ac:dyDescent="0.15">
      <c r="A78" s="229"/>
      <c r="B78" s="229"/>
      <c r="C78" s="229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</row>
    <row r="79" spans="1:36" x14ac:dyDescent="0.15">
      <c r="A79" s="229"/>
      <c r="B79" s="229"/>
      <c r="C79" s="229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</row>
    <row r="80" spans="1:36" x14ac:dyDescent="0.15">
      <c r="A80" s="229"/>
      <c r="B80" s="229"/>
      <c r="C80" s="229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</row>
    <row r="81" spans="1:36" x14ac:dyDescent="0.15">
      <c r="A81" s="229"/>
      <c r="B81" s="229"/>
      <c r="C81" s="229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</row>
    <row r="82" spans="1:36" x14ac:dyDescent="0.15">
      <c r="A82" s="229"/>
      <c r="B82" s="229"/>
      <c r="C82" s="229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</row>
    <row r="83" spans="1:36" x14ac:dyDescent="0.15">
      <c r="A83" s="229"/>
      <c r="B83" s="229"/>
      <c r="C83" s="229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</row>
    <row r="84" spans="1:36" x14ac:dyDescent="0.15">
      <c r="A84" s="229"/>
      <c r="B84" s="229"/>
      <c r="C84" s="229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</row>
    <row r="85" spans="1:36" x14ac:dyDescent="0.15">
      <c r="A85" s="229"/>
      <c r="B85" s="229"/>
      <c r="C85" s="229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</row>
    <row r="86" spans="1:36" x14ac:dyDescent="0.15">
      <c r="A86" s="229"/>
      <c r="B86" s="229"/>
      <c r="C86" s="229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226"/>
      <c r="AA86" s="226"/>
      <c r="AB86" s="226"/>
      <c r="AC86" s="226"/>
      <c r="AD86" s="226"/>
      <c r="AE86" s="226"/>
      <c r="AF86" s="226"/>
      <c r="AG86" s="226"/>
      <c r="AH86" s="226"/>
      <c r="AI86" s="226"/>
      <c r="AJ86" s="226"/>
    </row>
    <row r="87" spans="1:36" x14ac:dyDescent="0.15">
      <c r="A87" s="229"/>
      <c r="B87" s="229"/>
      <c r="C87" s="229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  <c r="AA87" s="226"/>
      <c r="AB87" s="226"/>
      <c r="AC87" s="226"/>
      <c r="AD87" s="226"/>
      <c r="AE87" s="226"/>
      <c r="AF87" s="226"/>
      <c r="AG87" s="226"/>
      <c r="AH87" s="226"/>
      <c r="AI87" s="226"/>
      <c r="AJ87" s="226"/>
    </row>
    <row r="88" spans="1:36" x14ac:dyDescent="0.15">
      <c r="A88" s="229"/>
      <c r="B88" s="229"/>
      <c r="C88" s="229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  <c r="AA88" s="226"/>
      <c r="AB88" s="226"/>
      <c r="AC88" s="226"/>
      <c r="AD88" s="226"/>
      <c r="AE88" s="226"/>
      <c r="AF88" s="226"/>
      <c r="AG88" s="226"/>
      <c r="AH88" s="226"/>
      <c r="AI88" s="226"/>
      <c r="AJ88" s="226"/>
    </row>
  </sheetData>
  <mergeCells count="31">
    <mergeCell ref="A23:C23"/>
    <mergeCell ref="B18:C18"/>
    <mergeCell ref="B19:C19"/>
    <mergeCell ref="A20:C20"/>
    <mergeCell ref="A21:C21"/>
    <mergeCell ref="A22:C22"/>
    <mergeCell ref="E1:Z1"/>
    <mergeCell ref="A3:C4"/>
    <mergeCell ref="G3:I3"/>
    <mergeCell ref="J3:L3"/>
    <mergeCell ref="M3:O3"/>
    <mergeCell ref="P3:R3"/>
    <mergeCell ref="S3:U3"/>
    <mergeCell ref="V3:X3"/>
    <mergeCell ref="Y3:AA3"/>
    <mergeCell ref="AE3:AG3"/>
    <mergeCell ref="AH3:AJ3"/>
    <mergeCell ref="A5:C5"/>
    <mergeCell ref="A6:C6"/>
    <mergeCell ref="A7:C7"/>
    <mergeCell ref="AB3:AD3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B17:C17"/>
  </mergeCells>
  <phoneticPr fontId="2"/>
  <pageMargins left="0.78740157480314965" right="0" top="0.51181102362204722" bottom="0.78740157480314965" header="0.51181102362204722" footer="0.31496062992125984"/>
  <pageSetup paperSize="9" scale="6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P125"/>
  <sheetViews>
    <sheetView view="pageBreakPreview" zoomScaleNormal="100" workbookViewId="0">
      <selection activeCell="E15" sqref="E15"/>
    </sheetView>
  </sheetViews>
  <sheetFormatPr defaultColWidth="10.625" defaultRowHeight="13.5" x14ac:dyDescent="0.15"/>
  <cols>
    <col min="1" max="1" width="8.25" style="33" customWidth="1"/>
    <col min="2" max="2" width="3.625" style="33" customWidth="1"/>
    <col min="3" max="3" width="4.625" style="33" customWidth="1"/>
    <col min="4" max="4" width="14" style="33" customWidth="1"/>
    <col min="5" max="7" width="7.125" style="33" customWidth="1"/>
    <col min="8" max="13" width="5.25" style="33" customWidth="1"/>
    <col min="14" max="15" width="6.5" style="33" bestFit="1" customWidth="1"/>
    <col min="16" max="16" width="5.25" style="33" customWidth="1"/>
    <col min="17" max="17" width="6.5" style="33" bestFit="1" customWidth="1"/>
    <col min="18" max="37" width="5.25" style="33" customWidth="1"/>
    <col min="38" max="39" width="1.625" style="33" customWidth="1"/>
    <col min="40" max="42" width="5.875" style="33" customWidth="1"/>
    <col min="43" max="256" width="10.625" style="33"/>
    <col min="257" max="257" width="8.25" style="33" customWidth="1"/>
    <col min="258" max="258" width="3.625" style="33" customWidth="1"/>
    <col min="259" max="259" width="4.625" style="33" customWidth="1"/>
    <col min="260" max="260" width="14" style="33" customWidth="1"/>
    <col min="261" max="263" width="7.125" style="33" customWidth="1"/>
    <col min="264" max="269" width="5.25" style="33" customWidth="1"/>
    <col min="270" max="271" width="6.5" style="33" bestFit="1" customWidth="1"/>
    <col min="272" max="272" width="5.25" style="33" customWidth="1"/>
    <col min="273" max="273" width="6.5" style="33" bestFit="1" customWidth="1"/>
    <col min="274" max="293" width="5.25" style="33" customWidth="1"/>
    <col min="294" max="295" width="1.625" style="33" customWidth="1"/>
    <col min="296" max="298" width="5.875" style="33" customWidth="1"/>
    <col min="299" max="512" width="10.625" style="33"/>
    <col min="513" max="513" width="8.25" style="33" customWidth="1"/>
    <col min="514" max="514" width="3.625" style="33" customWidth="1"/>
    <col min="515" max="515" width="4.625" style="33" customWidth="1"/>
    <col min="516" max="516" width="14" style="33" customWidth="1"/>
    <col min="517" max="519" width="7.125" style="33" customWidth="1"/>
    <col min="520" max="525" width="5.25" style="33" customWidth="1"/>
    <col min="526" max="527" width="6.5" style="33" bestFit="1" customWidth="1"/>
    <col min="528" max="528" width="5.25" style="33" customWidth="1"/>
    <col min="529" max="529" width="6.5" style="33" bestFit="1" customWidth="1"/>
    <col min="530" max="549" width="5.25" style="33" customWidth="1"/>
    <col min="550" max="551" width="1.625" style="33" customWidth="1"/>
    <col min="552" max="554" width="5.875" style="33" customWidth="1"/>
    <col min="555" max="768" width="10.625" style="33"/>
    <col min="769" max="769" width="8.25" style="33" customWidth="1"/>
    <col min="770" max="770" width="3.625" style="33" customWidth="1"/>
    <col min="771" max="771" width="4.625" style="33" customWidth="1"/>
    <col min="772" max="772" width="14" style="33" customWidth="1"/>
    <col min="773" max="775" width="7.125" style="33" customWidth="1"/>
    <col min="776" max="781" width="5.25" style="33" customWidth="1"/>
    <col min="782" max="783" width="6.5" style="33" bestFit="1" customWidth="1"/>
    <col min="784" max="784" width="5.25" style="33" customWidth="1"/>
    <col min="785" max="785" width="6.5" style="33" bestFit="1" customWidth="1"/>
    <col min="786" max="805" width="5.25" style="33" customWidth="1"/>
    <col min="806" max="807" width="1.625" style="33" customWidth="1"/>
    <col min="808" max="810" width="5.875" style="33" customWidth="1"/>
    <col min="811" max="1024" width="10.625" style="33"/>
    <col min="1025" max="1025" width="8.25" style="33" customWidth="1"/>
    <col min="1026" max="1026" width="3.625" style="33" customWidth="1"/>
    <col min="1027" max="1027" width="4.625" style="33" customWidth="1"/>
    <col min="1028" max="1028" width="14" style="33" customWidth="1"/>
    <col min="1029" max="1031" width="7.125" style="33" customWidth="1"/>
    <col min="1032" max="1037" width="5.25" style="33" customWidth="1"/>
    <col min="1038" max="1039" width="6.5" style="33" bestFit="1" customWidth="1"/>
    <col min="1040" max="1040" width="5.25" style="33" customWidth="1"/>
    <col min="1041" max="1041" width="6.5" style="33" bestFit="1" customWidth="1"/>
    <col min="1042" max="1061" width="5.25" style="33" customWidth="1"/>
    <col min="1062" max="1063" width="1.625" style="33" customWidth="1"/>
    <col min="1064" max="1066" width="5.875" style="33" customWidth="1"/>
    <col min="1067" max="1280" width="10.625" style="33"/>
    <col min="1281" max="1281" width="8.25" style="33" customWidth="1"/>
    <col min="1282" max="1282" width="3.625" style="33" customWidth="1"/>
    <col min="1283" max="1283" width="4.625" style="33" customWidth="1"/>
    <col min="1284" max="1284" width="14" style="33" customWidth="1"/>
    <col min="1285" max="1287" width="7.125" style="33" customWidth="1"/>
    <col min="1288" max="1293" width="5.25" style="33" customWidth="1"/>
    <col min="1294" max="1295" width="6.5" style="33" bestFit="1" customWidth="1"/>
    <col min="1296" max="1296" width="5.25" style="33" customWidth="1"/>
    <col min="1297" max="1297" width="6.5" style="33" bestFit="1" customWidth="1"/>
    <col min="1298" max="1317" width="5.25" style="33" customWidth="1"/>
    <col min="1318" max="1319" width="1.625" style="33" customWidth="1"/>
    <col min="1320" max="1322" width="5.875" style="33" customWidth="1"/>
    <col min="1323" max="1536" width="10.625" style="33"/>
    <col min="1537" max="1537" width="8.25" style="33" customWidth="1"/>
    <col min="1538" max="1538" width="3.625" style="33" customWidth="1"/>
    <col min="1539" max="1539" width="4.625" style="33" customWidth="1"/>
    <col min="1540" max="1540" width="14" style="33" customWidth="1"/>
    <col min="1541" max="1543" width="7.125" style="33" customWidth="1"/>
    <col min="1544" max="1549" width="5.25" style="33" customWidth="1"/>
    <col min="1550" max="1551" width="6.5" style="33" bestFit="1" customWidth="1"/>
    <col min="1552" max="1552" width="5.25" style="33" customWidth="1"/>
    <col min="1553" max="1553" width="6.5" style="33" bestFit="1" customWidth="1"/>
    <col min="1554" max="1573" width="5.25" style="33" customWidth="1"/>
    <col min="1574" max="1575" width="1.625" style="33" customWidth="1"/>
    <col min="1576" max="1578" width="5.875" style="33" customWidth="1"/>
    <col min="1579" max="1792" width="10.625" style="33"/>
    <col min="1793" max="1793" width="8.25" style="33" customWidth="1"/>
    <col min="1794" max="1794" width="3.625" style="33" customWidth="1"/>
    <col min="1795" max="1795" width="4.625" style="33" customWidth="1"/>
    <col min="1796" max="1796" width="14" style="33" customWidth="1"/>
    <col min="1797" max="1799" width="7.125" style="33" customWidth="1"/>
    <col min="1800" max="1805" width="5.25" style="33" customWidth="1"/>
    <col min="1806" max="1807" width="6.5" style="33" bestFit="1" customWidth="1"/>
    <col min="1808" max="1808" width="5.25" style="33" customWidth="1"/>
    <col min="1809" max="1809" width="6.5" style="33" bestFit="1" customWidth="1"/>
    <col min="1810" max="1829" width="5.25" style="33" customWidth="1"/>
    <col min="1830" max="1831" width="1.625" style="33" customWidth="1"/>
    <col min="1832" max="1834" width="5.875" style="33" customWidth="1"/>
    <col min="1835" max="2048" width="10.625" style="33"/>
    <col min="2049" max="2049" width="8.25" style="33" customWidth="1"/>
    <col min="2050" max="2050" width="3.625" style="33" customWidth="1"/>
    <col min="2051" max="2051" width="4.625" style="33" customWidth="1"/>
    <col min="2052" max="2052" width="14" style="33" customWidth="1"/>
    <col min="2053" max="2055" width="7.125" style="33" customWidth="1"/>
    <col min="2056" max="2061" width="5.25" style="33" customWidth="1"/>
    <col min="2062" max="2063" width="6.5" style="33" bestFit="1" customWidth="1"/>
    <col min="2064" max="2064" width="5.25" style="33" customWidth="1"/>
    <col min="2065" max="2065" width="6.5" style="33" bestFit="1" customWidth="1"/>
    <col min="2066" max="2085" width="5.25" style="33" customWidth="1"/>
    <col min="2086" max="2087" width="1.625" style="33" customWidth="1"/>
    <col min="2088" max="2090" width="5.875" style="33" customWidth="1"/>
    <col min="2091" max="2304" width="10.625" style="33"/>
    <col min="2305" max="2305" width="8.25" style="33" customWidth="1"/>
    <col min="2306" max="2306" width="3.625" style="33" customWidth="1"/>
    <col min="2307" max="2307" width="4.625" style="33" customWidth="1"/>
    <col min="2308" max="2308" width="14" style="33" customWidth="1"/>
    <col min="2309" max="2311" width="7.125" style="33" customWidth="1"/>
    <col min="2312" max="2317" width="5.25" style="33" customWidth="1"/>
    <col min="2318" max="2319" width="6.5" style="33" bestFit="1" customWidth="1"/>
    <col min="2320" max="2320" width="5.25" style="33" customWidth="1"/>
    <col min="2321" max="2321" width="6.5" style="33" bestFit="1" customWidth="1"/>
    <col min="2322" max="2341" width="5.25" style="33" customWidth="1"/>
    <col min="2342" max="2343" width="1.625" style="33" customWidth="1"/>
    <col min="2344" max="2346" width="5.875" style="33" customWidth="1"/>
    <col min="2347" max="2560" width="10.625" style="33"/>
    <col min="2561" max="2561" width="8.25" style="33" customWidth="1"/>
    <col min="2562" max="2562" width="3.625" style="33" customWidth="1"/>
    <col min="2563" max="2563" width="4.625" style="33" customWidth="1"/>
    <col min="2564" max="2564" width="14" style="33" customWidth="1"/>
    <col min="2565" max="2567" width="7.125" style="33" customWidth="1"/>
    <col min="2568" max="2573" width="5.25" style="33" customWidth="1"/>
    <col min="2574" max="2575" width="6.5" style="33" bestFit="1" customWidth="1"/>
    <col min="2576" max="2576" width="5.25" style="33" customWidth="1"/>
    <col min="2577" max="2577" width="6.5" style="33" bestFit="1" customWidth="1"/>
    <col min="2578" max="2597" width="5.25" style="33" customWidth="1"/>
    <col min="2598" max="2599" width="1.625" style="33" customWidth="1"/>
    <col min="2600" max="2602" width="5.875" style="33" customWidth="1"/>
    <col min="2603" max="2816" width="10.625" style="33"/>
    <col min="2817" max="2817" width="8.25" style="33" customWidth="1"/>
    <col min="2818" max="2818" width="3.625" style="33" customWidth="1"/>
    <col min="2819" max="2819" width="4.625" style="33" customWidth="1"/>
    <col min="2820" max="2820" width="14" style="33" customWidth="1"/>
    <col min="2821" max="2823" width="7.125" style="33" customWidth="1"/>
    <col min="2824" max="2829" width="5.25" style="33" customWidth="1"/>
    <col min="2830" max="2831" width="6.5" style="33" bestFit="1" customWidth="1"/>
    <col min="2832" max="2832" width="5.25" style="33" customWidth="1"/>
    <col min="2833" max="2833" width="6.5" style="33" bestFit="1" customWidth="1"/>
    <col min="2834" max="2853" width="5.25" style="33" customWidth="1"/>
    <col min="2854" max="2855" width="1.625" style="33" customWidth="1"/>
    <col min="2856" max="2858" width="5.875" style="33" customWidth="1"/>
    <col min="2859" max="3072" width="10.625" style="33"/>
    <col min="3073" max="3073" width="8.25" style="33" customWidth="1"/>
    <col min="3074" max="3074" width="3.625" style="33" customWidth="1"/>
    <col min="3075" max="3075" width="4.625" style="33" customWidth="1"/>
    <col min="3076" max="3076" width="14" style="33" customWidth="1"/>
    <col min="3077" max="3079" width="7.125" style="33" customWidth="1"/>
    <col min="3080" max="3085" width="5.25" style="33" customWidth="1"/>
    <col min="3086" max="3087" width="6.5" style="33" bestFit="1" customWidth="1"/>
    <col min="3088" max="3088" width="5.25" style="33" customWidth="1"/>
    <col min="3089" max="3089" width="6.5" style="33" bestFit="1" customWidth="1"/>
    <col min="3090" max="3109" width="5.25" style="33" customWidth="1"/>
    <col min="3110" max="3111" width="1.625" style="33" customWidth="1"/>
    <col min="3112" max="3114" width="5.875" style="33" customWidth="1"/>
    <col min="3115" max="3328" width="10.625" style="33"/>
    <col min="3329" max="3329" width="8.25" style="33" customWidth="1"/>
    <col min="3330" max="3330" width="3.625" style="33" customWidth="1"/>
    <col min="3331" max="3331" width="4.625" style="33" customWidth="1"/>
    <col min="3332" max="3332" width="14" style="33" customWidth="1"/>
    <col min="3333" max="3335" width="7.125" style="33" customWidth="1"/>
    <col min="3336" max="3341" width="5.25" style="33" customWidth="1"/>
    <col min="3342" max="3343" width="6.5" style="33" bestFit="1" customWidth="1"/>
    <col min="3344" max="3344" width="5.25" style="33" customWidth="1"/>
    <col min="3345" max="3345" width="6.5" style="33" bestFit="1" customWidth="1"/>
    <col min="3346" max="3365" width="5.25" style="33" customWidth="1"/>
    <col min="3366" max="3367" width="1.625" style="33" customWidth="1"/>
    <col min="3368" max="3370" width="5.875" style="33" customWidth="1"/>
    <col min="3371" max="3584" width="10.625" style="33"/>
    <col min="3585" max="3585" width="8.25" style="33" customWidth="1"/>
    <col min="3586" max="3586" width="3.625" style="33" customWidth="1"/>
    <col min="3587" max="3587" width="4.625" style="33" customWidth="1"/>
    <col min="3588" max="3588" width="14" style="33" customWidth="1"/>
    <col min="3589" max="3591" width="7.125" style="33" customWidth="1"/>
    <col min="3592" max="3597" width="5.25" style="33" customWidth="1"/>
    <col min="3598" max="3599" width="6.5" style="33" bestFit="1" customWidth="1"/>
    <col min="3600" max="3600" width="5.25" style="33" customWidth="1"/>
    <col min="3601" max="3601" width="6.5" style="33" bestFit="1" customWidth="1"/>
    <col min="3602" max="3621" width="5.25" style="33" customWidth="1"/>
    <col min="3622" max="3623" width="1.625" style="33" customWidth="1"/>
    <col min="3624" max="3626" width="5.875" style="33" customWidth="1"/>
    <col min="3627" max="3840" width="10.625" style="33"/>
    <col min="3841" max="3841" width="8.25" style="33" customWidth="1"/>
    <col min="3842" max="3842" width="3.625" style="33" customWidth="1"/>
    <col min="3843" max="3843" width="4.625" style="33" customWidth="1"/>
    <col min="3844" max="3844" width="14" style="33" customWidth="1"/>
    <col min="3845" max="3847" width="7.125" style="33" customWidth="1"/>
    <col min="3848" max="3853" width="5.25" style="33" customWidth="1"/>
    <col min="3854" max="3855" width="6.5" style="33" bestFit="1" customWidth="1"/>
    <col min="3856" max="3856" width="5.25" style="33" customWidth="1"/>
    <col min="3857" max="3857" width="6.5" style="33" bestFit="1" customWidth="1"/>
    <col min="3858" max="3877" width="5.25" style="33" customWidth="1"/>
    <col min="3878" max="3879" width="1.625" style="33" customWidth="1"/>
    <col min="3880" max="3882" width="5.875" style="33" customWidth="1"/>
    <col min="3883" max="4096" width="10.625" style="33"/>
    <col min="4097" max="4097" width="8.25" style="33" customWidth="1"/>
    <col min="4098" max="4098" width="3.625" style="33" customWidth="1"/>
    <col min="4099" max="4099" width="4.625" style="33" customWidth="1"/>
    <col min="4100" max="4100" width="14" style="33" customWidth="1"/>
    <col min="4101" max="4103" width="7.125" style="33" customWidth="1"/>
    <col min="4104" max="4109" width="5.25" style="33" customWidth="1"/>
    <col min="4110" max="4111" width="6.5" style="33" bestFit="1" customWidth="1"/>
    <col min="4112" max="4112" width="5.25" style="33" customWidth="1"/>
    <col min="4113" max="4113" width="6.5" style="33" bestFit="1" customWidth="1"/>
    <col min="4114" max="4133" width="5.25" style="33" customWidth="1"/>
    <col min="4134" max="4135" width="1.625" style="33" customWidth="1"/>
    <col min="4136" max="4138" width="5.875" style="33" customWidth="1"/>
    <col min="4139" max="4352" width="10.625" style="33"/>
    <col min="4353" max="4353" width="8.25" style="33" customWidth="1"/>
    <col min="4354" max="4354" width="3.625" style="33" customWidth="1"/>
    <col min="4355" max="4355" width="4.625" style="33" customWidth="1"/>
    <col min="4356" max="4356" width="14" style="33" customWidth="1"/>
    <col min="4357" max="4359" width="7.125" style="33" customWidth="1"/>
    <col min="4360" max="4365" width="5.25" style="33" customWidth="1"/>
    <col min="4366" max="4367" width="6.5" style="33" bestFit="1" customWidth="1"/>
    <col min="4368" max="4368" width="5.25" style="33" customWidth="1"/>
    <col min="4369" max="4369" width="6.5" style="33" bestFit="1" customWidth="1"/>
    <col min="4370" max="4389" width="5.25" style="33" customWidth="1"/>
    <col min="4390" max="4391" width="1.625" style="33" customWidth="1"/>
    <col min="4392" max="4394" width="5.875" style="33" customWidth="1"/>
    <col min="4395" max="4608" width="10.625" style="33"/>
    <col min="4609" max="4609" width="8.25" style="33" customWidth="1"/>
    <col min="4610" max="4610" width="3.625" style="33" customWidth="1"/>
    <col min="4611" max="4611" width="4.625" style="33" customWidth="1"/>
    <col min="4612" max="4612" width="14" style="33" customWidth="1"/>
    <col min="4613" max="4615" width="7.125" style="33" customWidth="1"/>
    <col min="4616" max="4621" width="5.25" style="33" customWidth="1"/>
    <col min="4622" max="4623" width="6.5" style="33" bestFit="1" customWidth="1"/>
    <col min="4624" max="4624" width="5.25" style="33" customWidth="1"/>
    <col min="4625" max="4625" width="6.5" style="33" bestFit="1" customWidth="1"/>
    <col min="4626" max="4645" width="5.25" style="33" customWidth="1"/>
    <col min="4646" max="4647" width="1.625" style="33" customWidth="1"/>
    <col min="4648" max="4650" width="5.875" style="33" customWidth="1"/>
    <col min="4651" max="4864" width="10.625" style="33"/>
    <col min="4865" max="4865" width="8.25" style="33" customWidth="1"/>
    <col min="4866" max="4866" width="3.625" style="33" customWidth="1"/>
    <col min="4867" max="4867" width="4.625" style="33" customWidth="1"/>
    <col min="4868" max="4868" width="14" style="33" customWidth="1"/>
    <col min="4869" max="4871" width="7.125" style="33" customWidth="1"/>
    <col min="4872" max="4877" width="5.25" style="33" customWidth="1"/>
    <col min="4878" max="4879" width="6.5" style="33" bestFit="1" customWidth="1"/>
    <col min="4880" max="4880" width="5.25" style="33" customWidth="1"/>
    <col min="4881" max="4881" width="6.5" style="33" bestFit="1" customWidth="1"/>
    <col min="4882" max="4901" width="5.25" style="33" customWidth="1"/>
    <col min="4902" max="4903" width="1.625" style="33" customWidth="1"/>
    <col min="4904" max="4906" width="5.875" style="33" customWidth="1"/>
    <col min="4907" max="5120" width="10.625" style="33"/>
    <col min="5121" max="5121" width="8.25" style="33" customWidth="1"/>
    <col min="5122" max="5122" width="3.625" style="33" customWidth="1"/>
    <col min="5123" max="5123" width="4.625" style="33" customWidth="1"/>
    <col min="5124" max="5124" width="14" style="33" customWidth="1"/>
    <col min="5125" max="5127" width="7.125" style="33" customWidth="1"/>
    <col min="5128" max="5133" width="5.25" style="33" customWidth="1"/>
    <col min="5134" max="5135" width="6.5" style="33" bestFit="1" customWidth="1"/>
    <col min="5136" max="5136" width="5.25" style="33" customWidth="1"/>
    <col min="5137" max="5137" width="6.5" style="33" bestFit="1" customWidth="1"/>
    <col min="5138" max="5157" width="5.25" style="33" customWidth="1"/>
    <col min="5158" max="5159" width="1.625" style="33" customWidth="1"/>
    <col min="5160" max="5162" width="5.875" style="33" customWidth="1"/>
    <col min="5163" max="5376" width="10.625" style="33"/>
    <col min="5377" max="5377" width="8.25" style="33" customWidth="1"/>
    <col min="5378" max="5378" width="3.625" style="33" customWidth="1"/>
    <col min="5379" max="5379" width="4.625" style="33" customWidth="1"/>
    <col min="5380" max="5380" width="14" style="33" customWidth="1"/>
    <col min="5381" max="5383" width="7.125" style="33" customWidth="1"/>
    <col min="5384" max="5389" width="5.25" style="33" customWidth="1"/>
    <col min="5390" max="5391" width="6.5" style="33" bestFit="1" customWidth="1"/>
    <col min="5392" max="5392" width="5.25" style="33" customWidth="1"/>
    <col min="5393" max="5393" width="6.5" style="33" bestFit="1" customWidth="1"/>
    <col min="5394" max="5413" width="5.25" style="33" customWidth="1"/>
    <col min="5414" max="5415" width="1.625" style="33" customWidth="1"/>
    <col min="5416" max="5418" width="5.875" style="33" customWidth="1"/>
    <col min="5419" max="5632" width="10.625" style="33"/>
    <col min="5633" max="5633" width="8.25" style="33" customWidth="1"/>
    <col min="5634" max="5634" width="3.625" style="33" customWidth="1"/>
    <col min="5635" max="5635" width="4.625" style="33" customWidth="1"/>
    <col min="5636" max="5636" width="14" style="33" customWidth="1"/>
    <col min="5637" max="5639" width="7.125" style="33" customWidth="1"/>
    <col min="5640" max="5645" width="5.25" style="33" customWidth="1"/>
    <col min="5646" max="5647" width="6.5" style="33" bestFit="1" customWidth="1"/>
    <col min="5648" max="5648" width="5.25" style="33" customWidth="1"/>
    <col min="5649" max="5649" width="6.5" style="33" bestFit="1" customWidth="1"/>
    <col min="5650" max="5669" width="5.25" style="33" customWidth="1"/>
    <col min="5670" max="5671" width="1.625" style="33" customWidth="1"/>
    <col min="5672" max="5674" width="5.875" style="33" customWidth="1"/>
    <col min="5675" max="5888" width="10.625" style="33"/>
    <col min="5889" max="5889" width="8.25" style="33" customWidth="1"/>
    <col min="5890" max="5890" width="3.625" style="33" customWidth="1"/>
    <col min="5891" max="5891" width="4.625" style="33" customWidth="1"/>
    <col min="5892" max="5892" width="14" style="33" customWidth="1"/>
    <col min="5893" max="5895" width="7.125" style="33" customWidth="1"/>
    <col min="5896" max="5901" width="5.25" style="33" customWidth="1"/>
    <col min="5902" max="5903" width="6.5" style="33" bestFit="1" customWidth="1"/>
    <col min="5904" max="5904" width="5.25" style="33" customWidth="1"/>
    <col min="5905" max="5905" width="6.5" style="33" bestFit="1" customWidth="1"/>
    <col min="5906" max="5925" width="5.25" style="33" customWidth="1"/>
    <col min="5926" max="5927" width="1.625" style="33" customWidth="1"/>
    <col min="5928" max="5930" width="5.875" style="33" customWidth="1"/>
    <col min="5931" max="6144" width="10.625" style="33"/>
    <col min="6145" max="6145" width="8.25" style="33" customWidth="1"/>
    <col min="6146" max="6146" width="3.625" style="33" customWidth="1"/>
    <col min="6147" max="6147" width="4.625" style="33" customWidth="1"/>
    <col min="6148" max="6148" width="14" style="33" customWidth="1"/>
    <col min="6149" max="6151" width="7.125" style="33" customWidth="1"/>
    <col min="6152" max="6157" width="5.25" style="33" customWidth="1"/>
    <col min="6158" max="6159" width="6.5" style="33" bestFit="1" customWidth="1"/>
    <col min="6160" max="6160" width="5.25" style="33" customWidth="1"/>
    <col min="6161" max="6161" width="6.5" style="33" bestFit="1" customWidth="1"/>
    <col min="6162" max="6181" width="5.25" style="33" customWidth="1"/>
    <col min="6182" max="6183" width="1.625" style="33" customWidth="1"/>
    <col min="6184" max="6186" width="5.875" style="33" customWidth="1"/>
    <col min="6187" max="6400" width="10.625" style="33"/>
    <col min="6401" max="6401" width="8.25" style="33" customWidth="1"/>
    <col min="6402" max="6402" width="3.625" style="33" customWidth="1"/>
    <col min="6403" max="6403" width="4.625" style="33" customWidth="1"/>
    <col min="6404" max="6404" width="14" style="33" customWidth="1"/>
    <col min="6405" max="6407" width="7.125" style="33" customWidth="1"/>
    <col min="6408" max="6413" width="5.25" style="33" customWidth="1"/>
    <col min="6414" max="6415" width="6.5" style="33" bestFit="1" customWidth="1"/>
    <col min="6416" max="6416" width="5.25" style="33" customWidth="1"/>
    <col min="6417" max="6417" width="6.5" style="33" bestFit="1" customWidth="1"/>
    <col min="6418" max="6437" width="5.25" style="33" customWidth="1"/>
    <col min="6438" max="6439" width="1.625" style="33" customWidth="1"/>
    <col min="6440" max="6442" width="5.875" style="33" customWidth="1"/>
    <col min="6443" max="6656" width="10.625" style="33"/>
    <col min="6657" max="6657" width="8.25" style="33" customWidth="1"/>
    <col min="6658" max="6658" width="3.625" style="33" customWidth="1"/>
    <col min="6659" max="6659" width="4.625" style="33" customWidth="1"/>
    <col min="6660" max="6660" width="14" style="33" customWidth="1"/>
    <col min="6661" max="6663" width="7.125" style="33" customWidth="1"/>
    <col min="6664" max="6669" width="5.25" style="33" customWidth="1"/>
    <col min="6670" max="6671" width="6.5" style="33" bestFit="1" customWidth="1"/>
    <col min="6672" max="6672" width="5.25" style="33" customWidth="1"/>
    <col min="6673" max="6673" width="6.5" style="33" bestFit="1" customWidth="1"/>
    <col min="6674" max="6693" width="5.25" style="33" customWidth="1"/>
    <col min="6694" max="6695" width="1.625" style="33" customWidth="1"/>
    <col min="6696" max="6698" width="5.875" style="33" customWidth="1"/>
    <col min="6699" max="6912" width="10.625" style="33"/>
    <col min="6913" max="6913" width="8.25" style="33" customWidth="1"/>
    <col min="6914" max="6914" width="3.625" style="33" customWidth="1"/>
    <col min="6915" max="6915" width="4.625" style="33" customWidth="1"/>
    <col min="6916" max="6916" width="14" style="33" customWidth="1"/>
    <col min="6917" max="6919" width="7.125" style="33" customWidth="1"/>
    <col min="6920" max="6925" width="5.25" style="33" customWidth="1"/>
    <col min="6926" max="6927" width="6.5" style="33" bestFit="1" customWidth="1"/>
    <col min="6928" max="6928" width="5.25" style="33" customWidth="1"/>
    <col min="6929" max="6929" width="6.5" style="33" bestFit="1" customWidth="1"/>
    <col min="6930" max="6949" width="5.25" style="33" customWidth="1"/>
    <col min="6950" max="6951" width="1.625" style="33" customWidth="1"/>
    <col min="6952" max="6954" width="5.875" style="33" customWidth="1"/>
    <col min="6955" max="7168" width="10.625" style="33"/>
    <col min="7169" max="7169" width="8.25" style="33" customWidth="1"/>
    <col min="7170" max="7170" width="3.625" style="33" customWidth="1"/>
    <col min="7171" max="7171" width="4.625" style="33" customWidth="1"/>
    <col min="7172" max="7172" width="14" style="33" customWidth="1"/>
    <col min="7173" max="7175" width="7.125" style="33" customWidth="1"/>
    <col min="7176" max="7181" width="5.25" style="33" customWidth="1"/>
    <col min="7182" max="7183" width="6.5" style="33" bestFit="1" customWidth="1"/>
    <col min="7184" max="7184" width="5.25" style="33" customWidth="1"/>
    <col min="7185" max="7185" width="6.5" style="33" bestFit="1" customWidth="1"/>
    <col min="7186" max="7205" width="5.25" style="33" customWidth="1"/>
    <col min="7206" max="7207" width="1.625" style="33" customWidth="1"/>
    <col min="7208" max="7210" width="5.875" style="33" customWidth="1"/>
    <col min="7211" max="7424" width="10.625" style="33"/>
    <col min="7425" max="7425" width="8.25" style="33" customWidth="1"/>
    <col min="7426" max="7426" width="3.625" style="33" customWidth="1"/>
    <col min="7427" max="7427" width="4.625" style="33" customWidth="1"/>
    <col min="7428" max="7428" width="14" style="33" customWidth="1"/>
    <col min="7429" max="7431" width="7.125" style="33" customWidth="1"/>
    <col min="7432" max="7437" width="5.25" style="33" customWidth="1"/>
    <col min="7438" max="7439" width="6.5" style="33" bestFit="1" customWidth="1"/>
    <col min="7440" max="7440" width="5.25" style="33" customWidth="1"/>
    <col min="7441" max="7441" width="6.5" style="33" bestFit="1" customWidth="1"/>
    <col min="7442" max="7461" width="5.25" style="33" customWidth="1"/>
    <col min="7462" max="7463" width="1.625" style="33" customWidth="1"/>
    <col min="7464" max="7466" width="5.875" style="33" customWidth="1"/>
    <col min="7467" max="7680" width="10.625" style="33"/>
    <col min="7681" max="7681" width="8.25" style="33" customWidth="1"/>
    <col min="7682" max="7682" width="3.625" style="33" customWidth="1"/>
    <col min="7683" max="7683" width="4.625" style="33" customWidth="1"/>
    <col min="7684" max="7684" width="14" style="33" customWidth="1"/>
    <col min="7685" max="7687" width="7.125" style="33" customWidth="1"/>
    <col min="7688" max="7693" width="5.25" style="33" customWidth="1"/>
    <col min="7694" max="7695" width="6.5" style="33" bestFit="1" customWidth="1"/>
    <col min="7696" max="7696" width="5.25" style="33" customWidth="1"/>
    <col min="7697" max="7697" width="6.5" style="33" bestFit="1" customWidth="1"/>
    <col min="7698" max="7717" width="5.25" style="33" customWidth="1"/>
    <col min="7718" max="7719" width="1.625" style="33" customWidth="1"/>
    <col min="7720" max="7722" width="5.875" style="33" customWidth="1"/>
    <col min="7723" max="7936" width="10.625" style="33"/>
    <col min="7937" max="7937" width="8.25" style="33" customWidth="1"/>
    <col min="7938" max="7938" width="3.625" style="33" customWidth="1"/>
    <col min="7939" max="7939" width="4.625" style="33" customWidth="1"/>
    <col min="7940" max="7940" width="14" style="33" customWidth="1"/>
    <col min="7941" max="7943" width="7.125" style="33" customWidth="1"/>
    <col min="7944" max="7949" width="5.25" style="33" customWidth="1"/>
    <col min="7950" max="7951" width="6.5" style="33" bestFit="1" customWidth="1"/>
    <col min="7952" max="7952" width="5.25" style="33" customWidth="1"/>
    <col min="7953" max="7953" width="6.5" style="33" bestFit="1" customWidth="1"/>
    <col min="7954" max="7973" width="5.25" style="33" customWidth="1"/>
    <col min="7974" max="7975" width="1.625" style="33" customWidth="1"/>
    <col min="7976" max="7978" width="5.875" style="33" customWidth="1"/>
    <col min="7979" max="8192" width="10.625" style="33"/>
    <col min="8193" max="8193" width="8.25" style="33" customWidth="1"/>
    <col min="8194" max="8194" width="3.625" style="33" customWidth="1"/>
    <col min="8195" max="8195" width="4.625" style="33" customWidth="1"/>
    <col min="8196" max="8196" width="14" style="33" customWidth="1"/>
    <col min="8197" max="8199" width="7.125" style="33" customWidth="1"/>
    <col min="8200" max="8205" width="5.25" style="33" customWidth="1"/>
    <col min="8206" max="8207" width="6.5" style="33" bestFit="1" customWidth="1"/>
    <col min="8208" max="8208" width="5.25" style="33" customWidth="1"/>
    <col min="8209" max="8209" width="6.5" style="33" bestFit="1" customWidth="1"/>
    <col min="8210" max="8229" width="5.25" style="33" customWidth="1"/>
    <col min="8230" max="8231" width="1.625" style="33" customWidth="1"/>
    <col min="8232" max="8234" width="5.875" style="33" customWidth="1"/>
    <col min="8235" max="8448" width="10.625" style="33"/>
    <col min="8449" max="8449" width="8.25" style="33" customWidth="1"/>
    <col min="8450" max="8450" width="3.625" style="33" customWidth="1"/>
    <col min="8451" max="8451" width="4.625" style="33" customWidth="1"/>
    <col min="8452" max="8452" width="14" style="33" customWidth="1"/>
    <col min="8453" max="8455" width="7.125" style="33" customWidth="1"/>
    <col min="8456" max="8461" width="5.25" style="33" customWidth="1"/>
    <col min="8462" max="8463" width="6.5" style="33" bestFit="1" customWidth="1"/>
    <col min="8464" max="8464" width="5.25" style="33" customWidth="1"/>
    <col min="8465" max="8465" width="6.5" style="33" bestFit="1" customWidth="1"/>
    <col min="8466" max="8485" width="5.25" style="33" customWidth="1"/>
    <col min="8486" max="8487" width="1.625" style="33" customWidth="1"/>
    <col min="8488" max="8490" width="5.875" style="33" customWidth="1"/>
    <col min="8491" max="8704" width="10.625" style="33"/>
    <col min="8705" max="8705" width="8.25" style="33" customWidth="1"/>
    <col min="8706" max="8706" width="3.625" style="33" customWidth="1"/>
    <col min="8707" max="8707" width="4.625" style="33" customWidth="1"/>
    <col min="8708" max="8708" width="14" style="33" customWidth="1"/>
    <col min="8709" max="8711" width="7.125" style="33" customWidth="1"/>
    <col min="8712" max="8717" width="5.25" style="33" customWidth="1"/>
    <col min="8718" max="8719" width="6.5" style="33" bestFit="1" customWidth="1"/>
    <col min="8720" max="8720" width="5.25" style="33" customWidth="1"/>
    <col min="8721" max="8721" width="6.5" style="33" bestFit="1" customWidth="1"/>
    <col min="8722" max="8741" width="5.25" style="33" customWidth="1"/>
    <col min="8742" max="8743" width="1.625" style="33" customWidth="1"/>
    <col min="8744" max="8746" width="5.875" style="33" customWidth="1"/>
    <col min="8747" max="8960" width="10.625" style="33"/>
    <col min="8961" max="8961" width="8.25" style="33" customWidth="1"/>
    <col min="8962" max="8962" width="3.625" style="33" customWidth="1"/>
    <col min="8963" max="8963" width="4.625" style="33" customWidth="1"/>
    <col min="8964" max="8964" width="14" style="33" customWidth="1"/>
    <col min="8965" max="8967" width="7.125" style="33" customWidth="1"/>
    <col min="8968" max="8973" width="5.25" style="33" customWidth="1"/>
    <col min="8974" max="8975" width="6.5" style="33" bestFit="1" customWidth="1"/>
    <col min="8976" max="8976" width="5.25" style="33" customWidth="1"/>
    <col min="8977" max="8977" width="6.5" style="33" bestFit="1" customWidth="1"/>
    <col min="8978" max="8997" width="5.25" style="33" customWidth="1"/>
    <col min="8998" max="8999" width="1.625" style="33" customWidth="1"/>
    <col min="9000" max="9002" width="5.875" style="33" customWidth="1"/>
    <col min="9003" max="9216" width="10.625" style="33"/>
    <col min="9217" max="9217" width="8.25" style="33" customWidth="1"/>
    <col min="9218" max="9218" width="3.625" style="33" customWidth="1"/>
    <col min="9219" max="9219" width="4.625" style="33" customWidth="1"/>
    <col min="9220" max="9220" width="14" style="33" customWidth="1"/>
    <col min="9221" max="9223" width="7.125" style="33" customWidth="1"/>
    <col min="9224" max="9229" width="5.25" style="33" customWidth="1"/>
    <col min="9230" max="9231" width="6.5" style="33" bestFit="1" customWidth="1"/>
    <col min="9232" max="9232" width="5.25" style="33" customWidth="1"/>
    <col min="9233" max="9233" width="6.5" style="33" bestFit="1" customWidth="1"/>
    <col min="9234" max="9253" width="5.25" style="33" customWidth="1"/>
    <col min="9254" max="9255" width="1.625" style="33" customWidth="1"/>
    <col min="9256" max="9258" width="5.875" style="33" customWidth="1"/>
    <col min="9259" max="9472" width="10.625" style="33"/>
    <col min="9473" max="9473" width="8.25" style="33" customWidth="1"/>
    <col min="9474" max="9474" width="3.625" style="33" customWidth="1"/>
    <col min="9475" max="9475" width="4.625" style="33" customWidth="1"/>
    <col min="9476" max="9476" width="14" style="33" customWidth="1"/>
    <col min="9477" max="9479" width="7.125" style="33" customWidth="1"/>
    <col min="9480" max="9485" width="5.25" style="33" customWidth="1"/>
    <col min="9486" max="9487" width="6.5" style="33" bestFit="1" customWidth="1"/>
    <col min="9488" max="9488" width="5.25" style="33" customWidth="1"/>
    <col min="9489" max="9489" width="6.5" style="33" bestFit="1" customWidth="1"/>
    <col min="9490" max="9509" width="5.25" style="33" customWidth="1"/>
    <col min="9510" max="9511" width="1.625" style="33" customWidth="1"/>
    <col min="9512" max="9514" width="5.875" style="33" customWidth="1"/>
    <col min="9515" max="9728" width="10.625" style="33"/>
    <col min="9729" max="9729" width="8.25" style="33" customWidth="1"/>
    <col min="9730" max="9730" width="3.625" style="33" customWidth="1"/>
    <col min="9731" max="9731" width="4.625" style="33" customWidth="1"/>
    <col min="9732" max="9732" width="14" style="33" customWidth="1"/>
    <col min="9733" max="9735" width="7.125" style="33" customWidth="1"/>
    <col min="9736" max="9741" width="5.25" style="33" customWidth="1"/>
    <col min="9742" max="9743" width="6.5" style="33" bestFit="1" customWidth="1"/>
    <col min="9744" max="9744" width="5.25" style="33" customWidth="1"/>
    <col min="9745" max="9745" width="6.5" style="33" bestFit="1" customWidth="1"/>
    <col min="9746" max="9765" width="5.25" style="33" customWidth="1"/>
    <col min="9766" max="9767" width="1.625" style="33" customWidth="1"/>
    <col min="9768" max="9770" width="5.875" style="33" customWidth="1"/>
    <col min="9771" max="9984" width="10.625" style="33"/>
    <col min="9985" max="9985" width="8.25" style="33" customWidth="1"/>
    <col min="9986" max="9986" width="3.625" style="33" customWidth="1"/>
    <col min="9987" max="9987" width="4.625" style="33" customWidth="1"/>
    <col min="9988" max="9988" width="14" style="33" customWidth="1"/>
    <col min="9989" max="9991" width="7.125" style="33" customWidth="1"/>
    <col min="9992" max="9997" width="5.25" style="33" customWidth="1"/>
    <col min="9998" max="9999" width="6.5" style="33" bestFit="1" customWidth="1"/>
    <col min="10000" max="10000" width="5.25" style="33" customWidth="1"/>
    <col min="10001" max="10001" width="6.5" style="33" bestFit="1" customWidth="1"/>
    <col min="10002" max="10021" width="5.25" style="33" customWidth="1"/>
    <col min="10022" max="10023" width="1.625" style="33" customWidth="1"/>
    <col min="10024" max="10026" width="5.875" style="33" customWidth="1"/>
    <col min="10027" max="10240" width="10.625" style="33"/>
    <col min="10241" max="10241" width="8.25" style="33" customWidth="1"/>
    <col min="10242" max="10242" width="3.625" style="33" customWidth="1"/>
    <col min="10243" max="10243" width="4.625" style="33" customWidth="1"/>
    <col min="10244" max="10244" width="14" style="33" customWidth="1"/>
    <col min="10245" max="10247" width="7.125" style="33" customWidth="1"/>
    <col min="10248" max="10253" width="5.25" style="33" customWidth="1"/>
    <col min="10254" max="10255" width="6.5" style="33" bestFit="1" customWidth="1"/>
    <col min="10256" max="10256" width="5.25" style="33" customWidth="1"/>
    <col min="10257" max="10257" width="6.5" style="33" bestFit="1" customWidth="1"/>
    <col min="10258" max="10277" width="5.25" style="33" customWidth="1"/>
    <col min="10278" max="10279" width="1.625" style="33" customWidth="1"/>
    <col min="10280" max="10282" width="5.875" style="33" customWidth="1"/>
    <col min="10283" max="10496" width="10.625" style="33"/>
    <col min="10497" max="10497" width="8.25" style="33" customWidth="1"/>
    <col min="10498" max="10498" width="3.625" style="33" customWidth="1"/>
    <col min="10499" max="10499" width="4.625" style="33" customWidth="1"/>
    <col min="10500" max="10500" width="14" style="33" customWidth="1"/>
    <col min="10501" max="10503" width="7.125" style="33" customWidth="1"/>
    <col min="10504" max="10509" width="5.25" style="33" customWidth="1"/>
    <col min="10510" max="10511" width="6.5" style="33" bestFit="1" customWidth="1"/>
    <col min="10512" max="10512" width="5.25" style="33" customWidth="1"/>
    <col min="10513" max="10513" width="6.5" style="33" bestFit="1" customWidth="1"/>
    <col min="10514" max="10533" width="5.25" style="33" customWidth="1"/>
    <col min="10534" max="10535" width="1.625" style="33" customWidth="1"/>
    <col min="10536" max="10538" width="5.875" style="33" customWidth="1"/>
    <col min="10539" max="10752" width="10.625" style="33"/>
    <col min="10753" max="10753" width="8.25" style="33" customWidth="1"/>
    <col min="10754" max="10754" width="3.625" style="33" customWidth="1"/>
    <col min="10755" max="10755" width="4.625" style="33" customWidth="1"/>
    <col min="10756" max="10756" width="14" style="33" customWidth="1"/>
    <col min="10757" max="10759" width="7.125" style="33" customWidth="1"/>
    <col min="10760" max="10765" width="5.25" style="33" customWidth="1"/>
    <col min="10766" max="10767" width="6.5" style="33" bestFit="1" customWidth="1"/>
    <col min="10768" max="10768" width="5.25" style="33" customWidth="1"/>
    <col min="10769" max="10769" width="6.5" style="33" bestFit="1" customWidth="1"/>
    <col min="10770" max="10789" width="5.25" style="33" customWidth="1"/>
    <col min="10790" max="10791" width="1.625" style="33" customWidth="1"/>
    <col min="10792" max="10794" width="5.875" style="33" customWidth="1"/>
    <col min="10795" max="11008" width="10.625" style="33"/>
    <col min="11009" max="11009" width="8.25" style="33" customWidth="1"/>
    <col min="11010" max="11010" width="3.625" style="33" customWidth="1"/>
    <col min="11011" max="11011" width="4.625" style="33" customWidth="1"/>
    <col min="11012" max="11012" width="14" style="33" customWidth="1"/>
    <col min="11013" max="11015" width="7.125" style="33" customWidth="1"/>
    <col min="11016" max="11021" width="5.25" style="33" customWidth="1"/>
    <col min="11022" max="11023" width="6.5" style="33" bestFit="1" customWidth="1"/>
    <col min="11024" max="11024" width="5.25" style="33" customWidth="1"/>
    <col min="11025" max="11025" width="6.5" style="33" bestFit="1" customWidth="1"/>
    <col min="11026" max="11045" width="5.25" style="33" customWidth="1"/>
    <col min="11046" max="11047" width="1.625" style="33" customWidth="1"/>
    <col min="11048" max="11050" width="5.875" style="33" customWidth="1"/>
    <col min="11051" max="11264" width="10.625" style="33"/>
    <col min="11265" max="11265" width="8.25" style="33" customWidth="1"/>
    <col min="11266" max="11266" width="3.625" style="33" customWidth="1"/>
    <col min="11267" max="11267" width="4.625" style="33" customWidth="1"/>
    <col min="11268" max="11268" width="14" style="33" customWidth="1"/>
    <col min="11269" max="11271" width="7.125" style="33" customWidth="1"/>
    <col min="11272" max="11277" width="5.25" style="33" customWidth="1"/>
    <col min="11278" max="11279" width="6.5" style="33" bestFit="1" customWidth="1"/>
    <col min="11280" max="11280" width="5.25" style="33" customWidth="1"/>
    <col min="11281" max="11281" width="6.5" style="33" bestFit="1" customWidth="1"/>
    <col min="11282" max="11301" width="5.25" style="33" customWidth="1"/>
    <col min="11302" max="11303" width="1.625" style="33" customWidth="1"/>
    <col min="11304" max="11306" width="5.875" style="33" customWidth="1"/>
    <col min="11307" max="11520" width="10.625" style="33"/>
    <col min="11521" max="11521" width="8.25" style="33" customWidth="1"/>
    <col min="11522" max="11522" width="3.625" style="33" customWidth="1"/>
    <col min="11523" max="11523" width="4.625" style="33" customWidth="1"/>
    <col min="11524" max="11524" width="14" style="33" customWidth="1"/>
    <col min="11525" max="11527" width="7.125" style="33" customWidth="1"/>
    <col min="11528" max="11533" width="5.25" style="33" customWidth="1"/>
    <col min="11534" max="11535" width="6.5" style="33" bestFit="1" customWidth="1"/>
    <col min="11536" max="11536" width="5.25" style="33" customWidth="1"/>
    <col min="11537" max="11537" width="6.5" style="33" bestFit="1" customWidth="1"/>
    <col min="11538" max="11557" width="5.25" style="33" customWidth="1"/>
    <col min="11558" max="11559" width="1.625" style="33" customWidth="1"/>
    <col min="11560" max="11562" width="5.875" style="33" customWidth="1"/>
    <col min="11563" max="11776" width="10.625" style="33"/>
    <col min="11777" max="11777" width="8.25" style="33" customWidth="1"/>
    <col min="11778" max="11778" width="3.625" style="33" customWidth="1"/>
    <col min="11779" max="11779" width="4.625" style="33" customWidth="1"/>
    <col min="11780" max="11780" width="14" style="33" customWidth="1"/>
    <col min="11781" max="11783" width="7.125" style="33" customWidth="1"/>
    <col min="11784" max="11789" width="5.25" style="33" customWidth="1"/>
    <col min="11790" max="11791" width="6.5" style="33" bestFit="1" customWidth="1"/>
    <col min="11792" max="11792" width="5.25" style="33" customWidth="1"/>
    <col min="11793" max="11793" width="6.5" style="33" bestFit="1" customWidth="1"/>
    <col min="11794" max="11813" width="5.25" style="33" customWidth="1"/>
    <col min="11814" max="11815" width="1.625" style="33" customWidth="1"/>
    <col min="11816" max="11818" width="5.875" style="33" customWidth="1"/>
    <col min="11819" max="12032" width="10.625" style="33"/>
    <col min="12033" max="12033" width="8.25" style="33" customWidth="1"/>
    <col min="12034" max="12034" width="3.625" style="33" customWidth="1"/>
    <col min="12035" max="12035" width="4.625" style="33" customWidth="1"/>
    <col min="12036" max="12036" width="14" style="33" customWidth="1"/>
    <col min="12037" max="12039" width="7.125" style="33" customWidth="1"/>
    <col min="12040" max="12045" width="5.25" style="33" customWidth="1"/>
    <col min="12046" max="12047" width="6.5" style="33" bestFit="1" customWidth="1"/>
    <col min="12048" max="12048" width="5.25" style="33" customWidth="1"/>
    <col min="12049" max="12049" width="6.5" style="33" bestFit="1" customWidth="1"/>
    <col min="12050" max="12069" width="5.25" style="33" customWidth="1"/>
    <col min="12070" max="12071" width="1.625" style="33" customWidth="1"/>
    <col min="12072" max="12074" width="5.875" style="33" customWidth="1"/>
    <col min="12075" max="12288" width="10.625" style="33"/>
    <col min="12289" max="12289" width="8.25" style="33" customWidth="1"/>
    <col min="12290" max="12290" width="3.625" style="33" customWidth="1"/>
    <col min="12291" max="12291" width="4.625" style="33" customWidth="1"/>
    <col min="12292" max="12292" width="14" style="33" customWidth="1"/>
    <col min="12293" max="12295" width="7.125" style="33" customWidth="1"/>
    <col min="12296" max="12301" width="5.25" style="33" customWidth="1"/>
    <col min="12302" max="12303" width="6.5" style="33" bestFit="1" customWidth="1"/>
    <col min="12304" max="12304" width="5.25" style="33" customWidth="1"/>
    <col min="12305" max="12305" width="6.5" style="33" bestFit="1" customWidth="1"/>
    <col min="12306" max="12325" width="5.25" style="33" customWidth="1"/>
    <col min="12326" max="12327" width="1.625" style="33" customWidth="1"/>
    <col min="12328" max="12330" width="5.875" style="33" customWidth="1"/>
    <col min="12331" max="12544" width="10.625" style="33"/>
    <col min="12545" max="12545" width="8.25" style="33" customWidth="1"/>
    <col min="12546" max="12546" width="3.625" style="33" customWidth="1"/>
    <col min="12547" max="12547" width="4.625" style="33" customWidth="1"/>
    <col min="12548" max="12548" width="14" style="33" customWidth="1"/>
    <col min="12549" max="12551" width="7.125" style="33" customWidth="1"/>
    <col min="12552" max="12557" width="5.25" style="33" customWidth="1"/>
    <col min="12558" max="12559" width="6.5" style="33" bestFit="1" customWidth="1"/>
    <col min="12560" max="12560" width="5.25" style="33" customWidth="1"/>
    <col min="12561" max="12561" width="6.5" style="33" bestFit="1" customWidth="1"/>
    <col min="12562" max="12581" width="5.25" style="33" customWidth="1"/>
    <col min="12582" max="12583" width="1.625" style="33" customWidth="1"/>
    <col min="12584" max="12586" width="5.875" style="33" customWidth="1"/>
    <col min="12587" max="12800" width="10.625" style="33"/>
    <col min="12801" max="12801" width="8.25" style="33" customWidth="1"/>
    <col min="12802" max="12802" width="3.625" style="33" customWidth="1"/>
    <col min="12803" max="12803" width="4.625" style="33" customWidth="1"/>
    <col min="12804" max="12804" width="14" style="33" customWidth="1"/>
    <col min="12805" max="12807" width="7.125" style="33" customWidth="1"/>
    <col min="12808" max="12813" width="5.25" style="33" customWidth="1"/>
    <col min="12814" max="12815" width="6.5" style="33" bestFit="1" customWidth="1"/>
    <col min="12816" max="12816" width="5.25" style="33" customWidth="1"/>
    <col min="12817" max="12817" width="6.5" style="33" bestFit="1" customWidth="1"/>
    <col min="12818" max="12837" width="5.25" style="33" customWidth="1"/>
    <col min="12838" max="12839" width="1.625" style="33" customWidth="1"/>
    <col min="12840" max="12842" width="5.875" style="33" customWidth="1"/>
    <col min="12843" max="13056" width="10.625" style="33"/>
    <col min="13057" max="13057" width="8.25" style="33" customWidth="1"/>
    <col min="13058" max="13058" width="3.625" style="33" customWidth="1"/>
    <col min="13059" max="13059" width="4.625" style="33" customWidth="1"/>
    <col min="13060" max="13060" width="14" style="33" customWidth="1"/>
    <col min="13061" max="13063" width="7.125" style="33" customWidth="1"/>
    <col min="13064" max="13069" width="5.25" style="33" customWidth="1"/>
    <col min="13070" max="13071" width="6.5" style="33" bestFit="1" customWidth="1"/>
    <col min="13072" max="13072" width="5.25" style="33" customWidth="1"/>
    <col min="13073" max="13073" width="6.5" style="33" bestFit="1" customWidth="1"/>
    <col min="13074" max="13093" width="5.25" style="33" customWidth="1"/>
    <col min="13094" max="13095" width="1.625" style="33" customWidth="1"/>
    <col min="13096" max="13098" width="5.875" style="33" customWidth="1"/>
    <col min="13099" max="13312" width="10.625" style="33"/>
    <col min="13313" max="13313" width="8.25" style="33" customWidth="1"/>
    <col min="13314" max="13314" width="3.625" style="33" customWidth="1"/>
    <col min="13315" max="13315" width="4.625" style="33" customWidth="1"/>
    <col min="13316" max="13316" width="14" style="33" customWidth="1"/>
    <col min="13317" max="13319" width="7.125" style="33" customWidth="1"/>
    <col min="13320" max="13325" width="5.25" style="33" customWidth="1"/>
    <col min="13326" max="13327" width="6.5" style="33" bestFit="1" customWidth="1"/>
    <col min="13328" max="13328" width="5.25" style="33" customWidth="1"/>
    <col min="13329" max="13329" width="6.5" style="33" bestFit="1" customWidth="1"/>
    <col min="13330" max="13349" width="5.25" style="33" customWidth="1"/>
    <col min="13350" max="13351" width="1.625" style="33" customWidth="1"/>
    <col min="13352" max="13354" width="5.875" style="33" customWidth="1"/>
    <col min="13355" max="13568" width="10.625" style="33"/>
    <col min="13569" max="13569" width="8.25" style="33" customWidth="1"/>
    <col min="13570" max="13570" width="3.625" style="33" customWidth="1"/>
    <col min="13571" max="13571" width="4.625" style="33" customWidth="1"/>
    <col min="13572" max="13572" width="14" style="33" customWidth="1"/>
    <col min="13573" max="13575" width="7.125" style="33" customWidth="1"/>
    <col min="13576" max="13581" width="5.25" style="33" customWidth="1"/>
    <col min="13582" max="13583" width="6.5" style="33" bestFit="1" customWidth="1"/>
    <col min="13584" max="13584" width="5.25" style="33" customWidth="1"/>
    <col min="13585" max="13585" width="6.5" style="33" bestFit="1" customWidth="1"/>
    <col min="13586" max="13605" width="5.25" style="33" customWidth="1"/>
    <col min="13606" max="13607" width="1.625" style="33" customWidth="1"/>
    <col min="13608" max="13610" width="5.875" style="33" customWidth="1"/>
    <col min="13611" max="13824" width="10.625" style="33"/>
    <col min="13825" max="13825" width="8.25" style="33" customWidth="1"/>
    <col min="13826" max="13826" width="3.625" style="33" customWidth="1"/>
    <col min="13827" max="13827" width="4.625" style="33" customWidth="1"/>
    <col min="13828" max="13828" width="14" style="33" customWidth="1"/>
    <col min="13829" max="13831" width="7.125" style="33" customWidth="1"/>
    <col min="13832" max="13837" width="5.25" style="33" customWidth="1"/>
    <col min="13838" max="13839" width="6.5" style="33" bestFit="1" customWidth="1"/>
    <col min="13840" max="13840" width="5.25" style="33" customWidth="1"/>
    <col min="13841" max="13841" width="6.5" style="33" bestFit="1" customWidth="1"/>
    <col min="13842" max="13861" width="5.25" style="33" customWidth="1"/>
    <col min="13862" max="13863" width="1.625" style="33" customWidth="1"/>
    <col min="13864" max="13866" width="5.875" style="33" customWidth="1"/>
    <col min="13867" max="14080" width="10.625" style="33"/>
    <col min="14081" max="14081" width="8.25" style="33" customWidth="1"/>
    <col min="14082" max="14082" width="3.625" style="33" customWidth="1"/>
    <col min="14083" max="14083" width="4.625" style="33" customWidth="1"/>
    <col min="14084" max="14084" width="14" style="33" customWidth="1"/>
    <col min="14085" max="14087" width="7.125" style="33" customWidth="1"/>
    <col min="14088" max="14093" width="5.25" style="33" customWidth="1"/>
    <col min="14094" max="14095" width="6.5" style="33" bestFit="1" customWidth="1"/>
    <col min="14096" max="14096" width="5.25" style="33" customWidth="1"/>
    <col min="14097" max="14097" width="6.5" style="33" bestFit="1" customWidth="1"/>
    <col min="14098" max="14117" width="5.25" style="33" customWidth="1"/>
    <col min="14118" max="14119" width="1.625" style="33" customWidth="1"/>
    <col min="14120" max="14122" width="5.875" style="33" customWidth="1"/>
    <col min="14123" max="14336" width="10.625" style="33"/>
    <col min="14337" max="14337" width="8.25" style="33" customWidth="1"/>
    <col min="14338" max="14338" width="3.625" style="33" customWidth="1"/>
    <col min="14339" max="14339" width="4.625" style="33" customWidth="1"/>
    <col min="14340" max="14340" width="14" style="33" customWidth="1"/>
    <col min="14341" max="14343" width="7.125" style="33" customWidth="1"/>
    <col min="14344" max="14349" width="5.25" style="33" customWidth="1"/>
    <col min="14350" max="14351" width="6.5" style="33" bestFit="1" customWidth="1"/>
    <col min="14352" max="14352" width="5.25" style="33" customWidth="1"/>
    <col min="14353" max="14353" width="6.5" style="33" bestFit="1" customWidth="1"/>
    <col min="14354" max="14373" width="5.25" style="33" customWidth="1"/>
    <col min="14374" max="14375" width="1.625" style="33" customWidth="1"/>
    <col min="14376" max="14378" width="5.875" style="33" customWidth="1"/>
    <col min="14379" max="14592" width="10.625" style="33"/>
    <col min="14593" max="14593" width="8.25" style="33" customWidth="1"/>
    <col min="14594" max="14594" width="3.625" style="33" customWidth="1"/>
    <col min="14595" max="14595" width="4.625" style="33" customWidth="1"/>
    <col min="14596" max="14596" width="14" style="33" customWidth="1"/>
    <col min="14597" max="14599" width="7.125" style="33" customWidth="1"/>
    <col min="14600" max="14605" width="5.25" style="33" customWidth="1"/>
    <col min="14606" max="14607" width="6.5" style="33" bestFit="1" customWidth="1"/>
    <col min="14608" max="14608" width="5.25" style="33" customWidth="1"/>
    <col min="14609" max="14609" width="6.5" style="33" bestFit="1" customWidth="1"/>
    <col min="14610" max="14629" width="5.25" style="33" customWidth="1"/>
    <col min="14630" max="14631" width="1.625" style="33" customWidth="1"/>
    <col min="14632" max="14634" width="5.875" style="33" customWidth="1"/>
    <col min="14635" max="14848" width="10.625" style="33"/>
    <col min="14849" max="14849" width="8.25" style="33" customWidth="1"/>
    <col min="14850" max="14850" width="3.625" style="33" customWidth="1"/>
    <col min="14851" max="14851" width="4.625" style="33" customWidth="1"/>
    <col min="14852" max="14852" width="14" style="33" customWidth="1"/>
    <col min="14853" max="14855" width="7.125" style="33" customWidth="1"/>
    <col min="14856" max="14861" width="5.25" style="33" customWidth="1"/>
    <col min="14862" max="14863" width="6.5" style="33" bestFit="1" customWidth="1"/>
    <col min="14864" max="14864" width="5.25" style="33" customWidth="1"/>
    <col min="14865" max="14865" width="6.5" style="33" bestFit="1" customWidth="1"/>
    <col min="14866" max="14885" width="5.25" style="33" customWidth="1"/>
    <col min="14886" max="14887" width="1.625" style="33" customWidth="1"/>
    <col min="14888" max="14890" width="5.875" style="33" customWidth="1"/>
    <col min="14891" max="15104" width="10.625" style="33"/>
    <col min="15105" max="15105" width="8.25" style="33" customWidth="1"/>
    <col min="15106" max="15106" width="3.625" style="33" customWidth="1"/>
    <col min="15107" max="15107" width="4.625" style="33" customWidth="1"/>
    <col min="15108" max="15108" width="14" style="33" customWidth="1"/>
    <col min="15109" max="15111" width="7.125" style="33" customWidth="1"/>
    <col min="15112" max="15117" width="5.25" style="33" customWidth="1"/>
    <col min="15118" max="15119" width="6.5" style="33" bestFit="1" customWidth="1"/>
    <col min="15120" max="15120" width="5.25" style="33" customWidth="1"/>
    <col min="15121" max="15121" width="6.5" style="33" bestFit="1" customWidth="1"/>
    <col min="15122" max="15141" width="5.25" style="33" customWidth="1"/>
    <col min="15142" max="15143" width="1.625" style="33" customWidth="1"/>
    <col min="15144" max="15146" width="5.875" style="33" customWidth="1"/>
    <col min="15147" max="15360" width="10.625" style="33"/>
    <col min="15361" max="15361" width="8.25" style="33" customWidth="1"/>
    <col min="15362" max="15362" width="3.625" style="33" customWidth="1"/>
    <col min="15363" max="15363" width="4.625" style="33" customWidth="1"/>
    <col min="15364" max="15364" width="14" style="33" customWidth="1"/>
    <col min="15365" max="15367" width="7.125" style="33" customWidth="1"/>
    <col min="15368" max="15373" width="5.25" style="33" customWidth="1"/>
    <col min="15374" max="15375" width="6.5" style="33" bestFit="1" customWidth="1"/>
    <col min="15376" max="15376" width="5.25" style="33" customWidth="1"/>
    <col min="15377" max="15377" width="6.5" style="33" bestFit="1" customWidth="1"/>
    <col min="15378" max="15397" width="5.25" style="33" customWidth="1"/>
    <col min="15398" max="15399" width="1.625" style="33" customWidth="1"/>
    <col min="15400" max="15402" width="5.875" style="33" customWidth="1"/>
    <col min="15403" max="15616" width="10.625" style="33"/>
    <col min="15617" max="15617" width="8.25" style="33" customWidth="1"/>
    <col min="15618" max="15618" width="3.625" style="33" customWidth="1"/>
    <col min="15619" max="15619" width="4.625" style="33" customWidth="1"/>
    <col min="15620" max="15620" width="14" style="33" customWidth="1"/>
    <col min="15621" max="15623" width="7.125" style="33" customWidth="1"/>
    <col min="15624" max="15629" width="5.25" style="33" customWidth="1"/>
    <col min="15630" max="15631" width="6.5" style="33" bestFit="1" customWidth="1"/>
    <col min="15632" max="15632" width="5.25" style="33" customWidth="1"/>
    <col min="15633" max="15633" width="6.5" style="33" bestFit="1" customWidth="1"/>
    <col min="15634" max="15653" width="5.25" style="33" customWidth="1"/>
    <col min="15654" max="15655" width="1.625" style="33" customWidth="1"/>
    <col min="15656" max="15658" width="5.875" style="33" customWidth="1"/>
    <col min="15659" max="15872" width="10.625" style="33"/>
    <col min="15873" max="15873" width="8.25" style="33" customWidth="1"/>
    <col min="15874" max="15874" width="3.625" style="33" customWidth="1"/>
    <col min="15875" max="15875" width="4.625" style="33" customWidth="1"/>
    <col min="15876" max="15876" width="14" style="33" customWidth="1"/>
    <col min="15877" max="15879" width="7.125" style="33" customWidth="1"/>
    <col min="15880" max="15885" width="5.25" style="33" customWidth="1"/>
    <col min="15886" max="15887" width="6.5" style="33" bestFit="1" customWidth="1"/>
    <col min="15888" max="15888" width="5.25" style="33" customWidth="1"/>
    <col min="15889" max="15889" width="6.5" style="33" bestFit="1" customWidth="1"/>
    <col min="15890" max="15909" width="5.25" style="33" customWidth="1"/>
    <col min="15910" max="15911" width="1.625" style="33" customWidth="1"/>
    <col min="15912" max="15914" width="5.875" style="33" customWidth="1"/>
    <col min="15915" max="16128" width="10.625" style="33"/>
    <col min="16129" max="16129" width="8.25" style="33" customWidth="1"/>
    <col min="16130" max="16130" width="3.625" style="33" customWidth="1"/>
    <col min="16131" max="16131" width="4.625" style="33" customWidth="1"/>
    <col min="16132" max="16132" width="14" style="33" customWidth="1"/>
    <col min="16133" max="16135" width="7.125" style="33" customWidth="1"/>
    <col min="16136" max="16141" width="5.25" style="33" customWidth="1"/>
    <col min="16142" max="16143" width="6.5" style="33" bestFit="1" customWidth="1"/>
    <col min="16144" max="16144" width="5.25" style="33" customWidth="1"/>
    <col min="16145" max="16145" width="6.5" style="33" bestFit="1" customWidth="1"/>
    <col min="16146" max="16165" width="5.25" style="33" customWidth="1"/>
    <col min="16166" max="16167" width="1.625" style="33" customWidth="1"/>
    <col min="16168" max="16170" width="5.875" style="33" customWidth="1"/>
    <col min="16171" max="16384" width="10.625" style="33"/>
  </cols>
  <sheetData>
    <row r="3" spans="2:42" s="148" customFormat="1" ht="18" x14ac:dyDescent="0.15">
      <c r="B3" s="251"/>
      <c r="C3" s="251"/>
      <c r="D3" s="252" t="s">
        <v>313</v>
      </c>
      <c r="E3" s="658" t="s">
        <v>238</v>
      </c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251"/>
      <c r="AB3" s="149"/>
      <c r="AC3" s="149"/>
      <c r="AD3" s="149"/>
      <c r="AE3" s="149"/>
      <c r="AI3" s="251"/>
      <c r="AJ3" s="251"/>
      <c r="AK3" s="251"/>
      <c r="AL3" s="251"/>
      <c r="AM3" s="251"/>
    </row>
    <row r="4" spans="2:42" ht="15" thickBot="1" x14ac:dyDescent="0.2">
      <c r="B4" s="243"/>
      <c r="C4" s="243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</row>
    <row r="5" spans="2:42" ht="16.5" customHeight="1" x14ac:dyDescent="0.15">
      <c r="B5" s="482" t="s">
        <v>237</v>
      </c>
      <c r="C5" s="483"/>
      <c r="D5" s="484"/>
      <c r="E5" s="664" t="s">
        <v>64</v>
      </c>
      <c r="F5" s="665"/>
      <c r="G5" s="666"/>
      <c r="H5" s="661" t="s">
        <v>236</v>
      </c>
      <c r="I5" s="662"/>
      <c r="J5" s="663"/>
      <c r="K5" s="661" t="s">
        <v>314</v>
      </c>
      <c r="L5" s="662"/>
      <c r="M5" s="663"/>
      <c r="N5" s="661" t="s">
        <v>315</v>
      </c>
      <c r="O5" s="662"/>
      <c r="P5" s="663"/>
      <c r="Q5" s="661" t="s">
        <v>316</v>
      </c>
      <c r="R5" s="662"/>
      <c r="S5" s="663"/>
      <c r="T5" s="661" t="s">
        <v>317</v>
      </c>
      <c r="U5" s="662"/>
      <c r="V5" s="663"/>
      <c r="W5" s="661" t="s">
        <v>318</v>
      </c>
      <c r="X5" s="662"/>
      <c r="Y5" s="663"/>
      <c r="Z5" s="661" t="s">
        <v>319</v>
      </c>
      <c r="AA5" s="662"/>
      <c r="AB5" s="663"/>
      <c r="AC5" s="661" t="s">
        <v>235</v>
      </c>
      <c r="AD5" s="662"/>
      <c r="AE5" s="663"/>
      <c r="AF5" s="661" t="s">
        <v>320</v>
      </c>
      <c r="AG5" s="662"/>
      <c r="AH5" s="663"/>
      <c r="AI5" s="661" t="s">
        <v>234</v>
      </c>
      <c r="AJ5" s="662"/>
      <c r="AK5" s="684"/>
      <c r="AL5" s="249"/>
      <c r="AM5" s="249"/>
    </row>
    <row r="6" spans="2:42" ht="16.5" customHeight="1" x14ac:dyDescent="0.15">
      <c r="B6" s="485"/>
      <c r="C6" s="242"/>
      <c r="D6" s="250"/>
      <c r="E6" s="486" t="s">
        <v>64</v>
      </c>
      <c r="F6" s="486" t="s">
        <v>65</v>
      </c>
      <c r="G6" s="487" t="s">
        <v>66</v>
      </c>
      <c r="H6" s="486" t="s">
        <v>64</v>
      </c>
      <c r="I6" s="486" t="s">
        <v>65</v>
      </c>
      <c r="J6" s="487" t="s">
        <v>66</v>
      </c>
      <c r="K6" s="486" t="s">
        <v>64</v>
      </c>
      <c r="L6" s="486" t="s">
        <v>65</v>
      </c>
      <c r="M6" s="487" t="s">
        <v>66</v>
      </c>
      <c r="N6" s="486" t="s">
        <v>64</v>
      </c>
      <c r="O6" s="486" t="s">
        <v>65</v>
      </c>
      <c r="P6" s="487" t="s">
        <v>66</v>
      </c>
      <c r="Q6" s="486" t="s">
        <v>64</v>
      </c>
      <c r="R6" s="486" t="s">
        <v>65</v>
      </c>
      <c r="S6" s="487" t="s">
        <v>66</v>
      </c>
      <c r="T6" s="486" t="s">
        <v>64</v>
      </c>
      <c r="U6" s="486" t="s">
        <v>65</v>
      </c>
      <c r="V6" s="487" t="s">
        <v>66</v>
      </c>
      <c r="W6" s="486" t="s">
        <v>64</v>
      </c>
      <c r="X6" s="486" t="s">
        <v>65</v>
      </c>
      <c r="Y6" s="487" t="s">
        <v>66</v>
      </c>
      <c r="Z6" s="486" t="s">
        <v>64</v>
      </c>
      <c r="AA6" s="486" t="s">
        <v>65</v>
      </c>
      <c r="AB6" s="487" t="s">
        <v>66</v>
      </c>
      <c r="AC6" s="488" t="s">
        <v>149</v>
      </c>
      <c r="AD6" s="489" t="s">
        <v>148</v>
      </c>
      <c r="AE6" s="487" t="s">
        <v>147</v>
      </c>
      <c r="AF6" s="486" t="s">
        <v>64</v>
      </c>
      <c r="AG6" s="489" t="s">
        <v>65</v>
      </c>
      <c r="AH6" s="490" t="s">
        <v>66</v>
      </c>
      <c r="AI6" s="491" t="s">
        <v>64</v>
      </c>
      <c r="AJ6" s="486" t="s">
        <v>65</v>
      </c>
      <c r="AK6" s="492" t="s">
        <v>66</v>
      </c>
      <c r="AL6" s="249"/>
      <c r="AM6" s="249"/>
    </row>
    <row r="7" spans="2:42" ht="16.5" customHeight="1" x14ac:dyDescent="0.15">
      <c r="B7" s="659" t="s">
        <v>233</v>
      </c>
      <c r="C7" s="660"/>
      <c r="D7" s="660"/>
      <c r="E7" s="333">
        <f>+F7+G7</f>
        <v>47</v>
      </c>
      <c r="F7" s="334">
        <f>+I7+L7+O7+R7+U7+X7+AA7+AD7+AG7+AJ7</f>
        <v>36</v>
      </c>
      <c r="G7" s="334">
        <f>+J7+M7+P7+S7+V7+Y7+AB7+AE7+AH7+AK7</f>
        <v>11</v>
      </c>
      <c r="H7" s="335">
        <f t="shared" ref="H7:H52" si="0">+I7+J7</f>
        <v>8</v>
      </c>
      <c r="I7" s="334">
        <f>SUM('[5]１００'!B4)</f>
        <v>4</v>
      </c>
      <c r="J7" s="336">
        <f>SUM('[6]１００'!B4)</f>
        <v>4</v>
      </c>
      <c r="K7" s="334">
        <f t="shared" ref="K7:K52" si="1">+L7+M7</f>
        <v>26</v>
      </c>
      <c r="L7" s="334">
        <f>SUM('[5]２００'!B4)</f>
        <v>22</v>
      </c>
      <c r="M7" s="336">
        <f>SUM('[6]２００'!B4)</f>
        <v>4</v>
      </c>
      <c r="N7" s="334">
        <f t="shared" ref="N7:N52" si="2">+O7+P7</f>
        <v>4</v>
      </c>
      <c r="O7" s="334">
        <f>SUM('[5]３００'!B4)</f>
        <v>4</v>
      </c>
      <c r="P7" s="336">
        <f>SUM('[6]３００'!B4)</f>
        <v>0</v>
      </c>
      <c r="Q7" s="334">
        <f t="shared" ref="Q7:Q52" si="3">+R7+S7</f>
        <v>5</v>
      </c>
      <c r="R7" s="334">
        <f>SUM('[5]４００'!B4)</f>
        <v>3</v>
      </c>
      <c r="S7" s="336">
        <f>SUM('[6]４００'!B4)</f>
        <v>2</v>
      </c>
      <c r="T7" s="334">
        <f t="shared" ref="T7:T52" si="4">+U7+V7</f>
        <v>0</v>
      </c>
      <c r="U7" s="334">
        <f>SUM('[5]５００'!B4)</f>
        <v>0</v>
      </c>
      <c r="V7" s="336">
        <f>SUM('[6]５００'!B4)</f>
        <v>0</v>
      </c>
      <c r="W7" s="334">
        <f t="shared" ref="W7:W52" si="5">+X7+Y7</f>
        <v>0</v>
      </c>
      <c r="X7" s="334">
        <f>SUM('[5]６００'!B4)</f>
        <v>0</v>
      </c>
      <c r="Y7" s="336">
        <f>SUM('[6]６００'!B4)</f>
        <v>0</v>
      </c>
      <c r="Z7" s="334">
        <f t="shared" ref="Z7:Z52" si="6">+AA7+AB7</f>
        <v>0</v>
      </c>
      <c r="AA7" s="334">
        <f>SUM('[5]７００'!B4)</f>
        <v>0</v>
      </c>
      <c r="AB7" s="336">
        <f>SUM('[6]７００'!B4)</f>
        <v>0</v>
      </c>
      <c r="AC7" s="335">
        <f>SUM(AD7:AE7)</f>
        <v>0</v>
      </c>
      <c r="AD7" s="334">
        <f>SUM('[5]７５０'!B4)</f>
        <v>0</v>
      </c>
      <c r="AE7" s="336">
        <f>SUM('[6]７５０'!B4)</f>
        <v>0</v>
      </c>
      <c r="AF7" s="334">
        <f>+AG7+AH7</f>
        <v>2</v>
      </c>
      <c r="AG7" s="334">
        <f>SUM('[5]８００'!B4)</f>
        <v>1</v>
      </c>
      <c r="AH7" s="336">
        <f>SUM('[6]８００'!B4)</f>
        <v>1</v>
      </c>
      <c r="AI7" s="335">
        <f t="shared" ref="AI7:AI52" si="7">+AJ7+AK7</f>
        <v>2</v>
      </c>
      <c r="AJ7" s="334">
        <f>SUM('[5]９００'!B4)</f>
        <v>2</v>
      </c>
      <c r="AK7" s="337">
        <f>SUM('[6]９００'!B4)</f>
        <v>0</v>
      </c>
      <c r="AL7" s="244"/>
      <c r="AM7" s="244"/>
      <c r="AN7" s="33">
        <f t="shared" ref="AN7:AP10" si="8">IF(H7+K7+N7+Q7+T7+W7+Z7+AC7+AF7+AI7=E7,0,Y)</f>
        <v>0</v>
      </c>
      <c r="AO7" s="33">
        <f t="shared" si="8"/>
        <v>0</v>
      </c>
      <c r="AP7" s="33">
        <f t="shared" si="8"/>
        <v>0</v>
      </c>
    </row>
    <row r="8" spans="2:42" ht="16.5" customHeight="1" x14ac:dyDescent="0.15">
      <c r="B8" s="659" t="s">
        <v>232</v>
      </c>
      <c r="C8" s="660"/>
      <c r="D8" s="660"/>
      <c r="E8" s="333">
        <f t="shared" ref="E8:E52" si="9">+F8+G8</f>
        <v>16</v>
      </c>
      <c r="F8" s="334">
        <f t="shared" ref="F8:G52" si="10">+I8+L8+O8+R8+U8+X8+AA8+AD8+AG8+AJ8</f>
        <v>16</v>
      </c>
      <c r="G8" s="338">
        <f t="shared" si="10"/>
        <v>0</v>
      </c>
      <c r="H8" s="335">
        <f t="shared" si="0"/>
        <v>4</v>
      </c>
      <c r="I8" s="334">
        <f>SUM('[5]１００'!B5)</f>
        <v>4</v>
      </c>
      <c r="J8" s="336">
        <f>SUM('[6]１００'!B5)</f>
        <v>0</v>
      </c>
      <c r="K8" s="334">
        <f t="shared" si="1"/>
        <v>0</v>
      </c>
      <c r="L8" s="334">
        <f>SUM('[5]２００'!B5)</f>
        <v>0</v>
      </c>
      <c r="M8" s="336">
        <f>SUM('[6]２００'!B5)</f>
        <v>0</v>
      </c>
      <c r="N8" s="334">
        <f t="shared" si="2"/>
        <v>0</v>
      </c>
      <c r="O8" s="334">
        <f>SUM('[5]３００'!B5)</f>
        <v>0</v>
      </c>
      <c r="P8" s="336">
        <f>SUM('[6]３００'!B5)</f>
        <v>0</v>
      </c>
      <c r="Q8" s="334">
        <f t="shared" si="3"/>
        <v>4</v>
      </c>
      <c r="R8" s="334">
        <f>SUM('[5]４００'!B5)</f>
        <v>4</v>
      </c>
      <c r="S8" s="336">
        <f>SUM('[6]４００'!B5)</f>
        <v>0</v>
      </c>
      <c r="T8" s="334">
        <f t="shared" si="4"/>
        <v>7</v>
      </c>
      <c r="U8" s="334">
        <f>SUM('[5]５００'!B5)</f>
        <v>7</v>
      </c>
      <c r="V8" s="336">
        <f>SUM('[6]５００'!B5)</f>
        <v>0</v>
      </c>
      <c r="W8" s="334">
        <f t="shared" si="5"/>
        <v>0</v>
      </c>
      <c r="X8" s="334">
        <f>SUM('[5]６００'!B5)</f>
        <v>0</v>
      </c>
      <c r="Y8" s="336">
        <f>SUM('[6]６００'!B5)</f>
        <v>0</v>
      </c>
      <c r="Z8" s="334">
        <f t="shared" si="6"/>
        <v>0</v>
      </c>
      <c r="AA8" s="334">
        <f>SUM('[5]７００'!B5)</f>
        <v>0</v>
      </c>
      <c r="AB8" s="336">
        <f>SUM('[6]７００'!B5)</f>
        <v>0</v>
      </c>
      <c r="AC8" s="339">
        <f t="shared" ref="AC8:AC52" si="11">SUM(AD8:AE8)</f>
        <v>0</v>
      </c>
      <c r="AD8" s="340">
        <f>SUM('[5]７５０'!B5)</f>
        <v>0</v>
      </c>
      <c r="AE8" s="336">
        <f>SUM('[6]７５０'!B5)</f>
        <v>0</v>
      </c>
      <c r="AF8" s="334">
        <f t="shared" ref="AF8:AF52" si="12">+AG8+AH8</f>
        <v>1</v>
      </c>
      <c r="AG8" s="334">
        <f>SUM('[5]８００'!B5)</f>
        <v>1</v>
      </c>
      <c r="AH8" s="336">
        <f>SUM('[6]８００'!B5)</f>
        <v>0</v>
      </c>
      <c r="AI8" s="335">
        <f t="shared" si="7"/>
        <v>0</v>
      </c>
      <c r="AJ8" s="334">
        <f>SUM('[5]９００'!B5)</f>
        <v>0</v>
      </c>
      <c r="AK8" s="337">
        <f>SUM('[6]９００'!B5)</f>
        <v>0</v>
      </c>
      <c r="AL8" s="244"/>
      <c r="AM8" s="244"/>
      <c r="AN8" s="33">
        <f t="shared" si="8"/>
        <v>0</v>
      </c>
      <c r="AO8" s="33">
        <f t="shared" si="8"/>
        <v>0</v>
      </c>
      <c r="AP8" s="33">
        <f t="shared" si="8"/>
        <v>0</v>
      </c>
    </row>
    <row r="9" spans="2:42" ht="16.5" customHeight="1" x14ac:dyDescent="0.15">
      <c r="B9" s="667" t="s">
        <v>231</v>
      </c>
      <c r="C9" s="668"/>
      <c r="D9" s="668"/>
      <c r="E9" s="333">
        <f t="shared" si="9"/>
        <v>4</v>
      </c>
      <c r="F9" s="334">
        <f t="shared" si="10"/>
        <v>3</v>
      </c>
      <c r="G9" s="338">
        <f t="shared" si="10"/>
        <v>1</v>
      </c>
      <c r="H9" s="335">
        <f t="shared" si="0"/>
        <v>0</v>
      </c>
      <c r="I9" s="334">
        <f>SUM('[5]１００'!B6)</f>
        <v>0</v>
      </c>
      <c r="J9" s="336">
        <f>SUM('[6]１００'!B6)</f>
        <v>0</v>
      </c>
      <c r="K9" s="334">
        <f t="shared" si="1"/>
        <v>0</v>
      </c>
      <c r="L9" s="334">
        <f>SUM('[5]２００'!B6)</f>
        <v>0</v>
      </c>
      <c r="M9" s="336">
        <f>SUM('[6]２００'!B6)</f>
        <v>0</v>
      </c>
      <c r="N9" s="334">
        <f t="shared" si="2"/>
        <v>2</v>
      </c>
      <c r="O9" s="334">
        <f>SUM('[5]３００'!B6)</f>
        <v>2</v>
      </c>
      <c r="P9" s="336">
        <f>SUM('[6]３００'!B6)</f>
        <v>0</v>
      </c>
      <c r="Q9" s="334">
        <f t="shared" si="3"/>
        <v>0</v>
      </c>
      <c r="R9" s="334">
        <f>SUM('[5]４００'!B6)</f>
        <v>0</v>
      </c>
      <c r="S9" s="336">
        <f>SUM('[6]４００'!B6)</f>
        <v>0</v>
      </c>
      <c r="T9" s="334">
        <f t="shared" si="4"/>
        <v>0</v>
      </c>
      <c r="U9" s="334">
        <f>SUM('[5]５００'!B6)</f>
        <v>0</v>
      </c>
      <c r="V9" s="336">
        <f>SUM('[6]５００'!B6)</f>
        <v>0</v>
      </c>
      <c r="W9" s="334">
        <f t="shared" si="5"/>
        <v>0</v>
      </c>
      <c r="X9" s="334">
        <f>SUM('[5]６００'!B6)</f>
        <v>0</v>
      </c>
      <c r="Y9" s="336">
        <f>SUM('[6]６００'!B6)</f>
        <v>0</v>
      </c>
      <c r="Z9" s="334">
        <f t="shared" si="6"/>
        <v>0</v>
      </c>
      <c r="AA9" s="334">
        <f>SUM('[5]７００'!B6)</f>
        <v>0</v>
      </c>
      <c r="AB9" s="336">
        <f>SUM('[6]７００'!B6)</f>
        <v>0</v>
      </c>
      <c r="AC9" s="339">
        <f t="shared" si="11"/>
        <v>0</v>
      </c>
      <c r="AD9" s="340">
        <f>SUM('[5]７５０'!B6)</f>
        <v>0</v>
      </c>
      <c r="AE9" s="336">
        <f>SUM('[6]７５０'!B6)</f>
        <v>0</v>
      </c>
      <c r="AF9" s="334">
        <f t="shared" si="12"/>
        <v>2</v>
      </c>
      <c r="AG9" s="334">
        <f>SUM('[5]８００'!B6)</f>
        <v>1</v>
      </c>
      <c r="AH9" s="336">
        <f>SUM('[6]８００'!B6)</f>
        <v>1</v>
      </c>
      <c r="AI9" s="335">
        <f t="shared" si="7"/>
        <v>0</v>
      </c>
      <c r="AJ9" s="334">
        <f>SUM('[5]９００'!B6)</f>
        <v>0</v>
      </c>
      <c r="AK9" s="337">
        <f>SUM('[6]９００'!B6)</f>
        <v>0</v>
      </c>
      <c r="AL9" s="244"/>
      <c r="AM9" s="244"/>
      <c r="AN9" s="33">
        <f t="shared" si="8"/>
        <v>0</v>
      </c>
      <c r="AO9" s="33">
        <f t="shared" si="8"/>
        <v>0</v>
      </c>
      <c r="AP9" s="33">
        <f t="shared" si="8"/>
        <v>0</v>
      </c>
    </row>
    <row r="10" spans="2:42" ht="16.5" customHeight="1" x14ac:dyDescent="0.15">
      <c r="B10" s="659" t="s">
        <v>230</v>
      </c>
      <c r="C10" s="660"/>
      <c r="D10" s="660"/>
      <c r="E10" s="333">
        <f t="shared" si="9"/>
        <v>339</v>
      </c>
      <c r="F10" s="334">
        <f t="shared" si="10"/>
        <v>313</v>
      </c>
      <c r="G10" s="338">
        <f t="shared" si="10"/>
        <v>26</v>
      </c>
      <c r="H10" s="335">
        <f t="shared" si="0"/>
        <v>18</v>
      </c>
      <c r="I10" s="334">
        <f>SUM('[5]１００'!B7)</f>
        <v>16</v>
      </c>
      <c r="J10" s="336">
        <f>SUM('[6]１００'!B7)</f>
        <v>2</v>
      </c>
      <c r="K10" s="334">
        <f t="shared" si="1"/>
        <v>14</v>
      </c>
      <c r="L10" s="334">
        <f>SUM('[5]２００'!B7)</f>
        <v>14</v>
      </c>
      <c r="M10" s="336">
        <f>SUM('[6]２００'!B7)</f>
        <v>0</v>
      </c>
      <c r="N10" s="334">
        <f t="shared" si="2"/>
        <v>239</v>
      </c>
      <c r="O10" s="334">
        <f>SUM('[5]３００'!B7)</f>
        <v>229</v>
      </c>
      <c r="P10" s="336">
        <f>SUM('[6]３００'!B7)</f>
        <v>10</v>
      </c>
      <c r="Q10" s="334">
        <f t="shared" si="3"/>
        <v>37</v>
      </c>
      <c r="R10" s="334">
        <f>SUM('[5]４００'!B7)</f>
        <v>29</v>
      </c>
      <c r="S10" s="336">
        <f>SUM('[6]４００'!B7)</f>
        <v>8</v>
      </c>
      <c r="T10" s="334">
        <f t="shared" si="4"/>
        <v>5</v>
      </c>
      <c r="U10" s="334">
        <f>SUM('[5]５００'!B7)</f>
        <v>4</v>
      </c>
      <c r="V10" s="336">
        <f>SUM('[6]５００'!B7)</f>
        <v>1</v>
      </c>
      <c r="W10" s="334">
        <f t="shared" si="5"/>
        <v>4</v>
      </c>
      <c r="X10" s="334">
        <f>SUM('[5]６００'!B7)</f>
        <v>2</v>
      </c>
      <c r="Y10" s="336">
        <f>SUM('[6]６００'!B7)</f>
        <v>2</v>
      </c>
      <c r="Z10" s="334">
        <f t="shared" si="6"/>
        <v>0</v>
      </c>
      <c r="AA10" s="334">
        <f>SUM('[5]７００'!B7)</f>
        <v>0</v>
      </c>
      <c r="AB10" s="336">
        <f>SUM('[6]７００'!B7)</f>
        <v>0</v>
      </c>
      <c r="AC10" s="339">
        <f t="shared" si="11"/>
        <v>2</v>
      </c>
      <c r="AD10" s="340">
        <f>SUM('[5]７５０'!B7)</f>
        <v>2</v>
      </c>
      <c r="AE10" s="336">
        <f>SUM('[6]７５０'!B7)</f>
        <v>0</v>
      </c>
      <c r="AF10" s="334">
        <f t="shared" si="12"/>
        <v>3</v>
      </c>
      <c r="AG10" s="334">
        <f>SUM('[5]８００'!B7)</f>
        <v>1</v>
      </c>
      <c r="AH10" s="336">
        <f>SUM('[6]８００'!B7)</f>
        <v>2</v>
      </c>
      <c r="AI10" s="335">
        <f t="shared" si="7"/>
        <v>17</v>
      </c>
      <c r="AJ10" s="334">
        <f>SUM('[5]９００'!B7)</f>
        <v>16</v>
      </c>
      <c r="AK10" s="337">
        <f>SUM('[6]９００'!B7)</f>
        <v>1</v>
      </c>
      <c r="AL10" s="244"/>
      <c r="AM10" s="244"/>
      <c r="AN10" s="33">
        <f t="shared" si="8"/>
        <v>0</v>
      </c>
      <c r="AO10" s="33">
        <f t="shared" si="8"/>
        <v>0</v>
      </c>
      <c r="AP10" s="33">
        <f t="shared" si="8"/>
        <v>0</v>
      </c>
    </row>
    <row r="11" spans="2:42" ht="16.5" customHeight="1" x14ac:dyDescent="0.15">
      <c r="B11" s="493"/>
      <c r="C11" s="675" t="s">
        <v>35</v>
      </c>
      <c r="D11" s="676"/>
      <c r="E11" s="341">
        <f t="shared" si="9"/>
        <v>314</v>
      </c>
      <c r="F11" s="341">
        <f t="shared" si="10"/>
        <v>140</v>
      </c>
      <c r="G11" s="342">
        <f t="shared" si="10"/>
        <v>174</v>
      </c>
      <c r="H11" s="343">
        <f t="shared" si="0"/>
        <v>57</v>
      </c>
      <c r="I11" s="341">
        <f>SUM('[5]１００'!B8)</f>
        <v>16</v>
      </c>
      <c r="J11" s="344">
        <f>SUM('[6]１００'!B8)</f>
        <v>41</v>
      </c>
      <c r="K11" s="341">
        <f t="shared" si="1"/>
        <v>68</v>
      </c>
      <c r="L11" s="341">
        <f>SUM('[5]２００'!B8)</f>
        <v>42</v>
      </c>
      <c r="M11" s="344">
        <f>SUM('[6]２００'!B8)</f>
        <v>26</v>
      </c>
      <c r="N11" s="341">
        <f t="shared" si="2"/>
        <v>48</v>
      </c>
      <c r="O11" s="341">
        <f>SUM('[5]３００'!B8)</f>
        <v>38</v>
      </c>
      <c r="P11" s="344">
        <f>SUM('[6]３００'!B8)</f>
        <v>10</v>
      </c>
      <c r="Q11" s="341">
        <f t="shared" si="3"/>
        <v>93</v>
      </c>
      <c r="R11" s="341">
        <f>SUM('[5]４００'!B8)</f>
        <v>32</v>
      </c>
      <c r="S11" s="344">
        <f>SUM('[6]４００'!B8)</f>
        <v>61</v>
      </c>
      <c r="T11" s="341">
        <f t="shared" si="4"/>
        <v>5</v>
      </c>
      <c r="U11" s="341">
        <f>SUM('[5]５００'!B8)</f>
        <v>5</v>
      </c>
      <c r="V11" s="344">
        <f>SUM('[6]５００'!B8)</f>
        <v>0</v>
      </c>
      <c r="W11" s="341">
        <f t="shared" si="5"/>
        <v>21</v>
      </c>
      <c r="X11" s="341">
        <f>SUM('[5]６００'!B8)</f>
        <v>0</v>
      </c>
      <c r="Y11" s="344">
        <f>SUM('[6]６００'!B8)</f>
        <v>21</v>
      </c>
      <c r="Z11" s="341">
        <f t="shared" si="6"/>
        <v>0</v>
      </c>
      <c r="AA11" s="341">
        <f>SUM('[5]７００'!B8)</f>
        <v>0</v>
      </c>
      <c r="AB11" s="344">
        <f>SUM('[6]７００'!B8)</f>
        <v>0</v>
      </c>
      <c r="AC11" s="345">
        <f t="shared" si="11"/>
        <v>0</v>
      </c>
      <c r="AD11" s="346">
        <f>SUM('[5]７５０'!B8)</f>
        <v>0</v>
      </c>
      <c r="AE11" s="344">
        <f>SUM('[6]７５０'!B8)</f>
        <v>0</v>
      </c>
      <c r="AF11" s="343">
        <f t="shared" si="12"/>
        <v>10</v>
      </c>
      <c r="AG11" s="341">
        <f>SUM('[5]８００'!B8)</f>
        <v>2</v>
      </c>
      <c r="AH11" s="344">
        <f>SUM('[6]８００'!B8)</f>
        <v>8</v>
      </c>
      <c r="AI11" s="343">
        <f t="shared" si="7"/>
        <v>12</v>
      </c>
      <c r="AJ11" s="341">
        <f>SUM('[5]９００'!B8)</f>
        <v>5</v>
      </c>
      <c r="AK11" s="347">
        <f>SUM('[6]９００'!B8)</f>
        <v>7</v>
      </c>
      <c r="AL11" s="244"/>
      <c r="AM11" s="244"/>
      <c r="AN11" s="33">
        <f t="shared" ref="AN11:AN52" si="13">IF(H11+K11+N11+Q11+T11+W11+Z11+AC11+AF11+AI11=E11,0,Y)</f>
        <v>0</v>
      </c>
      <c r="AO11" s="33">
        <f t="shared" ref="AO11:AO52" si="14">IF(I11+L11+O11+R11+U11+X11+AA11+AD11+AG11+AJ11=F11,0,Y)</f>
        <v>0</v>
      </c>
      <c r="AP11" s="33">
        <f t="shared" ref="AP11:AP52" si="15">IF(J11+M11+P11+S11+V11+Y11+AB11+AE11+AH11+AK11=G11,0,Y)</f>
        <v>0</v>
      </c>
    </row>
    <row r="12" spans="2:42" ht="16.5" customHeight="1" x14ac:dyDescent="0.15">
      <c r="B12" s="494"/>
      <c r="C12" s="669" t="s">
        <v>37</v>
      </c>
      <c r="D12" s="670"/>
      <c r="E12" s="348">
        <f t="shared" si="9"/>
        <v>29</v>
      </c>
      <c r="F12" s="349">
        <f t="shared" si="10"/>
        <v>19</v>
      </c>
      <c r="G12" s="350">
        <f t="shared" si="10"/>
        <v>10</v>
      </c>
      <c r="H12" s="348">
        <f t="shared" si="0"/>
        <v>2</v>
      </c>
      <c r="I12" s="349">
        <f>SUM('[5]１００'!B9)</f>
        <v>1</v>
      </c>
      <c r="J12" s="351">
        <f>SUM('[6]１００'!B9)</f>
        <v>1</v>
      </c>
      <c r="K12" s="349">
        <f t="shared" si="1"/>
        <v>3</v>
      </c>
      <c r="L12" s="349">
        <f>SUM('[5]２００'!B9)</f>
        <v>2</v>
      </c>
      <c r="M12" s="351">
        <f>SUM('[6]２００'!B9)</f>
        <v>1</v>
      </c>
      <c r="N12" s="349">
        <f t="shared" si="2"/>
        <v>13</v>
      </c>
      <c r="O12" s="349">
        <f>SUM('[5]３００'!B9)</f>
        <v>11</v>
      </c>
      <c r="P12" s="351">
        <f>SUM('[6]３００'!B9)</f>
        <v>2</v>
      </c>
      <c r="Q12" s="349">
        <f t="shared" si="3"/>
        <v>7</v>
      </c>
      <c r="R12" s="349">
        <f>SUM('[5]４００'!B9)</f>
        <v>3</v>
      </c>
      <c r="S12" s="351">
        <f>SUM('[6]４００'!B9)</f>
        <v>4</v>
      </c>
      <c r="T12" s="349">
        <f t="shared" si="4"/>
        <v>0</v>
      </c>
      <c r="U12" s="349">
        <f>SUM('[5]５００'!B9)</f>
        <v>0</v>
      </c>
      <c r="V12" s="351">
        <f>SUM('[6]５００'!B9)</f>
        <v>0</v>
      </c>
      <c r="W12" s="349">
        <f t="shared" si="5"/>
        <v>0</v>
      </c>
      <c r="X12" s="349">
        <f>SUM('[5]６００'!B9)</f>
        <v>0</v>
      </c>
      <c r="Y12" s="351">
        <f>SUM('[6]６００'!B9)</f>
        <v>0</v>
      </c>
      <c r="Z12" s="349">
        <f t="shared" si="6"/>
        <v>0</v>
      </c>
      <c r="AA12" s="349">
        <f>SUM('[5]７００'!B9)</f>
        <v>0</v>
      </c>
      <c r="AB12" s="351">
        <f>SUM('[6]７００'!B9)</f>
        <v>0</v>
      </c>
      <c r="AC12" s="352">
        <f t="shared" si="11"/>
        <v>0</v>
      </c>
      <c r="AD12" s="353">
        <f>SUM('[5]７５０'!B9)</f>
        <v>0</v>
      </c>
      <c r="AE12" s="351">
        <f>SUM('[6]７５０'!B9)</f>
        <v>0</v>
      </c>
      <c r="AF12" s="348">
        <f t="shared" si="12"/>
        <v>0</v>
      </c>
      <c r="AG12" s="349">
        <f>SUM('[5]８００'!B9)</f>
        <v>0</v>
      </c>
      <c r="AH12" s="351">
        <f>SUM('[6]８００'!B9)</f>
        <v>0</v>
      </c>
      <c r="AI12" s="349">
        <f t="shared" si="7"/>
        <v>4</v>
      </c>
      <c r="AJ12" s="349">
        <f>SUM('[5]９００'!B9)</f>
        <v>2</v>
      </c>
      <c r="AK12" s="354">
        <f>SUM('[6]９００'!B9)</f>
        <v>2</v>
      </c>
      <c r="AL12" s="244"/>
      <c r="AM12" s="244"/>
      <c r="AN12" s="33">
        <f t="shared" si="13"/>
        <v>0</v>
      </c>
      <c r="AO12" s="33">
        <f t="shared" si="14"/>
        <v>0</v>
      </c>
      <c r="AP12" s="33">
        <f t="shared" si="15"/>
        <v>0</v>
      </c>
    </row>
    <row r="13" spans="2:42" ht="16.5" customHeight="1" x14ac:dyDescent="0.15">
      <c r="B13" s="494"/>
      <c r="C13" s="671" t="s">
        <v>38</v>
      </c>
      <c r="D13" s="672"/>
      <c r="E13" s="355">
        <f t="shared" si="9"/>
        <v>20</v>
      </c>
      <c r="F13" s="356">
        <f t="shared" si="10"/>
        <v>3</v>
      </c>
      <c r="G13" s="357">
        <f t="shared" si="10"/>
        <v>17</v>
      </c>
      <c r="H13" s="355">
        <f t="shared" si="0"/>
        <v>4</v>
      </c>
      <c r="I13" s="356">
        <f>SUM('[5]１００'!B10)</f>
        <v>0</v>
      </c>
      <c r="J13" s="358">
        <f>SUM('[6]１００'!B10)</f>
        <v>4</v>
      </c>
      <c r="K13" s="356">
        <f t="shared" si="1"/>
        <v>1</v>
      </c>
      <c r="L13" s="356">
        <f>SUM('[5]２００'!B10)</f>
        <v>0</v>
      </c>
      <c r="M13" s="358">
        <f>SUM('[6]２００'!B10)</f>
        <v>1</v>
      </c>
      <c r="N13" s="356">
        <f t="shared" si="2"/>
        <v>2</v>
      </c>
      <c r="O13" s="356">
        <f>SUM('[5]３００'!B10)</f>
        <v>0</v>
      </c>
      <c r="P13" s="358">
        <f>SUM('[6]３００'!B10)</f>
        <v>2</v>
      </c>
      <c r="Q13" s="356">
        <f t="shared" si="3"/>
        <v>10</v>
      </c>
      <c r="R13" s="356">
        <f>SUM('[5]４００'!B10)</f>
        <v>3</v>
      </c>
      <c r="S13" s="358">
        <f>SUM('[6]４００'!B10)</f>
        <v>7</v>
      </c>
      <c r="T13" s="356">
        <f t="shared" si="4"/>
        <v>0</v>
      </c>
      <c r="U13" s="356">
        <f>SUM('[5]５００'!B10)</f>
        <v>0</v>
      </c>
      <c r="V13" s="358">
        <f>SUM('[6]５００'!B10)</f>
        <v>0</v>
      </c>
      <c r="W13" s="356">
        <f t="shared" si="5"/>
        <v>2</v>
      </c>
      <c r="X13" s="356">
        <f>SUM('[5]６００'!B10)</f>
        <v>0</v>
      </c>
      <c r="Y13" s="358">
        <f>SUM('[6]６００'!B10)</f>
        <v>2</v>
      </c>
      <c r="Z13" s="356">
        <f t="shared" si="6"/>
        <v>0</v>
      </c>
      <c r="AA13" s="356">
        <f>SUM('[5]７００'!B10)</f>
        <v>0</v>
      </c>
      <c r="AB13" s="358">
        <f>SUM('[6]７００'!B10)</f>
        <v>0</v>
      </c>
      <c r="AC13" s="359">
        <f t="shared" si="11"/>
        <v>0</v>
      </c>
      <c r="AD13" s="360">
        <f>SUM('[5]７５０'!B10)</f>
        <v>0</v>
      </c>
      <c r="AE13" s="358">
        <f>SUM('[6]７５０'!B10)</f>
        <v>0</v>
      </c>
      <c r="AF13" s="355">
        <f t="shared" si="12"/>
        <v>1</v>
      </c>
      <c r="AG13" s="356">
        <f>SUM('[5]８００'!B10)</f>
        <v>0</v>
      </c>
      <c r="AH13" s="358">
        <f>SUM('[6]８００'!B10)</f>
        <v>1</v>
      </c>
      <c r="AI13" s="356">
        <f t="shared" si="7"/>
        <v>0</v>
      </c>
      <c r="AJ13" s="356">
        <f>SUM('[5]９００'!B10)</f>
        <v>0</v>
      </c>
      <c r="AK13" s="361">
        <f>SUM('[6]９００'!B10)</f>
        <v>0</v>
      </c>
      <c r="AL13" s="244"/>
      <c r="AM13" s="244"/>
      <c r="AN13" s="33">
        <f t="shared" si="13"/>
        <v>0</v>
      </c>
      <c r="AO13" s="33">
        <f t="shared" si="14"/>
        <v>0</v>
      </c>
      <c r="AP13" s="33">
        <f t="shared" si="15"/>
        <v>0</v>
      </c>
    </row>
    <row r="14" spans="2:42" ht="16.5" customHeight="1" x14ac:dyDescent="0.15">
      <c r="B14" s="494" t="s">
        <v>36</v>
      </c>
      <c r="C14" s="673" t="s">
        <v>229</v>
      </c>
      <c r="D14" s="674"/>
      <c r="E14" s="348">
        <f t="shared" si="9"/>
        <v>9</v>
      </c>
      <c r="F14" s="349">
        <f t="shared" si="10"/>
        <v>7</v>
      </c>
      <c r="G14" s="350">
        <f t="shared" si="10"/>
        <v>2</v>
      </c>
      <c r="H14" s="348">
        <f t="shared" si="0"/>
        <v>5</v>
      </c>
      <c r="I14" s="349">
        <f>SUM('[5]１００'!B11)</f>
        <v>4</v>
      </c>
      <c r="J14" s="351">
        <f>SUM('[6]１００'!B11)</f>
        <v>1</v>
      </c>
      <c r="K14" s="349">
        <f t="shared" si="1"/>
        <v>0</v>
      </c>
      <c r="L14" s="349">
        <f>SUM('[5]２００'!B11)</f>
        <v>0</v>
      </c>
      <c r="M14" s="351">
        <f>SUM('[6]２００'!B11)</f>
        <v>0</v>
      </c>
      <c r="N14" s="349">
        <f t="shared" si="2"/>
        <v>4</v>
      </c>
      <c r="O14" s="349">
        <f>SUM('[5]３００'!B11)</f>
        <v>3</v>
      </c>
      <c r="P14" s="351">
        <f>SUM('[6]３００'!B11)</f>
        <v>1</v>
      </c>
      <c r="Q14" s="349">
        <f t="shared" si="3"/>
        <v>0</v>
      </c>
      <c r="R14" s="349">
        <f>SUM('[5]４００'!B11)</f>
        <v>0</v>
      </c>
      <c r="S14" s="351">
        <f>SUM('[6]４００'!B11)</f>
        <v>0</v>
      </c>
      <c r="T14" s="349">
        <f t="shared" si="4"/>
        <v>0</v>
      </c>
      <c r="U14" s="349">
        <f>SUM('[5]５００'!B11)</f>
        <v>0</v>
      </c>
      <c r="V14" s="351">
        <f>SUM('[6]５００'!B11)</f>
        <v>0</v>
      </c>
      <c r="W14" s="349">
        <f t="shared" si="5"/>
        <v>0</v>
      </c>
      <c r="X14" s="349">
        <f>SUM('[5]６００'!B11)</f>
        <v>0</v>
      </c>
      <c r="Y14" s="351">
        <f>SUM('[6]６００'!B11)</f>
        <v>0</v>
      </c>
      <c r="Z14" s="349">
        <f t="shared" si="6"/>
        <v>0</v>
      </c>
      <c r="AA14" s="349">
        <f>SUM('[5]７００'!B11)</f>
        <v>0</v>
      </c>
      <c r="AB14" s="351">
        <f>SUM('[6]７００'!B11)</f>
        <v>0</v>
      </c>
      <c r="AC14" s="352">
        <f t="shared" si="11"/>
        <v>0</v>
      </c>
      <c r="AD14" s="353">
        <f>SUM('[5]７５０'!B11)</f>
        <v>0</v>
      </c>
      <c r="AE14" s="351">
        <f>SUM('[6]７５０'!B11)</f>
        <v>0</v>
      </c>
      <c r="AF14" s="348">
        <f t="shared" si="12"/>
        <v>0</v>
      </c>
      <c r="AG14" s="349">
        <f>SUM('[5]８００'!B11)</f>
        <v>0</v>
      </c>
      <c r="AH14" s="351">
        <f>SUM('[6]８００'!B11)</f>
        <v>0</v>
      </c>
      <c r="AI14" s="349">
        <f t="shared" si="7"/>
        <v>0</v>
      </c>
      <c r="AJ14" s="349">
        <f>SUM('[5]９００'!B11)</f>
        <v>0</v>
      </c>
      <c r="AK14" s="354">
        <f>SUM('[6]９００'!B11)</f>
        <v>0</v>
      </c>
      <c r="AL14" s="244"/>
      <c r="AM14" s="244"/>
      <c r="AN14" s="33">
        <f t="shared" si="13"/>
        <v>0</v>
      </c>
      <c r="AO14" s="33">
        <f t="shared" si="14"/>
        <v>0</v>
      </c>
      <c r="AP14" s="33">
        <f t="shared" si="15"/>
        <v>0</v>
      </c>
    </row>
    <row r="15" spans="2:42" ht="16.5" customHeight="1" x14ac:dyDescent="0.15">
      <c r="B15" s="494"/>
      <c r="C15" s="671" t="s">
        <v>321</v>
      </c>
      <c r="D15" s="672"/>
      <c r="E15" s="348">
        <f t="shared" si="9"/>
        <v>6</v>
      </c>
      <c r="F15" s="349">
        <f t="shared" si="10"/>
        <v>6</v>
      </c>
      <c r="G15" s="350">
        <f t="shared" si="10"/>
        <v>0</v>
      </c>
      <c r="H15" s="348">
        <f t="shared" si="0"/>
        <v>0</v>
      </c>
      <c r="I15" s="349">
        <f>SUM('[5]１００'!B12)</f>
        <v>0</v>
      </c>
      <c r="J15" s="351">
        <f>SUM('[6]１００'!B12)</f>
        <v>0</v>
      </c>
      <c r="K15" s="349">
        <f t="shared" si="1"/>
        <v>0</v>
      </c>
      <c r="L15" s="349">
        <f>SUM('[5]２００'!B12)</f>
        <v>0</v>
      </c>
      <c r="M15" s="351">
        <f>SUM('[6]２００'!B12)</f>
        <v>0</v>
      </c>
      <c r="N15" s="349">
        <f t="shared" si="2"/>
        <v>6</v>
      </c>
      <c r="O15" s="349">
        <f>SUM('[5]３００'!B12)</f>
        <v>6</v>
      </c>
      <c r="P15" s="351">
        <f>SUM('[6]３００'!B12)</f>
        <v>0</v>
      </c>
      <c r="Q15" s="349">
        <f t="shared" si="3"/>
        <v>0</v>
      </c>
      <c r="R15" s="349">
        <f>SUM('[5]４００'!B12)</f>
        <v>0</v>
      </c>
      <c r="S15" s="351">
        <f>SUM('[6]４００'!B12)</f>
        <v>0</v>
      </c>
      <c r="T15" s="349">
        <f t="shared" si="4"/>
        <v>0</v>
      </c>
      <c r="U15" s="349">
        <f>SUM('[5]５００'!B12)</f>
        <v>0</v>
      </c>
      <c r="V15" s="351">
        <f>SUM('[6]５００'!B12)</f>
        <v>0</v>
      </c>
      <c r="W15" s="349">
        <f t="shared" si="5"/>
        <v>0</v>
      </c>
      <c r="X15" s="349">
        <f>SUM('[5]６００'!B12)</f>
        <v>0</v>
      </c>
      <c r="Y15" s="351">
        <f>SUM('[6]６００'!B12)</f>
        <v>0</v>
      </c>
      <c r="Z15" s="349">
        <f t="shared" si="6"/>
        <v>0</v>
      </c>
      <c r="AA15" s="349">
        <f>SUM('[5]７００'!B12)</f>
        <v>0</v>
      </c>
      <c r="AB15" s="351">
        <f>SUM('[6]７００'!B12)</f>
        <v>0</v>
      </c>
      <c r="AC15" s="352">
        <f t="shared" si="11"/>
        <v>0</v>
      </c>
      <c r="AD15" s="353">
        <f>SUM('[5]７５０'!B12)</f>
        <v>0</v>
      </c>
      <c r="AE15" s="351">
        <f>SUM('[6]７５０'!B12)</f>
        <v>0</v>
      </c>
      <c r="AF15" s="348">
        <f t="shared" si="12"/>
        <v>0</v>
      </c>
      <c r="AG15" s="349">
        <f>SUM('[5]８００'!B12)</f>
        <v>0</v>
      </c>
      <c r="AH15" s="351">
        <f>SUM('[6]８００'!B12)</f>
        <v>0</v>
      </c>
      <c r="AI15" s="349">
        <f t="shared" si="7"/>
        <v>0</v>
      </c>
      <c r="AJ15" s="349">
        <f>SUM('[5]９００'!B12)</f>
        <v>0</v>
      </c>
      <c r="AK15" s="362">
        <f>SUM('[6]９００'!B12)</f>
        <v>0</v>
      </c>
      <c r="AL15" s="244"/>
      <c r="AM15" s="244"/>
      <c r="AN15" s="33">
        <f t="shared" si="13"/>
        <v>0</v>
      </c>
      <c r="AO15" s="33">
        <f t="shared" si="14"/>
        <v>0</v>
      </c>
      <c r="AP15" s="33">
        <f t="shared" si="15"/>
        <v>0</v>
      </c>
    </row>
    <row r="16" spans="2:42" ht="16.5" customHeight="1" x14ac:dyDescent="0.15">
      <c r="B16" s="494"/>
      <c r="C16" s="677" t="s">
        <v>228</v>
      </c>
      <c r="D16" s="678"/>
      <c r="E16" s="348">
        <f t="shared" si="9"/>
        <v>24</v>
      </c>
      <c r="F16" s="349">
        <f t="shared" si="10"/>
        <v>20</v>
      </c>
      <c r="G16" s="350">
        <f t="shared" si="10"/>
        <v>4</v>
      </c>
      <c r="H16" s="348">
        <f t="shared" si="0"/>
        <v>0</v>
      </c>
      <c r="I16" s="349">
        <f>SUM('[5]１００'!B13)</f>
        <v>0</v>
      </c>
      <c r="J16" s="351">
        <f>SUM('[6]１００'!B13)</f>
        <v>0</v>
      </c>
      <c r="K16" s="349">
        <f t="shared" si="1"/>
        <v>1</v>
      </c>
      <c r="L16" s="349">
        <f>SUM('[5]２００'!B13)</f>
        <v>1</v>
      </c>
      <c r="M16" s="351">
        <f>SUM('[6]２００'!B13)</f>
        <v>0</v>
      </c>
      <c r="N16" s="349">
        <f t="shared" si="2"/>
        <v>17</v>
      </c>
      <c r="O16" s="349">
        <f>SUM('[5]３００'!B13)</f>
        <v>17</v>
      </c>
      <c r="P16" s="351">
        <f>SUM('[6]３００'!B13)</f>
        <v>0</v>
      </c>
      <c r="Q16" s="349">
        <f t="shared" si="3"/>
        <v>5</v>
      </c>
      <c r="R16" s="349">
        <f>SUM('[5]４００'!B13)</f>
        <v>2</v>
      </c>
      <c r="S16" s="351">
        <f>SUM('[6]４００'!B13)</f>
        <v>3</v>
      </c>
      <c r="T16" s="349">
        <f t="shared" si="4"/>
        <v>0</v>
      </c>
      <c r="U16" s="349">
        <f>SUM('[5]５００'!B13)</f>
        <v>0</v>
      </c>
      <c r="V16" s="351">
        <f>SUM('[6]５００'!B13)</f>
        <v>0</v>
      </c>
      <c r="W16" s="349">
        <f t="shared" si="5"/>
        <v>0</v>
      </c>
      <c r="X16" s="349">
        <f>SUM('[5]６００'!B13)</f>
        <v>0</v>
      </c>
      <c r="Y16" s="351">
        <f>SUM('[6]６００'!B13)</f>
        <v>0</v>
      </c>
      <c r="Z16" s="349">
        <f t="shared" si="6"/>
        <v>0</v>
      </c>
      <c r="AA16" s="349">
        <f>SUM('[5]７００'!B13)</f>
        <v>0</v>
      </c>
      <c r="AB16" s="351">
        <f>SUM('[6]７００'!B13)</f>
        <v>0</v>
      </c>
      <c r="AC16" s="352">
        <f t="shared" si="11"/>
        <v>0</v>
      </c>
      <c r="AD16" s="353">
        <f>SUM('[5]７５０'!B13)</f>
        <v>0</v>
      </c>
      <c r="AE16" s="351">
        <f>SUM('[6]７５０'!B13)</f>
        <v>0</v>
      </c>
      <c r="AF16" s="348">
        <f t="shared" si="12"/>
        <v>0</v>
      </c>
      <c r="AG16" s="349">
        <f>SUM('[5]８００'!B13)</f>
        <v>0</v>
      </c>
      <c r="AH16" s="351">
        <f>SUM('[6]８００'!B13)</f>
        <v>0</v>
      </c>
      <c r="AI16" s="349">
        <f t="shared" si="7"/>
        <v>1</v>
      </c>
      <c r="AJ16" s="349">
        <f>SUM('[5]９００'!B13)</f>
        <v>0</v>
      </c>
      <c r="AK16" s="347">
        <f>SUM('[6]９００'!B13)</f>
        <v>1</v>
      </c>
      <c r="AL16" s="244"/>
      <c r="AM16" s="244"/>
      <c r="AN16" s="33">
        <f t="shared" si="13"/>
        <v>0</v>
      </c>
      <c r="AO16" s="33">
        <f t="shared" si="14"/>
        <v>0</v>
      </c>
      <c r="AP16" s="33">
        <f t="shared" si="15"/>
        <v>0</v>
      </c>
    </row>
    <row r="17" spans="2:42" ht="16.5" customHeight="1" x14ac:dyDescent="0.15">
      <c r="B17" s="494"/>
      <c r="C17" s="679" t="s">
        <v>322</v>
      </c>
      <c r="D17" s="680"/>
      <c r="E17" s="348">
        <f t="shared" si="9"/>
        <v>24</v>
      </c>
      <c r="F17" s="349">
        <f t="shared" si="10"/>
        <v>18</v>
      </c>
      <c r="G17" s="350">
        <f t="shared" si="10"/>
        <v>6</v>
      </c>
      <c r="H17" s="348">
        <f t="shared" si="0"/>
        <v>1</v>
      </c>
      <c r="I17" s="349">
        <f>SUM('[5]１００'!B14)</f>
        <v>0</v>
      </c>
      <c r="J17" s="351">
        <f>SUM('[6]１００'!B14)</f>
        <v>1</v>
      </c>
      <c r="K17" s="349">
        <f t="shared" si="1"/>
        <v>0</v>
      </c>
      <c r="L17" s="349">
        <f>SUM('[5]２００'!B14)</f>
        <v>0</v>
      </c>
      <c r="M17" s="351">
        <f>SUM('[6]２００'!B14)</f>
        <v>0</v>
      </c>
      <c r="N17" s="349">
        <f t="shared" si="2"/>
        <v>14</v>
      </c>
      <c r="O17" s="349">
        <f>SUM('[5]３００'!B14)</f>
        <v>12</v>
      </c>
      <c r="P17" s="351">
        <f>SUM('[6]３００'!B14)</f>
        <v>2</v>
      </c>
      <c r="Q17" s="349">
        <f t="shared" si="3"/>
        <v>7</v>
      </c>
      <c r="R17" s="349">
        <f>SUM('[5]４００'!B14)</f>
        <v>5</v>
      </c>
      <c r="S17" s="351">
        <f>SUM('[6]４００'!B14)</f>
        <v>2</v>
      </c>
      <c r="T17" s="349">
        <f t="shared" si="4"/>
        <v>0</v>
      </c>
      <c r="U17" s="349">
        <f>SUM('[5]５００'!B14)</f>
        <v>0</v>
      </c>
      <c r="V17" s="351">
        <f>SUM('[6]５００'!B14)</f>
        <v>0</v>
      </c>
      <c r="W17" s="349">
        <f t="shared" si="5"/>
        <v>1</v>
      </c>
      <c r="X17" s="349">
        <f>SUM('[5]６００'!B14)</f>
        <v>0</v>
      </c>
      <c r="Y17" s="351">
        <f>SUM('[6]６００'!B14)</f>
        <v>1</v>
      </c>
      <c r="Z17" s="349">
        <f t="shared" si="6"/>
        <v>0</v>
      </c>
      <c r="AA17" s="349">
        <f>SUM('[5]７００'!B14)</f>
        <v>0</v>
      </c>
      <c r="AB17" s="351">
        <f>SUM('[6]７００'!B14)</f>
        <v>0</v>
      </c>
      <c r="AC17" s="352">
        <f t="shared" si="11"/>
        <v>0</v>
      </c>
      <c r="AD17" s="353">
        <f>SUM('[5]７５０'!B14)</f>
        <v>0</v>
      </c>
      <c r="AE17" s="351">
        <f>SUM('[6]７５０'!B14)</f>
        <v>0</v>
      </c>
      <c r="AF17" s="348">
        <f t="shared" si="12"/>
        <v>0</v>
      </c>
      <c r="AG17" s="349">
        <f>SUM('[5]８００'!B14)</f>
        <v>0</v>
      </c>
      <c r="AH17" s="351">
        <f>SUM('[6]８００'!B14)</f>
        <v>0</v>
      </c>
      <c r="AI17" s="349">
        <f t="shared" si="7"/>
        <v>1</v>
      </c>
      <c r="AJ17" s="349">
        <f>SUM('[5]９００'!B14)</f>
        <v>1</v>
      </c>
      <c r="AK17" s="354">
        <f>SUM('[6]９００'!B14)</f>
        <v>0</v>
      </c>
      <c r="AL17" s="244"/>
      <c r="AM17" s="244"/>
      <c r="AN17" s="33">
        <f t="shared" si="13"/>
        <v>0</v>
      </c>
      <c r="AO17" s="33">
        <f t="shared" si="14"/>
        <v>0</v>
      </c>
      <c r="AP17" s="33">
        <f t="shared" si="15"/>
        <v>0</v>
      </c>
    </row>
    <row r="18" spans="2:42" ht="16.5" customHeight="1" x14ac:dyDescent="0.15">
      <c r="B18" s="494"/>
      <c r="C18" s="671" t="s">
        <v>39</v>
      </c>
      <c r="D18" s="672"/>
      <c r="E18" s="348">
        <f t="shared" si="9"/>
        <v>31</v>
      </c>
      <c r="F18" s="349">
        <f t="shared" si="10"/>
        <v>30</v>
      </c>
      <c r="G18" s="350">
        <f t="shared" si="10"/>
        <v>1</v>
      </c>
      <c r="H18" s="348">
        <f t="shared" si="0"/>
        <v>0</v>
      </c>
      <c r="I18" s="349">
        <f>SUM('[5]１００'!B15)</f>
        <v>0</v>
      </c>
      <c r="J18" s="351">
        <f>SUM('[6]１００'!B15)</f>
        <v>0</v>
      </c>
      <c r="K18" s="349">
        <f t="shared" si="1"/>
        <v>0</v>
      </c>
      <c r="L18" s="349">
        <f>SUM('[5]２００'!B15)</f>
        <v>0</v>
      </c>
      <c r="M18" s="351">
        <f>SUM('[6]２００'!B15)</f>
        <v>0</v>
      </c>
      <c r="N18" s="349">
        <f t="shared" si="2"/>
        <v>31</v>
      </c>
      <c r="O18" s="349">
        <f>SUM('[5]３００'!B15)</f>
        <v>30</v>
      </c>
      <c r="P18" s="351">
        <f>SUM('[6]３００'!B15)</f>
        <v>1</v>
      </c>
      <c r="Q18" s="349">
        <f t="shared" si="3"/>
        <v>0</v>
      </c>
      <c r="R18" s="349">
        <f>SUM('[5]４００'!B15)</f>
        <v>0</v>
      </c>
      <c r="S18" s="351">
        <f>SUM('[6]４００'!B15)</f>
        <v>0</v>
      </c>
      <c r="T18" s="349">
        <f t="shared" si="4"/>
        <v>0</v>
      </c>
      <c r="U18" s="349">
        <f>SUM('[5]５００'!B15)</f>
        <v>0</v>
      </c>
      <c r="V18" s="351">
        <f>SUM('[6]５００'!B15)</f>
        <v>0</v>
      </c>
      <c r="W18" s="349">
        <f t="shared" si="5"/>
        <v>0</v>
      </c>
      <c r="X18" s="349">
        <f>SUM('[5]６００'!B15)</f>
        <v>0</v>
      </c>
      <c r="Y18" s="351">
        <f>SUM('[6]６００'!B15)</f>
        <v>0</v>
      </c>
      <c r="Z18" s="349">
        <f t="shared" si="6"/>
        <v>0</v>
      </c>
      <c r="AA18" s="349">
        <f>SUM('[5]７００'!B15)</f>
        <v>0</v>
      </c>
      <c r="AB18" s="351">
        <f>SUM('[6]７００'!B15)</f>
        <v>0</v>
      </c>
      <c r="AC18" s="352">
        <f t="shared" si="11"/>
        <v>0</v>
      </c>
      <c r="AD18" s="353">
        <f>SUM('[5]７５０'!B15)</f>
        <v>0</v>
      </c>
      <c r="AE18" s="351">
        <f>SUM('[6]７５０'!B15)</f>
        <v>0</v>
      </c>
      <c r="AF18" s="348">
        <f t="shared" si="12"/>
        <v>0</v>
      </c>
      <c r="AG18" s="349">
        <f>SUM('[5]８００'!B15)</f>
        <v>0</v>
      </c>
      <c r="AH18" s="351">
        <f>SUM('[6]８００'!B15)</f>
        <v>0</v>
      </c>
      <c r="AI18" s="349">
        <f t="shared" si="7"/>
        <v>0</v>
      </c>
      <c r="AJ18" s="349">
        <f>SUM('[5]９００'!B15)</f>
        <v>0</v>
      </c>
      <c r="AK18" s="354">
        <f>SUM('[6]９００'!B15)</f>
        <v>0</v>
      </c>
      <c r="AL18" s="244"/>
      <c r="AM18" s="244"/>
      <c r="AN18" s="33">
        <f t="shared" si="13"/>
        <v>0</v>
      </c>
      <c r="AO18" s="33">
        <f t="shared" si="14"/>
        <v>0</v>
      </c>
      <c r="AP18" s="33">
        <f t="shared" si="15"/>
        <v>0</v>
      </c>
    </row>
    <row r="19" spans="2:42" ht="16.5" customHeight="1" x14ac:dyDescent="0.15">
      <c r="B19" s="494"/>
      <c r="C19" s="671" t="s">
        <v>227</v>
      </c>
      <c r="D19" s="672"/>
      <c r="E19" s="348">
        <f t="shared" si="9"/>
        <v>12</v>
      </c>
      <c r="F19" s="349">
        <f t="shared" si="10"/>
        <v>12</v>
      </c>
      <c r="G19" s="350">
        <f t="shared" si="10"/>
        <v>0</v>
      </c>
      <c r="H19" s="348">
        <f t="shared" si="0"/>
        <v>0</v>
      </c>
      <c r="I19" s="349">
        <f>SUM('[5]１００'!B16)</f>
        <v>0</v>
      </c>
      <c r="J19" s="351">
        <f>SUM('[6]１００'!B16)</f>
        <v>0</v>
      </c>
      <c r="K19" s="349">
        <f t="shared" si="1"/>
        <v>0</v>
      </c>
      <c r="L19" s="349">
        <f>SUM('[5]２００'!B16)</f>
        <v>0</v>
      </c>
      <c r="M19" s="351">
        <f>SUM('[6]２００'!B16)</f>
        <v>0</v>
      </c>
      <c r="N19" s="349">
        <f t="shared" si="2"/>
        <v>12</v>
      </c>
      <c r="O19" s="349">
        <f>SUM('[5]３００'!B16)</f>
        <v>12</v>
      </c>
      <c r="P19" s="351">
        <f>SUM('[6]３００'!B16)</f>
        <v>0</v>
      </c>
      <c r="Q19" s="349">
        <f t="shared" si="3"/>
        <v>0</v>
      </c>
      <c r="R19" s="349">
        <f>SUM('[5]４００'!B16)</f>
        <v>0</v>
      </c>
      <c r="S19" s="351">
        <f>SUM('[6]４００'!B16)</f>
        <v>0</v>
      </c>
      <c r="T19" s="349">
        <f t="shared" si="4"/>
        <v>0</v>
      </c>
      <c r="U19" s="349">
        <f>SUM('[5]５００'!B16)</f>
        <v>0</v>
      </c>
      <c r="V19" s="351">
        <f>SUM('[6]５００'!B16)</f>
        <v>0</v>
      </c>
      <c r="W19" s="349">
        <f t="shared" si="5"/>
        <v>0</v>
      </c>
      <c r="X19" s="349">
        <f>SUM('[5]６００'!B16)</f>
        <v>0</v>
      </c>
      <c r="Y19" s="351">
        <f>SUM('[6]６００'!B16)</f>
        <v>0</v>
      </c>
      <c r="Z19" s="349">
        <f t="shared" si="6"/>
        <v>0</v>
      </c>
      <c r="AA19" s="349">
        <f>SUM('[5]７００'!B16)</f>
        <v>0</v>
      </c>
      <c r="AB19" s="351">
        <f>SUM('[6]７００'!B16)</f>
        <v>0</v>
      </c>
      <c r="AC19" s="352">
        <f t="shared" si="11"/>
        <v>0</v>
      </c>
      <c r="AD19" s="353">
        <f>SUM('[5]７５０'!B16)</f>
        <v>0</v>
      </c>
      <c r="AE19" s="351">
        <f>SUM('[6]７５０'!B16)</f>
        <v>0</v>
      </c>
      <c r="AF19" s="348">
        <f t="shared" si="12"/>
        <v>0</v>
      </c>
      <c r="AG19" s="349">
        <f>SUM('[5]８００'!B16)</f>
        <v>0</v>
      </c>
      <c r="AH19" s="351">
        <f>SUM('[6]８００'!B16)</f>
        <v>0</v>
      </c>
      <c r="AI19" s="349">
        <f t="shared" si="7"/>
        <v>0</v>
      </c>
      <c r="AJ19" s="349">
        <f>SUM('[5]９００'!B16)</f>
        <v>0</v>
      </c>
      <c r="AK19" s="354">
        <f>SUM('[6]９００'!B16)</f>
        <v>0</v>
      </c>
      <c r="AL19" s="244"/>
      <c r="AM19" s="244"/>
      <c r="AN19" s="33">
        <f t="shared" si="13"/>
        <v>0</v>
      </c>
      <c r="AO19" s="33">
        <f t="shared" si="14"/>
        <v>0</v>
      </c>
      <c r="AP19" s="33">
        <f t="shared" si="15"/>
        <v>0</v>
      </c>
    </row>
    <row r="20" spans="2:42" ht="16.5" customHeight="1" x14ac:dyDescent="0.15">
      <c r="B20" s="494"/>
      <c r="C20" s="671" t="s">
        <v>226</v>
      </c>
      <c r="D20" s="672"/>
      <c r="E20" s="355">
        <f t="shared" si="9"/>
        <v>14</v>
      </c>
      <c r="F20" s="356">
        <f t="shared" si="10"/>
        <v>10</v>
      </c>
      <c r="G20" s="357">
        <f t="shared" si="10"/>
        <v>4</v>
      </c>
      <c r="H20" s="355">
        <f t="shared" si="0"/>
        <v>1</v>
      </c>
      <c r="I20" s="356">
        <f>SUM('[5]１００'!B17)</f>
        <v>1</v>
      </c>
      <c r="J20" s="358">
        <f>SUM('[6]１００'!B17)</f>
        <v>0</v>
      </c>
      <c r="K20" s="356">
        <f t="shared" si="1"/>
        <v>0</v>
      </c>
      <c r="L20" s="356">
        <f>SUM('[5]２００'!B17)</f>
        <v>0</v>
      </c>
      <c r="M20" s="358">
        <f>SUM('[6]２００'!B17)</f>
        <v>0</v>
      </c>
      <c r="N20" s="356">
        <f t="shared" si="2"/>
        <v>7</v>
      </c>
      <c r="O20" s="356">
        <f>SUM('[5]３００'!B17)</f>
        <v>6</v>
      </c>
      <c r="P20" s="358">
        <f>SUM('[6]３００'!B17)</f>
        <v>1</v>
      </c>
      <c r="Q20" s="356">
        <f t="shared" si="3"/>
        <v>3</v>
      </c>
      <c r="R20" s="356">
        <f>SUM('[5]４００'!B17)</f>
        <v>2</v>
      </c>
      <c r="S20" s="358">
        <f>SUM('[6]４００'!B17)</f>
        <v>1</v>
      </c>
      <c r="T20" s="356">
        <f t="shared" si="4"/>
        <v>0</v>
      </c>
      <c r="U20" s="356">
        <f>SUM('[5]５００'!B17)</f>
        <v>0</v>
      </c>
      <c r="V20" s="358">
        <f>SUM('[6]５００'!B17)</f>
        <v>0</v>
      </c>
      <c r="W20" s="356">
        <f t="shared" si="5"/>
        <v>1</v>
      </c>
      <c r="X20" s="356">
        <f>SUM('[5]６００'!B17)</f>
        <v>0</v>
      </c>
      <c r="Y20" s="358">
        <f>SUM('[6]６００'!B17)</f>
        <v>1</v>
      </c>
      <c r="Z20" s="356">
        <f t="shared" si="6"/>
        <v>0</v>
      </c>
      <c r="AA20" s="356">
        <f>SUM('[5]７００'!B17)</f>
        <v>0</v>
      </c>
      <c r="AB20" s="358">
        <f>SUM('[6]７００'!B17)</f>
        <v>0</v>
      </c>
      <c r="AC20" s="359">
        <f t="shared" si="11"/>
        <v>0</v>
      </c>
      <c r="AD20" s="360">
        <f>SUM('[5]７５０'!B17)</f>
        <v>0</v>
      </c>
      <c r="AE20" s="358">
        <f>SUM('[6]７５０'!B17)</f>
        <v>0</v>
      </c>
      <c r="AF20" s="355">
        <f t="shared" si="12"/>
        <v>0</v>
      </c>
      <c r="AG20" s="356">
        <f>SUM('[5]８００'!B17)</f>
        <v>0</v>
      </c>
      <c r="AH20" s="358">
        <f>SUM('[6]８００'!B17)</f>
        <v>0</v>
      </c>
      <c r="AI20" s="356">
        <f t="shared" si="7"/>
        <v>2</v>
      </c>
      <c r="AJ20" s="356">
        <f>SUM('[5]９００'!B17)</f>
        <v>1</v>
      </c>
      <c r="AK20" s="361">
        <f>SUM('[6]９００'!B17)</f>
        <v>1</v>
      </c>
      <c r="AL20" s="244"/>
      <c r="AM20" s="244"/>
      <c r="AN20" s="33">
        <f t="shared" si="13"/>
        <v>0</v>
      </c>
      <c r="AO20" s="33">
        <f t="shared" si="14"/>
        <v>0</v>
      </c>
      <c r="AP20" s="33">
        <f t="shared" si="15"/>
        <v>0</v>
      </c>
    </row>
    <row r="21" spans="2:42" ht="16.5" customHeight="1" x14ac:dyDescent="0.15">
      <c r="B21" s="494"/>
      <c r="C21" s="671" t="s">
        <v>225</v>
      </c>
      <c r="D21" s="672"/>
      <c r="E21" s="348">
        <f t="shared" si="9"/>
        <v>8</v>
      </c>
      <c r="F21" s="349">
        <f t="shared" si="10"/>
        <v>8</v>
      </c>
      <c r="G21" s="350">
        <f t="shared" si="10"/>
        <v>0</v>
      </c>
      <c r="H21" s="348">
        <f t="shared" si="0"/>
        <v>0</v>
      </c>
      <c r="I21" s="349">
        <f>SUM('[5]１００'!B18)</f>
        <v>0</v>
      </c>
      <c r="J21" s="351">
        <f>SUM('[6]１００'!B18)</f>
        <v>0</v>
      </c>
      <c r="K21" s="349">
        <f t="shared" si="1"/>
        <v>1</v>
      </c>
      <c r="L21" s="349">
        <f>SUM('[5]２００'!B18)</f>
        <v>1</v>
      </c>
      <c r="M21" s="351">
        <f>SUM('[6]２００'!B18)</f>
        <v>0</v>
      </c>
      <c r="N21" s="349">
        <f t="shared" si="2"/>
        <v>6</v>
      </c>
      <c r="O21" s="349">
        <f>SUM('[5]３００'!B18)</f>
        <v>6</v>
      </c>
      <c r="P21" s="351">
        <f>SUM('[6]３００'!B18)</f>
        <v>0</v>
      </c>
      <c r="Q21" s="349">
        <f t="shared" si="3"/>
        <v>0</v>
      </c>
      <c r="R21" s="349">
        <f>SUM('[5]４００'!B18)</f>
        <v>0</v>
      </c>
      <c r="S21" s="351">
        <f>SUM('[6]４００'!B18)</f>
        <v>0</v>
      </c>
      <c r="T21" s="349">
        <f t="shared" si="4"/>
        <v>0</v>
      </c>
      <c r="U21" s="349">
        <f>SUM('[5]５００'!B18)</f>
        <v>0</v>
      </c>
      <c r="V21" s="351">
        <f>SUM('[6]５００'!B18)</f>
        <v>0</v>
      </c>
      <c r="W21" s="349">
        <f t="shared" si="5"/>
        <v>0</v>
      </c>
      <c r="X21" s="349">
        <f>SUM('[5]６００'!B18)</f>
        <v>0</v>
      </c>
      <c r="Y21" s="351">
        <f>SUM('[6]６００'!B18)</f>
        <v>0</v>
      </c>
      <c r="Z21" s="349">
        <f t="shared" si="6"/>
        <v>0</v>
      </c>
      <c r="AA21" s="349">
        <f>SUM('[5]７００'!B18)</f>
        <v>0</v>
      </c>
      <c r="AB21" s="351">
        <f>SUM('[6]７００'!B18)</f>
        <v>0</v>
      </c>
      <c r="AC21" s="352">
        <f t="shared" si="11"/>
        <v>0</v>
      </c>
      <c r="AD21" s="353">
        <f>SUM('[5]７５０'!B18)</f>
        <v>0</v>
      </c>
      <c r="AE21" s="351">
        <f>SUM('[6]７５０'!B18)</f>
        <v>0</v>
      </c>
      <c r="AF21" s="348">
        <f t="shared" si="12"/>
        <v>0</v>
      </c>
      <c r="AG21" s="349">
        <f>SUM('[5]８００'!B18)</f>
        <v>0</v>
      </c>
      <c r="AH21" s="351">
        <f>SUM('[6]８００'!B18)</f>
        <v>0</v>
      </c>
      <c r="AI21" s="349">
        <f t="shared" si="7"/>
        <v>1</v>
      </c>
      <c r="AJ21" s="349">
        <f>SUM('[5]９００'!B18)</f>
        <v>1</v>
      </c>
      <c r="AK21" s="354">
        <f>SUM('[6]９００'!B18)</f>
        <v>0</v>
      </c>
      <c r="AL21" s="244"/>
      <c r="AM21" s="244"/>
      <c r="AN21" s="33">
        <f t="shared" si="13"/>
        <v>0</v>
      </c>
      <c r="AO21" s="33">
        <f t="shared" si="14"/>
        <v>0</v>
      </c>
      <c r="AP21" s="33">
        <f t="shared" si="15"/>
        <v>0</v>
      </c>
    </row>
    <row r="22" spans="2:42" ht="16.5" customHeight="1" x14ac:dyDescent="0.15">
      <c r="B22" s="494"/>
      <c r="C22" s="677" t="s">
        <v>224</v>
      </c>
      <c r="D22" s="678"/>
      <c r="E22" s="348">
        <f t="shared" si="9"/>
        <v>1</v>
      </c>
      <c r="F22" s="349">
        <f t="shared" si="10"/>
        <v>1</v>
      </c>
      <c r="G22" s="350">
        <f t="shared" si="10"/>
        <v>0</v>
      </c>
      <c r="H22" s="348">
        <f t="shared" si="0"/>
        <v>0</v>
      </c>
      <c r="I22" s="349">
        <f>SUM('[5]１００'!B19)</f>
        <v>0</v>
      </c>
      <c r="J22" s="351">
        <f>SUM('[6]１００'!B19)</f>
        <v>0</v>
      </c>
      <c r="K22" s="349">
        <f t="shared" si="1"/>
        <v>0</v>
      </c>
      <c r="L22" s="349">
        <f>SUM('[5]２００'!B19)</f>
        <v>0</v>
      </c>
      <c r="M22" s="351">
        <f>SUM('[6]２００'!B19)</f>
        <v>0</v>
      </c>
      <c r="N22" s="349">
        <f t="shared" si="2"/>
        <v>1</v>
      </c>
      <c r="O22" s="349">
        <f>SUM('[5]３００'!B19)</f>
        <v>1</v>
      </c>
      <c r="P22" s="351">
        <f>SUM('[6]３００'!B19)</f>
        <v>0</v>
      </c>
      <c r="Q22" s="349">
        <f t="shared" si="3"/>
        <v>0</v>
      </c>
      <c r="R22" s="349">
        <f>SUM('[5]４００'!B19)</f>
        <v>0</v>
      </c>
      <c r="S22" s="351">
        <f>SUM('[6]４００'!B19)</f>
        <v>0</v>
      </c>
      <c r="T22" s="349">
        <f t="shared" si="4"/>
        <v>0</v>
      </c>
      <c r="U22" s="349">
        <f>SUM('[5]５００'!B19)</f>
        <v>0</v>
      </c>
      <c r="V22" s="351">
        <f>SUM('[6]５００'!B19)</f>
        <v>0</v>
      </c>
      <c r="W22" s="349">
        <f t="shared" si="5"/>
        <v>0</v>
      </c>
      <c r="X22" s="349">
        <f>SUM('[5]６００'!B19)</f>
        <v>0</v>
      </c>
      <c r="Y22" s="351">
        <f>SUM('[6]６００'!B19)</f>
        <v>0</v>
      </c>
      <c r="Z22" s="349">
        <f t="shared" si="6"/>
        <v>0</v>
      </c>
      <c r="AA22" s="349">
        <f>SUM('[5]７００'!B19)</f>
        <v>0</v>
      </c>
      <c r="AB22" s="351">
        <f>SUM('[6]７００'!B19)</f>
        <v>0</v>
      </c>
      <c r="AC22" s="352">
        <f t="shared" si="11"/>
        <v>0</v>
      </c>
      <c r="AD22" s="353">
        <f>SUM('[5]７５０'!B19)</f>
        <v>0</v>
      </c>
      <c r="AE22" s="351">
        <f>SUM('[6]７５０'!B19)</f>
        <v>0</v>
      </c>
      <c r="AF22" s="348">
        <f t="shared" si="12"/>
        <v>0</v>
      </c>
      <c r="AG22" s="349">
        <f>SUM('[5]８００'!B19)</f>
        <v>0</v>
      </c>
      <c r="AH22" s="351">
        <f>SUM('[6]８００'!B19)</f>
        <v>0</v>
      </c>
      <c r="AI22" s="349">
        <f t="shared" si="7"/>
        <v>0</v>
      </c>
      <c r="AJ22" s="349">
        <f>SUM('[5]９００'!B19)</f>
        <v>0</v>
      </c>
      <c r="AK22" s="354">
        <f>SUM('[6]９００'!B19)</f>
        <v>0</v>
      </c>
      <c r="AL22" s="244"/>
      <c r="AM22" s="244"/>
      <c r="AN22" s="33">
        <f t="shared" si="13"/>
        <v>0</v>
      </c>
      <c r="AO22" s="33">
        <f t="shared" si="14"/>
        <v>0</v>
      </c>
      <c r="AP22" s="33">
        <f t="shared" si="15"/>
        <v>0</v>
      </c>
    </row>
    <row r="23" spans="2:42" ht="16.5" customHeight="1" x14ac:dyDescent="0.15">
      <c r="B23" s="494" t="s">
        <v>40</v>
      </c>
      <c r="C23" s="671" t="s">
        <v>223</v>
      </c>
      <c r="D23" s="672"/>
      <c r="E23" s="348">
        <f t="shared" si="9"/>
        <v>11</v>
      </c>
      <c r="F23" s="349">
        <f t="shared" si="10"/>
        <v>9</v>
      </c>
      <c r="G23" s="350">
        <f t="shared" si="10"/>
        <v>2</v>
      </c>
      <c r="H23" s="348">
        <f t="shared" si="0"/>
        <v>3</v>
      </c>
      <c r="I23" s="349">
        <f>SUM('[5]１００'!B20)</f>
        <v>2</v>
      </c>
      <c r="J23" s="351">
        <f>SUM('[6]１００'!B20)</f>
        <v>1</v>
      </c>
      <c r="K23" s="349">
        <f t="shared" si="1"/>
        <v>1</v>
      </c>
      <c r="L23" s="349">
        <f>SUM('[5]２００'!B20)</f>
        <v>1</v>
      </c>
      <c r="M23" s="351">
        <f>SUM('[6]２００'!B20)</f>
        <v>0</v>
      </c>
      <c r="N23" s="349">
        <f t="shared" si="2"/>
        <v>5</v>
      </c>
      <c r="O23" s="349">
        <f>SUM('[5]３００'!B20)</f>
        <v>5</v>
      </c>
      <c r="P23" s="351">
        <f>SUM('[6]３００'!B20)</f>
        <v>0</v>
      </c>
      <c r="Q23" s="349">
        <f t="shared" si="3"/>
        <v>1</v>
      </c>
      <c r="R23" s="349">
        <f>SUM('[5]４００'!B20)</f>
        <v>0</v>
      </c>
      <c r="S23" s="351">
        <f>SUM('[6]４００'!B20)</f>
        <v>1</v>
      </c>
      <c r="T23" s="349">
        <f t="shared" si="4"/>
        <v>0</v>
      </c>
      <c r="U23" s="349">
        <f>SUM('[5]５００'!B20)</f>
        <v>0</v>
      </c>
      <c r="V23" s="351">
        <f>SUM('[6]５００'!B20)</f>
        <v>0</v>
      </c>
      <c r="W23" s="349">
        <f t="shared" si="5"/>
        <v>0</v>
      </c>
      <c r="X23" s="349">
        <f>SUM('[5]６００'!B20)</f>
        <v>0</v>
      </c>
      <c r="Y23" s="351">
        <f>SUM('[6]６００'!B20)</f>
        <v>0</v>
      </c>
      <c r="Z23" s="349">
        <f t="shared" si="6"/>
        <v>0</v>
      </c>
      <c r="AA23" s="349">
        <f>SUM('[5]７００'!B20)</f>
        <v>0</v>
      </c>
      <c r="AB23" s="351">
        <f>SUM('[6]７００'!B20)</f>
        <v>0</v>
      </c>
      <c r="AC23" s="352">
        <f t="shared" si="11"/>
        <v>0</v>
      </c>
      <c r="AD23" s="353">
        <f>SUM('[5]７５０'!B20)</f>
        <v>0</v>
      </c>
      <c r="AE23" s="351">
        <f>SUM('[6]７５０'!B20)</f>
        <v>0</v>
      </c>
      <c r="AF23" s="348">
        <f t="shared" si="12"/>
        <v>0</v>
      </c>
      <c r="AG23" s="349">
        <f>SUM('[5]８００'!B20)</f>
        <v>0</v>
      </c>
      <c r="AH23" s="351">
        <f>SUM('[6]８００'!B20)</f>
        <v>0</v>
      </c>
      <c r="AI23" s="349">
        <f t="shared" si="7"/>
        <v>1</v>
      </c>
      <c r="AJ23" s="349">
        <f>SUM('[5]９００'!B20)</f>
        <v>1</v>
      </c>
      <c r="AK23" s="347">
        <f>SUM('[6]９００'!B20)</f>
        <v>0</v>
      </c>
      <c r="AL23" s="244"/>
      <c r="AM23" s="244"/>
      <c r="AN23" s="33">
        <f t="shared" si="13"/>
        <v>0</v>
      </c>
      <c r="AO23" s="33">
        <f t="shared" si="14"/>
        <v>0</v>
      </c>
      <c r="AP23" s="33">
        <f t="shared" si="15"/>
        <v>0</v>
      </c>
    </row>
    <row r="24" spans="2:42" ht="16.5" customHeight="1" x14ac:dyDescent="0.15">
      <c r="B24" s="494"/>
      <c r="C24" s="671" t="s">
        <v>222</v>
      </c>
      <c r="D24" s="672"/>
      <c r="E24" s="348">
        <f t="shared" si="9"/>
        <v>149</v>
      </c>
      <c r="F24" s="349">
        <f t="shared" si="10"/>
        <v>135</v>
      </c>
      <c r="G24" s="350">
        <f t="shared" si="10"/>
        <v>14</v>
      </c>
      <c r="H24" s="348">
        <f t="shared" si="0"/>
        <v>6</v>
      </c>
      <c r="I24" s="349">
        <f>SUM('[5]１００'!B21)</f>
        <v>6</v>
      </c>
      <c r="J24" s="351">
        <f>SUM('[6]１００'!B21)</f>
        <v>0</v>
      </c>
      <c r="K24" s="349">
        <f t="shared" si="1"/>
        <v>2</v>
      </c>
      <c r="L24" s="349">
        <f>SUM('[5]２００'!B21)</f>
        <v>2</v>
      </c>
      <c r="M24" s="351">
        <f>SUM('[6]２００'!B21)</f>
        <v>0</v>
      </c>
      <c r="N24" s="349">
        <f t="shared" si="2"/>
        <v>123</v>
      </c>
      <c r="O24" s="349">
        <f>SUM('[5]３００'!B21)</f>
        <v>115</v>
      </c>
      <c r="P24" s="351">
        <f>SUM('[6]３００'!B21)</f>
        <v>8</v>
      </c>
      <c r="Q24" s="349">
        <f t="shared" si="3"/>
        <v>11</v>
      </c>
      <c r="R24" s="349">
        <f>SUM('[5]４００'!B21)</f>
        <v>6</v>
      </c>
      <c r="S24" s="351">
        <f>SUM('[6]４００'!B21)</f>
        <v>5</v>
      </c>
      <c r="T24" s="349">
        <f t="shared" si="4"/>
        <v>0</v>
      </c>
      <c r="U24" s="349">
        <f>SUM('[5]５００'!B21)</f>
        <v>0</v>
      </c>
      <c r="V24" s="351">
        <f>SUM('[6]５００'!B21)</f>
        <v>0</v>
      </c>
      <c r="W24" s="349">
        <f t="shared" si="5"/>
        <v>1</v>
      </c>
      <c r="X24" s="349">
        <f>SUM('[5]６００'!B21)</f>
        <v>0</v>
      </c>
      <c r="Y24" s="351">
        <f>SUM('[6]６００'!B21)</f>
        <v>1</v>
      </c>
      <c r="Z24" s="349">
        <f t="shared" si="6"/>
        <v>0</v>
      </c>
      <c r="AA24" s="349">
        <f>SUM('[5]７００'!B21)</f>
        <v>0</v>
      </c>
      <c r="AB24" s="351">
        <f>SUM('[6]７００'!B21)</f>
        <v>0</v>
      </c>
      <c r="AC24" s="352">
        <f t="shared" si="11"/>
        <v>0</v>
      </c>
      <c r="AD24" s="353">
        <f>SUM('[5]７５０'!B21)</f>
        <v>0</v>
      </c>
      <c r="AE24" s="351">
        <f>SUM('[6]７５０'!B21)</f>
        <v>0</v>
      </c>
      <c r="AF24" s="348">
        <f t="shared" si="12"/>
        <v>0</v>
      </c>
      <c r="AG24" s="349">
        <f>SUM('[5]８００'!B21)</f>
        <v>0</v>
      </c>
      <c r="AH24" s="351">
        <f>SUM('[6]８００'!B21)</f>
        <v>0</v>
      </c>
      <c r="AI24" s="349">
        <f t="shared" si="7"/>
        <v>6</v>
      </c>
      <c r="AJ24" s="349">
        <f>SUM('[5]９００'!B21)</f>
        <v>6</v>
      </c>
      <c r="AK24" s="354">
        <f>SUM('[6]９００'!B21)</f>
        <v>0</v>
      </c>
      <c r="AL24" s="244"/>
      <c r="AM24" s="244"/>
      <c r="AN24" s="33">
        <f t="shared" si="13"/>
        <v>0</v>
      </c>
      <c r="AO24" s="33">
        <f t="shared" si="14"/>
        <v>0</v>
      </c>
      <c r="AP24" s="33">
        <f t="shared" si="15"/>
        <v>0</v>
      </c>
    </row>
    <row r="25" spans="2:42" ht="16.5" customHeight="1" x14ac:dyDescent="0.15">
      <c r="B25" s="494"/>
      <c r="C25" s="671" t="s">
        <v>221</v>
      </c>
      <c r="D25" s="672"/>
      <c r="E25" s="348">
        <f t="shared" si="9"/>
        <v>11</v>
      </c>
      <c r="F25" s="349">
        <f t="shared" si="10"/>
        <v>11</v>
      </c>
      <c r="G25" s="350">
        <f t="shared" si="10"/>
        <v>0</v>
      </c>
      <c r="H25" s="348">
        <f t="shared" si="0"/>
        <v>1</v>
      </c>
      <c r="I25" s="349">
        <f>SUM('[5]１００'!B22)</f>
        <v>1</v>
      </c>
      <c r="J25" s="351">
        <f>SUM('[6]１００'!B22)</f>
        <v>0</v>
      </c>
      <c r="K25" s="349">
        <f t="shared" si="1"/>
        <v>0</v>
      </c>
      <c r="L25" s="349">
        <f>SUM('[5]２００'!B22)</f>
        <v>0</v>
      </c>
      <c r="M25" s="351">
        <f>SUM('[6]２００'!B22)</f>
        <v>0</v>
      </c>
      <c r="N25" s="349">
        <f t="shared" si="2"/>
        <v>7</v>
      </c>
      <c r="O25" s="349">
        <f>SUM('[5]３００'!B22)</f>
        <v>7</v>
      </c>
      <c r="P25" s="351">
        <f>SUM('[6]３００'!B22)</f>
        <v>0</v>
      </c>
      <c r="Q25" s="349">
        <f t="shared" si="3"/>
        <v>1</v>
      </c>
      <c r="R25" s="349">
        <f>SUM('[5]４００'!B22)</f>
        <v>1</v>
      </c>
      <c r="S25" s="351">
        <f>SUM('[6]４００'!B22)</f>
        <v>0</v>
      </c>
      <c r="T25" s="349">
        <f t="shared" si="4"/>
        <v>0</v>
      </c>
      <c r="U25" s="349">
        <f>SUM('[5]５００'!B22)</f>
        <v>0</v>
      </c>
      <c r="V25" s="351">
        <f>SUM('[6]５００'!B22)</f>
        <v>0</v>
      </c>
      <c r="W25" s="349">
        <f t="shared" si="5"/>
        <v>0</v>
      </c>
      <c r="X25" s="349">
        <f>SUM('[5]６００'!B22)</f>
        <v>0</v>
      </c>
      <c r="Y25" s="351">
        <f>SUM('[6]６００'!B22)</f>
        <v>0</v>
      </c>
      <c r="Z25" s="349">
        <f t="shared" si="6"/>
        <v>0</v>
      </c>
      <c r="AA25" s="349">
        <f>SUM('[5]７００'!B22)</f>
        <v>0</v>
      </c>
      <c r="AB25" s="351">
        <f>SUM('[6]７００'!B22)</f>
        <v>0</v>
      </c>
      <c r="AC25" s="352">
        <f t="shared" si="11"/>
        <v>0</v>
      </c>
      <c r="AD25" s="353">
        <f>SUM('[5]７５０'!B22)</f>
        <v>0</v>
      </c>
      <c r="AE25" s="351">
        <f>SUM('[6]７５０'!B22)</f>
        <v>0</v>
      </c>
      <c r="AF25" s="348">
        <f t="shared" si="12"/>
        <v>0</v>
      </c>
      <c r="AG25" s="349">
        <f>SUM('[5]８００'!B22)</f>
        <v>0</v>
      </c>
      <c r="AH25" s="351">
        <f>SUM('[6]８００'!B22)</f>
        <v>0</v>
      </c>
      <c r="AI25" s="349">
        <f t="shared" si="7"/>
        <v>2</v>
      </c>
      <c r="AJ25" s="349">
        <f>SUM('[5]９００'!B22)</f>
        <v>2</v>
      </c>
      <c r="AK25" s="354">
        <f>SUM('[6]９００'!B22)</f>
        <v>0</v>
      </c>
      <c r="AL25" s="244"/>
      <c r="AM25" s="244"/>
      <c r="AN25" s="33">
        <f t="shared" si="13"/>
        <v>0</v>
      </c>
      <c r="AO25" s="33">
        <f t="shared" si="14"/>
        <v>0</v>
      </c>
      <c r="AP25" s="33">
        <f t="shared" si="15"/>
        <v>0</v>
      </c>
    </row>
    <row r="26" spans="2:42" ht="16.5" customHeight="1" x14ac:dyDescent="0.15">
      <c r="B26" s="494"/>
      <c r="C26" s="671" t="s">
        <v>220</v>
      </c>
      <c r="D26" s="672"/>
      <c r="E26" s="348">
        <f t="shared" si="9"/>
        <v>40</v>
      </c>
      <c r="F26" s="349">
        <f t="shared" si="10"/>
        <v>32</v>
      </c>
      <c r="G26" s="350">
        <f t="shared" si="10"/>
        <v>8</v>
      </c>
      <c r="H26" s="348">
        <f t="shared" si="0"/>
        <v>1</v>
      </c>
      <c r="I26" s="349">
        <f>SUM('[5]１００'!B23)</f>
        <v>1</v>
      </c>
      <c r="J26" s="351">
        <f>SUM('[6]１００'!B23)</f>
        <v>0</v>
      </c>
      <c r="K26" s="349">
        <f t="shared" si="1"/>
        <v>2</v>
      </c>
      <c r="L26" s="349">
        <f>SUM('[5]２００'!B23)</f>
        <v>2</v>
      </c>
      <c r="M26" s="351">
        <f>SUM('[6]２００'!B23)</f>
        <v>0</v>
      </c>
      <c r="N26" s="349">
        <f t="shared" si="2"/>
        <v>26</v>
      </c>
      <c r="O26" s="349">
        <f>SUM('[5]３００'!B23)</f>
        <v>24</v>
      </c>
      <c r="P26" s="351">
        <f>SUM('[6]３００'!B23)</f>
        <v>2</v>
      </c>
      <c r="Q26" s="349">
        <f t="shared" si="3"/>
        <v>7</v>
      </c>
      <c r="R26" s="349">
        <f>SUM('[5]４００'!B23)</f>
        <v>3</v>
      </c>
      <c r="S26" s="351">
        <f>SUM('[6]４００'!B23)</f>
        <v>4</v>
      </c>
      <c r="T26" s="349">
        <f t="shared" si="4"/>
        <v>0</v>
      </c>
      <c r="U26" s="349">
        <f>SUM('[5]５００'!B23)</f>
        <v>0</v>
      </c>
      <c r="V26" s="351">
        <f>SUM('[6]５００'!B23)</f>
        <v>0</v>
      </c>
      <c r="W26" s="349">
        <f t="shared" si="5"/>
        <v>1</v>
      </c>
      <c r="X26" s="349">
        <f>SUM('[5]６００'!B23)</f>
        <v>0</v>
      </c>
      <c r="Y26" s="351">
        <f>SUM('[6]６００'!B23)</f>
        <v>1</v>
      </c>
      <c r="Z26" s="349">
        <f t="shared" si="6"/>
        <v>0</v>
      </c>
      <c r="AA26" s="349">
        <f>SUM('[5]７００'!B23)</f>
        <v>0</v>
      </c>
      <c r="AB26" s="351">
        <f>SUM('[6]７００'!B23)</f>
        <v>0</v>
      </c>
      <c r="AC26" s="352">
        <f t="shared" si="11"/>
        <v>0</v>
      </c>
      <c r="AD26" s="353">
        <f>SUM('[5]７５０'!B23)</f>
        <v>0</v>
      </c>
      <c r="AE26" s="351">
        <f>SUM('[6]７５０'!B23)</f>
        <v>0</v>
      </c>
      <c r="AF26" s="348">
        <f t="shared" si="12"/>
        <v>1</v>
      </c>
      <c r="AG26" s="349">
        <f>SUM('[5]８００'!B23)</f>
        <v>0</v>
      </c>
      <c r="AH26" s="351">
        <f>SUM('[6]８００'!B23)</f>
        <v>1</v>
      </c>
      <c r="AI26" s="349">
        <f t="shared" si="7"/>
        <v>2</v>
      </c>
      <c r="AJ26" s="349">
        <f>SUM('[5]９００'!B23)</f>
        <v>2</v>
      </c>
      <c r="AK26" s="354">
        <f>SUM('[6]９００'!B23)</f>
        <v>0</v>
      </c>
      <c r="AL26" s="244"/>
      <c r="AM26" s="244"/>
      <c r="AN26" s="33">
        <f t="shared" si="13"/>
        <v>0</v>
      </c>
      <c r="AO26" s="33">
        <f t="shared" si="14"/>
        <v>0</v>
      </c>
      <c r="AP26" s="33">
        <f t="shared" si="15"/>
        <v>0</v>
      </c>
    </row>
    <row r="27" spans="2:42" ht="16.5" customHeight="1" x14ac:dyDescent="0.15">
      <c r="B27" s="494"/>
      <c r="C27" s="671" t="s">
        <v>219</v>
      </c>
      <c r="D27" s="672"/>
      <c r="E27" s="348">
        <f t="shared" si="9"/>
        <v>50</v>
      </c>
      <c r="F27" s="349">
        <f t="shared" si="10"/>
        <v>44</v>
      </c>
      <c r="G27" s="350">
        <f t="shared" si="10"/>
        <v>6</v>
      </c>
      <c r="H27" s="348">
        <f t="shared" si="0"/>
        <v>1</v>
      </c>
      <c r="I27" s="349">
        <f>SUM('[5]１００'!B24)</f>
        <v>0</v>
      </c>
      <c r="J27" s="351">
        <f>SUM('[6]１００'!B24)</f>
        <v>1</v>
      </c>
      <c r="K27" s="349">
        <f t="shared" si="1"/>
        <v>3</v>
      </c>
      <c r="L27" s="349">
        <f>SUM('[5]２００'!B24)</f>
        <v>3</v>
      </c>
      <c r="M27" s="351">
        <f>SUM('[6]２００'!B24)</f>
        <v>0</v>
      </c>
      <c r="N27" s="349">
        <f t="shared" si="2"/>
        <v>40</v>
      </c>
      <c r="O27" s="349">
        <f>SUM('[5]３００'!B24)</f>
        <v>40</v>
      </c>
      <c r="P27" s="351">
        <f>SUM('[6]３００'!B24)</f>
        <v>0</v>
      </c>
      <c r="Q27" s="349">
        <f t="shared" si="3"/>
        <v>4</v>
      </c>
      <c r="R27" s="349">
        <f>SUM('[5]４００'!B24)</f>
        <v>1</v>
      </c>
      <c r="S27" s="351">
        <f>SUM('[6]４００'!B24)</f>
        <v>3</v>
      </c>
      <c r="T27" s="349">
        <f t="shared" si="4"/>
        <v>0</v>
      </c>
      <c r="U27" s="349">
        <f>SUM('[5]５００'!B24)</f>
        <v>0</v>
      </c>
      <c r="V27" s="351">
        <f>SUM('[6]５００'!B24)</f>
        <v>0</v>
      </c>
      <c r="W27" s="349">
        <f t="shared" si="5"/>
        <v>0</v>
      </c>
      <c r="X27" s="349">
        <f>SUM('[5]６００'!B24)</f>
        <v>0</v>
      </c>
      <c r="Y27" s="351">
        <f>SUM('[6]６００'!B24)</f>
        <v>0</v>
      </c>
      <c r="Z27" s="349">
        <f t="shared" si="6"/>
        <v>0</v>
      </c>
      <c r="AA27" s="349">
        <f>SUM('[5]７００'!B24)</f>
        <v>0</v>
      </c>
      <c r="AB27" s="351">
        <f>SUM('[6]７００'!B24)</f>
        <v>0</v>
      </c>
      <c r="AC27" s="352">
        <f t="shared" si="11"/>
        <v>0</v>
      </c>
      <c r="AD27" s="353">
        <f>SUM('[5]７５０'!B24)</f>
        <v>0</v>
      </c>
      <c r="AE27" s="351">
        <f>SUM('[6]７５０'!B24)</f>
        <v>0</v>
      </c>
      <c r="AF27" s="348">
        <f t="shared" si="12"/>
        <v>0</v>
      </c>
      <c r="AG27" s="349">
        <f>SUM('[5]８００'!B24)</f>
        <v>0</v>
      </c>
      <c r="AH27" s="351">
        <f>SUM('[6]８００'!B24)</f>
        <v>0</v>
      </c>
      <c r="AI27" s="349">
        <f t="shared" si="7"/>
        <v>2</v>
      </c>
      <c r="AJ27" s="349">
        <f>SUM('[5]９００'!B24)</f>
        <v>0</v>
      </c>
      <c r="AK27" s="354">
        <f>SUM('[6]９００'!B24)</f>
        <v>2</v>
      </c>
      <c r="AL27" s="244"/>
      <c r="AM27" s="244"/>
      <c r="AN27" s="33">
        <f t="shared" si="13"/>
        <v>0</v>
      </c>
      <c r="AO27" s="33">
        <f t="shared" si="14"/>
        <v>0</v>
      </c>
      <c r="AP27" s="33">
        <f t="shared" si="15"/>
        <v>0</v>
      </c>
    </row>
    <row r="28" spans="2:42" ht="16.5" customHeight="1" x14ac:dyDescent="0.15">
      <c r="B28" s="494"/>
      <c r="C28" s="671" t="s">
        <v>218</v>
      </c>
      <c r="D28" s="672"/>
      <c r="E28" s="348">
        <f t="shared" si="9"/>
        <v>29</v>
      </c>
      <c r="F28" s="349">
        <f t="shared" si="10"/>
        <v>29</v>
      </c>
      <c r="G28" s="350">
        <f t="shared" si="10"/>
        <v>0</v>
      </c>
      <c r="H28" s="348">
        <f t="shared" si="0"/>
        <v>0</v>
      </c>
      <c r="I28" s="349">
        <f>SUM('[5]１００'!B25)</f>
        <v>0</v>
      </c>
      <c r="J28" s="351">
        <f>SUM('[6]１００'!B25)</f>
        <v>0</v>
      </c>
      <c r="K28" s="349">
        <f t="shared" si="1"/>
        <v>0</v>
      </c>
      <c r="L28" s="349">
        <f>SUM('[5]２００'!B25)</f>
        <v>0</v>
      </c>
      <c r="M28" s="351">
        <f>SUM('[6]２００'!B25)</f>
        <v>0</v>
      </c>
      <c r="N28" s="349">
        <f t="shared" si="2"/>
        <v>26</v>
      </c>
      <c r="O28" s="349">
        <f>SUM('[5]３００'!B25)</f>
        <v>26</v>
      </c>
      <c r="P28" s="351">
        <f>SUM('[6]３００'!B25)</f>
        <v>0</v>
      </c>
      <c r="Q28" s="349">
        <f t="shared" si="3"/>
        <v>1</v>
      </c>
      <c r="R28" s="349">
        <f>SUM('[5]４００'!B25)</f>
        <v>1</v>
      </c>
      <c r="S28" s="351">
        <f>SUM('[6]４００'!B25)</f>
        <v>0</v>
      </c>
      <c r="T28" s="349">
        <f t="shared" si="4"/>
        <v>1</v>
      </c>
      <c r="U28" s="349">
        <f>SUM('[5]５００'!B25)</f>
        <v>1</v>
      </c>
      <c r="V28" s="351">
        <f>SUM('[6]５００'!B25)</f>
        <v>0</v>
      </c>
      <c r="W28" s="349">
        <f t="shared" si="5"/>
        <v>0</v>
      </c>
      <c r="X28" s="349">
        <f>SUM('[5]６００'!B25)</f>
        <v>0</v>
      </c>
      <c r="Y28" s="351">
        <f>SUM('[6]６００'!B25)</f>
        <v>0</v>
      </c>
      <c r="Z28" s="349">
        <f t="shared" si="6"/>
        <v>0</v>
      </c>
      <c r="AA28" s="349">
        <f>SUM('[5]７００'!B25)</f>
        <v>0</v>
      </c>
      <c r="AB28" s="351">
        <f>SUM('[6]７００'!B25)</f>
        <v>0</v>
      </c>
      <c r="AC28" s="352">
        <f t="shared" si="11"/>
        <v>0</v>
      </c>
      <c r="AD28" s="353">
        <f>SUM('[5]７５０'!B25)</f>
        <v>0</v>
      </c>
      <c r="AE28" s="351">
        <f>SUM('[6]７５０'!B25)</f>
        <v>0</v>
      </c>
      <c r="AF28" s="348">
        <f t="shared" si="12"/>
        <v>0</v>
      </c>
      <c r="AG28" s="349">
        <f>SUM('[5]８００'!B25)</f>
        <v>0</v>
      </c>
      <c r="AH28" s="351">
        <f>SUM('[6]８００'!B25)</f>
        <v>0</v>
      </c>
      <c r="AI28" s="349">
        <f t="shared" si="7"/>
        <v>1</v>
      </c>
      <c r="AJ28" s="349">
        <f>SUM('[5]９００'!B25)</f>
        <v>1</v>
      </c>
      <c r="AK28" s="354">
        <f>SUM('[6]９００'!B25)</f>
        <v>0</v>
      </c>
      <c r="AL28" s="244"/>
      <c r="AM28" s="244"/>
      <c r="AN28" s="33">
        <f t="shared" si="13"/>
        <v>0</v>
      </c>
      <c r="AO28" s="33">
        <f t="shared" si="14"/>
        <v>0</v>
      </c>
      <c r="AP28" s="33">
        <f t="shared" si="15"/>
        <v>0</v>
      </c>
    </row>
    <row r="29" spans="2:42" ht="16.5" customHeight="1" x14ac:dyDescent="0.15">
      <c r="B29" s="494"/>
      <c r="C29" s="671" t="s">
        <v>217</v>
      </c>
      <c r="D29" s="672"/>
      <c r="E29" s="355">
        <f t="shared" si="9"/>
        <v>14</v>
      </c>
      <c r="F29" s="356">
        <f t="shared" si="10"/>
        <v>12</v>
      </c>
      <c r="G29" s="357">
        <f t="shared" si="10"/>
        <v>2</v>
      </c>
      <c r="H29" s="355">
        <f t="shared" si="0"/>
        <v>0</v>
      </c>
      <c r="I29" s="356">
        <f>SUM('[5]１００'!B26)</f>
        <v>0</v>
      </c>
      <c r="J29" s="358">
        <f>SUM('[6]１００'!B26)</f>
        <v>0</v>
      </c>
      <c r="K29" s="356">
        <f t="shared" si="1"/>
        <v>0</v>
      </c>
      <c r="L29" s="356">
        <f>SUM('[5]２００'!B26)</f>
        <v>0</v>
      </c>
      <c r="M29" s="358">
        <f>SUM('[6]２００'!B26)</f>
        <v>0</v>
      </c>
      <c r="N29" s="356">
        <f t="shared" si="2"/>
        <v>12</v>
      </c>
      <c r="O29" s="356">
        <f>SUM('[5]３００'!B26)</f>
        <v>11</v>
      </c>
      <c r="P29" s="358">
        <f>SUM('[6]３００'!B26)</f>
        <v>1</v>
      </c>
      <c r="Q29" s="356">
        <f t="shared" si="3"/>
        <v>1</v>
      </c>
      <c r="R29" s="356">
        <f>SUM('[5]４００'!B26)</f>
        <v>0</v>
      </c>
      <c r="S29" s="358">
        <f>SUM('[6]４００'!B26)</f>
        <v>1</v>
      </c>
      <c r="T29" s="356">
        <f t="shared" si="4"/>
        <v>0</v>
      </c>
      <c r="U29" s="356">
        <f>SUM('[5]５００'!B26)</f>
        <v>0</v>
      </c>
      <c r="V29" s="358">
        <f>SUM('[6]５００'!B26)</f>
        <v>0</v>
      </c>
      <c r="W29" s="356">
        <f t="shared" si="5"/>
        <v>0</v>
      </c>
      <c r="X29" s="356">
        <f>SUM('[5]６００'!B26)</f>
        <v>0</v>
      </c>
      <c r="Y29" s="358">
        <f>SUM('[6]６００'!B26)</f>
        <v>0</v>
      </c>
      <c r="Z29" s="356">
        <f t="shared" si="6"/>
        <v>0</v>
      </c>
      <c r="AA29" s="356">
        <f>SUM('[5]７００'!B26)</f>
        <v>0</v>
      </c>
      <c r="AB29" s="358">
        <f>SUM('[6]７００'!B26)</f>
        <v>0</v>
      </c>
      <c r="AC29" s="359">
        <f t="shared" si="11"/>
        <v>0</v>
      </c>
      <c r="AD29" s="360">
        <f>SUM('[5]７５０'!B26)</f>
        <v>0</v>
      </c>
      <c r="AE29" s="358">
        <f>SUM('[6]７５０'!B26)</f>
        <v>0</v>
      </c>
      <c r="AF29" s="355">
        <f t="shared" si="12"/>
        <v>0</v>
      </c>
      <c r="AG29" s="356">
        <f>SUM('[5]８００'!B26)</f>
        <v>0</v>
      </c>
      <c r="AH29" s="358">
        <f>SUM('[6]８００'!B26)</f>
        <v>0</v>
      </c>
      <c r="AI29" s="356">
        <f t="shared" si="7"/>
        <v>1</v>
      </c>
      <c r="AJ29" s="356">
        <f>SUM('[5]９００'!B26)</f>
        <v>1</v>
      </c>
      <c r="AK29" s="361">
        <f>SUM('[6]９００'!B26)</f>
        <v>0</v>
      </c>
      <c r="AL29" s="244"/>
      <c r="AM29" s="244"/>
      <c r="AN29" s="33">
        <f t="shared" si="13"/>
        <v>0</v>
      </c>
      <c r="AO29" s="33">
        <f t="shared" si="14"/>
        <v>0</v>
      </c>
      <c r="AP29" s="33">
        <f t="shared" si="15"/>
        <v>0</v>
      </c>
    </row>
    <row r="30" spans="2:42" ht="16.5" customHeight="1" x14ac:dyDescent="0.15">
      <c r="B30" s="494"/>
      <c r="C30" s="677" t="s">
        <v>216</v>
      </c>
      <c r="D30" s="678"/>
      <c r="E30" s="348">
        <f t="shared" si="9"/>
        <v>152</v>
      </c>
      <c r="F30" s="349">
        <f t="shared" si="10"/>
        <v>128</v>
      </c>
      <c r="G30" s="350">
        <f t="shared" si="10"/>
        <v>24</v>
      </c>
      <c r="H30" s="348">
        <f t="shared" si="0"/>
        <v>9</v>
      </c>
      <c r="I30" s="349">
        <f>SUM('[5]１００'!B27)</f>
        <v>8</v>
      </c>
      <c r="J30" s="351">
        <f>SUM('[6]１００'!B27)</f>
        <v>1</v>
      </c>
      <c r="K30" s="349">
        <f t="shared" si="1"/>
        <v>4</v>
      </c>
      <c r="L30" s="349">
        <f>SUM('[5]２００'!B27)</f>
        <v>3</v>
      </c>
      <c r="M30" s="351">
        <f>SUM('[6]２００'!B27)</f>
        <v>1</v>
      </c>
      <c r="N30" s="349">
        <f t="shared" si="2"/>
        <v>98</v>
      </c>
      <c r="O30" s="349">
        <f>SUM('[5]３００'!B27)</f>
        <v>94</v>
      </c>
      <c r="P30" s="351">
        <f>SUM('[6]３００'!B27)</f>
        <v>4</v>
      </c>
      <c r="Q30" s="349">
        <f t="shared" si="3"/>
        <v>26</v>
      </c>
      <c r="R30" s="349">
        <f>SUM('[5]４００'!B27)</f>
        <v>16</v>
      </c>
      <c r="S30" s="351">
        <f>SUM('[6]４００'!B27)</f>
        <v>10</v>
      </c>
      <c r="T30" s="349">
        <f t="shared" si="4"/>
        <v>0</v>
      </c>
      <c r="U30" s="349">
        <f>SUM('[5]５００'!B27)</f>
        <v>0</v>
      </c>
      <c r="V30" s="351">
        <f>SUM('[6]５００'!B27)</f>
        <v>0</v>
      </c>
      <c r="W30" s="349">
        <f t="shared" si="5"/>
        <v>2</v>
      </c>
      <c r="X30" s="349">
        <f>SUM('[5]６００'!B27)</f>
        <v>0</v>
      </c>
      <c r="Y30" s="351">
        <f>SUM('[6]６００'!B27)</f>
        <v>2</v>
      </c>
      <c r="Z30" s="349">
        <f t="shared" si="6"/>
        <v>0</v>
      </c>
      <c r="AA30" s="349">
        <f>SUM('[5]７００'!B27)</f>
        <v>0</v>
      </c>
      <c r="AB30" s="351">
        <f>SUM('[6]７００'!B27)</f>
        <v>0</v>
      </c>
      <c r="AC30" s="352">
        <f t="shared" si="11"/>
        <v>0</v>
      </c>
      <c r="AD30" s="353">
        <f>SUM('[5]７５０'!B27)</f>
        <v>0</v>
      </c>
      <c r="AE30" s="351">
        <f>SUM('[6]７５０'!B27)</f>
        <v>0</v>
      </c>
      <c r="AF30" s="348">
        <f t="shared" si="12"/>
        <v>1</v>
      </c>
      <c r="AG30" s="349">
        <f>SUM('[5]８００'!B27)</f>
        <v>0</v>
      </c>
      <c r="AH30" s="351">
        <f>SUM('[6]８００'!B27)</f>
        <v>1</v>
      </c>
      <c r="AI30" s="349">
        <f t="shared" si="7"/>
        <v>12</v>
      </c>
      <c r="AJ30" s="349">
        <f>SUM('[5]９００'!B27)</f>
        <v>7</v>
      </c>
      <c r="AK30" s="354">
        <f>SUM('[6]９００'!B27)</f>
        <v>5</v>
      </c>
      <c r="AL30" s="244"/>
      <c r="AM30" s="244"/>
      <c r="AN30" s="33">
        <f t="shared" si="13"/>
        <v>0</v>
      </c>
      <c r="AO30" s="33">
        <f t="shared" si="14"/>
        <v>0</v>
      </c>
      <c r="AP30" s="33">
        <f t="shared" si="15"/>
        <v>0</v>
      </c>
    </row>
    <row r="31" spans="2:42" ht="16.5" customHeight="1" x14ac:dyDescent="0.15">
      <c r="B31" s="494"/>
      <c r="C31" s="671" t="s">
        <v>215</v>
      </c>
      <c r="D31" s="672"/>
      <c r="E31" s="348">
        <f t="shared" si="9"/>
        <v>70</v>
      </c>
      <c r="F31" s="349">
        <f t="shared" si="10"/>
        <v>56</v>
      </c>
      <c r="G31" s="350">
        <f t="shared" si="10"/>
        <v>14</v>
      </c>
      <c r="H31" s="348">
        <f t="shared" si="0"/>
        <v>4</v>
      </c>
      <c r="I31" s="349">
        <f>SUM('[5]１００'!B28)</f>
        <v>2</v>
      </c>
      <c r="J31" s="351">
        <f>SUM('[6]１００'!B28)</f>
        <v>2</v>
      </c>
      <c r="K31" s="349">
        <f t="shared" si="1"/>
        <v>7</v>
      </c>
      <c r="L31" s="349">
        <f>SUM('[5]２００'!B28)</f>
        <v>4</v>
      </c>
      <c r="M31" s="351">
        <f>SUM('[6]２００'!B28)</f>
        <v>3</v>
      </c>
      <c r="N31" s="349">
        <f t="shared" si="2"/>
        <v>47</v>
      </c>
      <c r="O31" s="349">
        <f>SUM('[5]３００'!B28)</f>
        <v>44</v>
      </c>
      <c r="P31" s="351">
        <f>SUM('[6]３００'!B28)</f>
        <v>3</v>
      </c>
      <c r="Q31" s="349">
        <f t="shared" si="3"/>
        <v>9</v>
      </c>
      <c r="R31" s="349">
        <f>SUM('[5]４００'!B28)</f>
        <v>6</v>
      </c>
      <c r="S31" s="351">
        <f>SUM('[6]４００'!B28)</f>
        <v>3</v>
      </c>
      <c r="T31" s="349">
        <f t="shared" si="4"/>
        <v>0</v>
      </c>
      <c r="U31" s="349">
        <f>SUM('[5]５００'!B28)</f>
        <v>0</v>
      </c>
      <c r="V31" s="351">
        <f>SUM('[6]５００'!B28)</f>
        <v>0</v>
      </c>
      <c r="W31" s="349">
        <f t="shared" si="5"/>
        <v>3</v>
      </c>
      <c r="X31" s="349">
        <f>SUM('[5]６００'!B28)</f>
        <v>0</v>
      </c>
      <c r="Y31" s="351">
        <f>SUM('[6]６００'!B28)</f>
        <v>3</v>
      </c>
      <c r="Z31" s="349">
        <f t="shared" si="6"/>
        <v>0</v>
      </c>
      <c r="AA31" s="349">
        <f>SUM('[5]７００'!B28)</f>
        <v>0</v>
      </c>
      <c r="AB31" s="351">
        <f>SUM('[6]７００'!B28)</f>
        <v>0</v>
      </c>
      <c r="AC31" s="352">
        <f t="shared" si="11"/>
        <v>0</v>
      </c>
      <c r="AD31" s="353">
        <f>SUM('[5]７５０'!B28)</f>
        <v>0</v>
      </c>
      <c r="AE31" s="351">
        <f>SUM('[6]７５０'!B28)</f>
        <v>0</v>
      </c>
      <c r="AF31" s="348">
        <f t="shared" si="12"/>
        <v>0</v>
      </c>
      <c r="AG31" s="349">
        <f>SUM('[5]８００'!B28)</f>
        <v>0</v>
      </c>
      <c r="AH31" s="351">
        <f>SUM('[6]８００'!B28)</f>
        <v>0</v>
      </c>
      <c r="AI31" s="349">
        <f t="shared" si="7"/>
        <v>0</v>
      </c>
      <c r="AJ31" s="349">
        <f>SUM('[5]９００'!B28)</f>
        <v>0</v>
      </c>
      <c r="AK31" s="354">
        <f>SUM('[6]９００'!B28)</f>
        <v>0</v>
      </c>
      <c r="AL31" s="244"/>
      <c r="AM31" s="244"/>
      <c r="AN31" s="33">
        <f t="shared" si="13"/>
        <v>0</v>
      </c>
      <c r="AO31" s="33">
        <f t="shared" si="14"/>
        <v>0</v>
      </c>
      <c r="AP31" s="33">
        <f t="shared" si="15"/>
        <v>0</v>
      </c>
    </row>
    <row r="32" spans="2:42" ht="16.5" customHeight="1" x14ac:dyDescent="0.15">
      <c r="B32" s="494" t="s">
        <v>41</v>
      </c>
      <c r="C32" s="671" t="s">
        <v>214</v>
      </c>
      <c r="D32" s="672"/>
      <c r="E32" s="348">
        <f t="shared" si="9"/>
        <v>8</v>
      </c>
      <c r="F32" s="349">
        <f t="shared" si="10"/>
        <v>8</v>
      </c>
      <c r="G32" s="350">
        <f t="shared" si="10"/>
        <v>0</v>
      </c>
      <c r="H32" s="348">
        <f t="shared" si="0"/>
        <v>1</v>
      </c>
      <c r="I32" s="349">
        <f>SUM('[5]１００'!B29)</f>
        <v>1</v>
      </c>
      <c r="J32" s="351">
        <f>SUM('[6]１００'!B29)</f>
        <v>0</v>
      </c>
      <c r="K32" s="349">
        <f t="shared" si="1"/>
        <v>0</v>
      </c>
      <c r="L32" s="349">
        <f>SUM('[5]２００'!B29)</f>
        <v>0</v>
      </c>
      <c r="M32" s="351">
        <f>SUM('[6]２００'!B29)</f>
        <v>0</v>
      </c>
      <c r="N32" s="349">
        <f t="shared" si="2"/>
        <v>7</v>
      </c>
      <c r="O32" s="349">
        <f>SUM('[5]３００'!B29)</f>
        <v>7</v>
      </c>
      <c r="P32" s="351">
        <f>SUM('[6]３００'!B29)</f>
        <v>0</v>
      </c>
      <c r="Q32" s="349">
        <f t="shared" si="3"/>
        <v>0</v>
      </c>
      <c r="R32" s="349">
        <f>SUM('[5]４００'!B29)</f>
        <v>0</v>
      </c>
      <c r="S32" s="351">
        <f>SUM('[6]４００'!B29)</f>
        <v>0</v>
      </c>
      <c r="T32" s="349">
        <f t="shared" si="4"/>
        <v>0</v>
      </c>
      <c r="U32" s="349">
        <f>SUM('[5]５００'!B29)</f>
        <v>0</v>
      </c>
      <c r="V32" s="351">
        <f>SUM('[6]５００'!B29)</f>
        <v>0</v>
      </c>
      <c r="W32" s="349">
        <f t="shared" si="5"/>
        <v>0</v>
      </c>
      <c r="X32" s="349">
        <f>SUM('[5]６００'!B29)</f>
        <v>0</v>
      </c>
      <c r="Y32" s="351">
        <f>SUM('[6]６００'!B29)</f>
        <v>0</v>
      </c>
      <c r="Z32" s="349">
        <f t="shared" si="6"/>
        <v>0</v>
      </c>
      <c r="AA32" s="349">
        <f>SUM('[5]７００'!B29)</f>
        <v>0</v>
      </c>
      <c r="AB32" s="351">
        <f>SUM('[6]７００'!B29)</f>
        <v>0</v>
      </c>
      <c r="AC32" s="352">
        <f t="shared" si="11"/>
        <v>0</v>
      </c>
      <c r="AD32" s="353">
        <f>SUM('[5]７５０'!B29)</f>
        <v>0</v>
      </c>
      <c r="AE32" s="351">
        <f>SUM('[6]７５０'!B29)</f>
        <v>0</v>
      </c>
      <c r="AF32" s="348">
        <f t="shared" si="12"/>
        <v>0</v>
      </c>
      <c r="AG32" s="349">
        <f>SUM('[5]８００'!B29)</f>
        <v>0</v>
      </c>
      <c r="AH32" s="351">
        <f>SUM('[6]８００'!B29)</f>
        <v>0</v>
      </c>
      <c r="AI32" s="349">
        <f t="shared" si="7"/>
        <v>0</v>
      </c>
      <c r="AJ32" s="349">
        <f>SUM('[5]９００'!B29)</f>
        <v>0</v>
      </c>
      <c r="AK32" s="354">
        <f>SUM('[6]９００'!B29)</f>
        <v>0</v>
      </c>
      <c r="AL32" s="244"/>
      <c r="AM32" s="244"/>
      <c r="AN32" s="33">
        <f t="shared" si="13"/>
        <v>0</v>
      </c>
      <c r="AO32" s="33">
        <f t="shared" si="14"/>
        <v>0</v>
      </c>
      <c r="AP32" s="33">
        <f t="shared" si="15"/>
        <v>0</v>
      </c>
    </row>
    <row r="33" spans="2:42" ht="16.5" customHeight="1" x14ac:dyDescent="0.15">
      <c r="B33" s="494"/>
      <c r="C33" s="671" t="s">
        <v>213</v>
      </c>
      <c r="D33" s="672"/>
      <c r="E33" s="348">
        <f t="shared" si="9"/>
        <v>201</v>
      </c>
      <c r="F33" s="349">
        <f t="shared" si="10"/>
        <v>194</v>
      </c>
      <c r="G33" s="350">
        <f t="shared" si="10"/>
        <v>7</v>
      </c>
      <c r="H33" s="348">
        <f t="shared" si="0"/>
        <v>4</v>
      </c>
      <c r="I33" s="349">
        <f>SUM('[5]１００'!B30)</f>
        <v>3</v>
      </c>
      <c r="J33" s="351">
        <f>SUM('[6]１００'!B30)</f>
        <v>1</v>
      </c>
      <c r="K33" s="349">
        <f t="shared" si="1"/>
        <v>10</v>
      </c>
      <c r="L33" s="349">
        <f>SUM('[5]２００'!B30)</f>
        <v>10</v>
      </c>
      <c r="M33" s="351">
        <f>SUM('[6]２００'!B30)</f>
        <v>0</v>
      </c>
      <c r="N33" s="349">
        <f t="shared" si="2"/>
        <v>153</v>
      </c>
      <c r="O33" s="349">
        <f>SUM('[5]３００'!B30)</f>
        <v>151</v>
      </c>
      <c r="P33" s="351">
        <f>SUM('[6]３００'!B30)</f>
        <v>2</v>
      </c>
      <c r="Q33" s="349">
        <f t="shared" si="3"/>
        <v>19</v>
      </c>
      <c r="R33" s="349">
        <f>SUM('[5]４００'!B30)</f>
        <v>16</v>
      </c>
      <c r="S33" s="351">
        <f>SUM('[6]４００'!B30)</f>
        <v>3</v>
      </c>
      <c r="T33" s="349">
        <f t="shared" si="4"/>
        <v>0</v>
      </c>
      <c r="U33" s="349">
        <f>SUM('[5]５００'!B30)</f>
        <v>0</v>
      </c>
      <c r="V33" s="351">
        <f>SUM('[6]５００'!B30)</f>
        <v>0</v>
      </c>
      <c r="W33" s="349">
        <f t="shared" si="5"/>
        <v>0</v>
      </c>
      <c r="X33" s="349">
        <f>SUM('[5]６００'!B30)</f>
        <v>0</v>
      </c>
      <c r="Y33" s="351">
        <f>SUM('[6]６００'!B30)</f>
        <v>0</v>
      </c>
      <c r="Z33" s="349">
        <f t="shared" si="6"/>
        <v>0</v>
      </c>
      <c r="AA33" s="349">
        <f>SUM('[5]７００'!B30)</f>
        <v>0</v>
      </c>
      <c r="AB33" s="351">
        <f>SUM('[6]７００'!B30)</f>
        <v>0</v>
      </c>
      <c r="AC33" s="352">
        <f t="shared" si="11"/>
        <v>0</v>
      </c>
      <c r="AD33" s="353">
        <f>SUM('[5]７５０'!B30)</f>
        <v>0</v>
      </c>
      <c r="AE33" s="351">
        <f>SUM('[6]７５０'!B30)</f>
        <v>0</v>
      </c>
      <c r="AF33" s="348">
        <f t="shared" si="12"/>
        <v>2</v>
      </c>
      <c r="AG33" s="349">
        <f>SUM('[5]８００'!B30)</f>
        <v>2</v>
      </c>
      <c r="AH33" s="351">
        <f>SUM('[6]８００'!B30)</f>
        <v>0</v>
      </c>
      <c r="AI33" s="349">
        <f t="shared" si="7"/>
        <v>13</v>
      </c>
      <c r="AJ33" s="349">
        <f>SUM('[5]９００'!B30)</f>
        <v>12</v>
      </c>
      <c r="AK33" s="354">
        <f>SUM('[6]９００'!B30)</f>
        <v>1</v>
      </c>
      <c r="AL33" s="244"/>
      <c r="AM33" s="244"/>
      <c r="AN33" s="33">
        <f t="shared" si="13"/>
        <v>0</v>
      </c>
      <c r="AO33" s="33">
        <f t="shared" si="14"/>
        <v>0</v>
      </c>
      <c r="AP33" s="33">
        <f t="shared" si="15"/>
        <v>0</v>
      </c>
    </row>
    <row r="34" spans="2:42" ht="16.5" customHeight="1" x14ac:dyDescent="0.15">
      <c r="B34" s="494"/>
      <c r="C34" s="681" t="s">
        <v>7</v>
      </c>
      <c r="D34" s="682"/>
      <c r="E34" s="341">
        <f t="shared" si="9"/>
        <v>17</v>
      </c>
      <c r="F34" s="341">
        <f t="shared" si="10"/>
        <v>13</v>
      </c>
      <c r="G34" s="342">
        <f t="shared" si="10"/>
        <v>4</v>
      </c>
      <c r="H34" s="343">
        <f t="shared" si="0"/>
        <v>3</v>
      </c>
      <c r="I34" s="341">
        <f>SUM('[5]１００'!B31)</f>
        <v>2</v>
      </c>
      <c r="J34" s="344">
        <f>SUM('[6]１００'!B31)</f>
        <v>1</v>
      </c>
      <c r="K34" s="341">
        <f t="shared" si="1"/>
        <v>0</v>
      </c>
      <c r="L34" s="341">
        <f>SUM('[5]２００'!B31)</f>
        <v>0</v>
      </c>
      <c r="M34" s="344">
        <f>SUM('[6]２００'!B31)</f>
        <v>0</v>
      </c>
      <c r="N34" s="341">
        <f t="shared" si="2"/>
        <v>8</v>
      </c>
      <c r="O34" s="341">
        <f>SUM('[5]３００'!B31)</f>
        <v>8</v>
      </c>
      <c r="P34" s="344">
        <f>SUM('[6]３００'!B31)</f>
        <v>0</v>
      </c>
      <c r="Q34" s="341">
        <f t="shared" si="3"/>
        <v>5</v>
      </c>
      <c r="R34" s="341">
        <f>SUM('[5]４００'!B31)</f>
        <v>2</v>
      </c>
      <c r="S34" s="344">
        <f>SUM('[6]４００'!B31)</f>
        <v>3</v>
      </c>
      <c r="T34" s="341">
        <f t="shared" si="4"/>
        <v>0</v>
      </c>
      <c r="U34" s="341">
        <f>SUM('[5]５００'!B31)</f>
        <v>0</v>
      </c>
      <c r="V34" s="344">
        <f>SUM('[6]５００'!B31)</f>
        <v>0</v>
      </c>
      <c r="W34" s="341">
        <f t="shared" si="5"/>
        <v>0</v>
      </c>
      <c r="X34" s="341">
        <f>SUM('[5]６００'!B31)</f>
        <v>0</v>
      </c>
      <c r="Y34" s="344">
        <f>SUM('[6]６００'!B31)</f>
        <v>0</v>
      </c>
      <c r="Z34" s="341">
        <f t="shared" si="6"/>
        <v>0</v>
      </c>
      <c r="AA34" s="341">
        <f>SUM('[5]７００'!B31)</f>
        <v>0</v>
      </c>
      <c r="AB34" s="344">
        <f>SUM('[6]７００'!B31)</f>
        <v>0</v>
      </c>
      <c r="AC34" s="345">
        <f t="shared" si="11"/>
        <v>0</v>
      </c>
      <c r="AD34" s="363">
        <f>SUM('[5]７５０'!B31)</f>
        <v>0</v>
      </c>
      <c r="AE34" s="344">
        <f>SUM('[6]７５０'!B31)</f>
        <v>0</v>
      </c>
      <c r="AF34" s="343">
        <f t="shared" si="12"/>
        <v>0</v>
      </c>
      <c r="AG34" s="341">
        <f>SUM('[5]８００'!B31)</f>
        <v>0</v>
      </c>
      <c r="AH34" s="344">
        <f>SUM('[6]８００'!B31)</f>
        <v>0</v>
      </c>
      <c r="AI34" s="341">
        <f t="shared" si="7"/>
        <v>1</v>
      </c>
      <c r="AJ34" s="341">
        <f>SUM('[5]９００'!B31)</f>
        <v>1</v>
      </c>
      <c r="AK34" s="347">
        <f>SUM('[6]９００'!B31)</f>
        <v>0</v>
      </c>
      <c r="AL34" s="244"/>
      <c r="AM34" s="244"/>
      <c r="AN34" s="33">
        <f t="shared" si="13"/>
        <v>0</v>
      </c>
      <c r="AO34" s="33">
        <f t="shared" si="14"/>
        <v>0</v>
      </c>
      <c r="AP34" s="33">
        <f t="shared" si="15"/>
        <v>0</v>
      </c>
    </row>
    <row r="35" spans="2:42" ht="16.5" customHeight="1" x14ac:dyDescent="0.15">
      <c r="B35" s="495"/>
      <c r="C35" s="683" t="s">
        <v>42</v>
      </c>
      <c r="D35" s="660"/>
      <c r="E35" s="364">
        <f t="shared" si="9"/>
        <v>1244</v>
      </c>
      <c r="F35" s="365">
        <f t="shared" si="10"/>
        <v>945</v>
      </c>
      <c r="G35" s="366">
        <f t="shared" si="10"/>
        <v>299</v>
      </c>
      <c r="H35" s="364">
        <f t="shared" si="0"/>
        <v>103</v>
      </c>
      <c r="I35" s="365">
        <f>SUM('[5]１００'!B32)</f>
        <v>48</v>
      </c>
      <c r="J35" s="366">
        <f>SUM('[6]１００'!B32)</f>
        <v>55</v>
      </c>
      <c r="K35" s="364">
        <f t="shared" si="1"/>
        <v>103</v>
      </c>
      <c r="L35" s="365">
        <f>SUM('[5]２００'!B32)</f>
        <v>71</v>
      </c>
      <c r="M35" s="366">
        <f>SUM('[6]２００'!B32)</f>
        <v>32</v>
      </c>
      <c r="N35" s="364">
        <f t="shared" si="2"/>
        <v>713</v>
      </c>
      <c r="O35" s="365">
        <f>SUM('[5]３００'!B32)</f>
        <v>674</v>
      </c>
      <c r="P35" s="366">
        <f>SUM('[6]３００'!B32)</f>
        <v>39</v>
      </c>
      <c r="Q35" s="364">
        <f t="shared" si="3"/>
        <v>210</v>
      </c>
      <c r="R35" s="365">
        <f>SUM('[5]４００'!B32)</f>
        <v>99</v>
      </c>
      <c r="S35" s="366">
        <f>SUM('[6]４００'!B32)</f>
        <v>111</v>
      </c>
      <c r="T35" s="338">
        <f t="shared" si="4"/>
        <v>6</v>
      </c>
      <c r="U35" s="365">
        <f>SUM('[5]５００'!B32)</f>
        <v>6</v>
      </c>
      <c r="V35" s="366">
        <f>SUM('[6]５００'!B32)</f>
        <v>0</v>
      </c>
      <c r="W35" s="364">
        <f t="shared" si="5"/>
        <v>32</v>
      </c>
      <c r="X35" s="365">
        <f>SUM('[5]６００'!B32)</f>
        <v>0</v>
      </c>
      <c r="Y35" s="366">
        <f>SUM('[6]６００'!B32)</f>
        <v>32</v>
      </c>
      <c r="Z35" s="364">
        <f t="shared" si="6"/>
        <v>0</v>
      </c>
      <c r="AA35" s="365">
        <f>SUM('[5]７００'!B32)</f>
        <v>0</v>
      </c>
      <c r="AB35" s="366">
        <f>SUM('[6]７００'!B32)</f>
        <v>0</v>
      </c>
      <c r="AC35" s="364">
        <f t="shared" si="11"/>
        <v>0</v>
      </c>
      <c r="AD35" s="365">
        <f>SUM('[5]７５０'!B32)</f>
        <v>0</v>
      </c>
      <c r="AE35" s="366">
        <f>SUM('[6]７５０'!B32)</f>
        <v>0</v>
      </c>
      <c r="AF35" s="364">
        <f t="shared" si="12"/>
        <v>15</v>
      </c>
      <c r="AG35" s="365">
        <f>SUM('[5]８００'!B32)</f>
        <v>4</v>
      </c>
      <c r="AH35" s="366">
        <f>SUM('[6]８００'!B32)</f>
        <v>11</v>
      </c>
      <c r="AI35" s="364">
        <f t="shared" si="7"/>
        <v>62</v>
      </c>
      <c r="AJ35" s="365">
        <f>SUM('[5]９００'!B32)</f>
        <v>43</v>
      </c>
      <c r="AK35" s="337">
        <f>SUM('[6]９００'!B32)</f>
        <v>19</v>
      </c>
      <c r="AL35" s="244"/>
      <c r="AM35" s="244"/>
      <c r="AN35" s="33">
        <f t="shared" si="13"/>
        <v>0</v>
      </c>
      <c r="AO35" s="33">
        <f t="shared" si="14"/>
        <v>0</v>
      </c>
      <c r="AP35" s="33">
        <f t="shared" si="15"/>
        <v>0</v>
      </c>
    </row>
    <row r="36" spans="2:42" ht="16.5" customHeight="1" x14ac:dyDescent="0.15">
      <c r="B36" s="687" t="s">
        <v>43</v>
      </c>
      <c r="C36" s="688"/>
      <c r="D36" s="688"/>
      <c r="E36" s="364">
        <f t="shared" si="9"/>
        <v>62</v>
      </c>
      <c r="F36" s="365">
        <f t="shared" si="10"/>
        <v>55</v>
      </c>
      <c r="G36" s="366">
        <f t="shared" si="10"/>
        <v>7</v>
      </c>
      <c r="H36" s="364">
        <f t="shared" si="0"/>
        <v>5</v>
      </c>
      <c r="I36" s="365">
        <f>SUM('[5]１００'!B33)</f>
        <v>5</v>
      </c>
      <c r="J36" s="366">
        <f>SUM('[6]１００'!B33)</f>
        <v>0</v>
      </c>
      <c r="K36" s="364">
        <f t="shared" si="1"/>
        <v>0</v>
      </c>
      <c r="L36" s="365">
        <f>SUM('[5]２００'!B33)</f>
        <v>0</v>
      </c>
      <c r="M36" s="366">
        <f>SUM('[6]２００'!B33)</f>
        <v>0</v>
      </c>
      <c r="N36" s="364">
        <f t="shared" si="2"/>
        <v>42</v>
      </c>
      <c r="O36" s="365">
        <f>SUM('[5]３００'!B33)</f>
        <v>39</v>
      </c>
      <c r="P36" s="366">
        <f>SUM('[6]３００'!B33)</f>
        <v>3</v>
      </c>
      <c r="Q36" s="364">
        <f t="shared" si="3"/>
        <v>8</v>
      </c>
      <c r="R36" s="365">
        <f>SUM('[5]４００'!B33)</f>
        <v>5</v>
      </c>
      <c r="S36" s="366">
        <f>SUM('[6]４００'!B33)</f>
        <v>3</v>
      </c>
      <c r="T36" s="338">
        <f t="shared" si="4"/>
        <v>0</v>
      </c>
      <c r="U36" s="365">
        <f>SUM('[5]５００'!B33)</f>
        <v>0</v>
      </c>
      <c r="V36" s="366">
        <f>SUM('[6]５００'!B33)</f>
        <v>0</v>
      </c>
      <c r="W36" s="364">
        <f t="shared" si="5"/>
        <v>0</v>
      </c>
      <c r="X36" s="365">
        <f>SUM('[5]６００'!B33)</f>
        <v>0</v>
      </c>
      <c r="Y36" s="366">
        <f>SUM('[6]６００'!B33)</f>
        <v>0</v>
      </c>
      <c r="Z36" s="364">
        <f t="shared" si="6"/>
        <v>0</v>
      </c>
      <c r="AA36" s="365">
        <f>SUM('[5]７００'!B33)</f>
        <v>0</v>
      </c>
      <c r="AB36" s="366">
        <f>SUM('[6]７００'!B33)</f>
        <v>0</v>
      </c>
      <c r="AC36" s="364">
        <f t="shared" si="11"/>
        <v>0</v>
      </c>
      <c r="AD36" s="365">
        <f>SUM('[5]７５０'!B33)</f>
        <v>0</v>
      </c>
      <c r="AE36" s="366">
        <f>SUM('[6]７５０'!B33)</f>
        <v>0</v>
      </c>
      <c r="AF36" s="364">
        <f t="shared" si="12"/>
        <v>3</v>
      </c>
      <c r="AG36" s="365">
        <f>SUM('[5]８００'!B33)</f>
        <v>2</v>
      </c>
      <c r="AH36" s="366">
        <f>SUM('[6]８００'!B33)</f>
        <v>1</v>
      </c>
      <c r="AI36" s="364">
        <f t="shared" si="7"/>
        <v>4</v>
      </c>
      <c r="AJ36" s="365">
        <f>SUM('[5]９００'!B33)</f>
        <v>4</v>
      </c>
      <c r="AK36" s="337">
        <f>SUM('[6]９００'!B33)</f>
        <v>0</v>
      </c>
      <c r="AL36" s="244"/>
      <c r="AM36" s="244"/>
      <c r="AN36" s="33">
        <f t="shared" si="13"/>
        <v>0</v>
      </c>
      <c r="AO36" s="33">
        <f t="shared" si="14"/>
        <v>0</v>
      </c>
      <c r="AP36" s="33">
        <f t="shared" si="15"/>
        <v>0</v>
      </c>
    </row>
    <row r="37" spans="2:42" ht="16.5" customHeight="1" x14ac:dyDescent="0.15">
      <c r="B37" s="659" t="s">
        <v>212</v>
      </c>
      <c r="C37" s="660"/>
      <c r="D37" s="660"/>
      <c r="E37" s="364">
        <f t="shared" si="9"/>
        <v>35</v>
      </c>
      <c r="F37" s="365">
        <f t="shared" si="10"/>
        <v>20</v>
      </c>
      <c r="G37" s="366">
        <f t="shared" si="10"/>
        <v>15</v>
      </c>
      <c r="H37" s="364">
        <f t="shared" si="0"/>
        <v>3</v>
      </c>
      <c r="I37" s="365">
        <f>SUM('[5]１００'!B34)</f>
        <v>1</v>
      </c>
      <c r="J37" s="366">
        <f>SUM('[6]１００'!B34)</f>
        <v>2</v>
      </c>
      <c r="K37" s="364">
        <f t="shared" si="1"/>
        <v>0</v>
      </c>
      <c r="L37" s="365">
        <f>SUM('[5]２００'!B34)</f>
        <v>0</v>
      </c>
      <c r="M37" s="366">
        <f>SUM('[6]２００'!B34)</f>
        <v>0</v>
      </c>
      <c r="N37" s="364">
        <f t="shared" si="2"/>
        <v>10</v>
      </c>
      <c r="O37" s="365">
        <f>SUM('[5]３００'!B34)</f>
        <v>7</v>
      </c>
      <c r="P37" s="366">
        <f>SUM('[6]３００'!B34)</f>
        <v>3</v>
      </c>
      <c r="Q37" s="364">
        <f t="shared" si="3"/>
        <v>15</v>
      </c>
      <c r="R37" s="365">
        <f>SUM('[5]４００'!B34)</f>
        <v>6</v>
      </c>
      <c r="S37" s="366">
        <f>SUM('[6]４００'!B34)</f>
        <v>9</v>
      </c>
      <c r="T37" s="338">
        <f t="shared" si="4"/>
        <v>5</v>
      </c>
      <c r="U37" s="365">
        <f>SUM('[5]５００'!B34)</f>
        <v>5</v>
      </c>
      <c r="V37" s="366">
        <f>SUM('[6]５００'!B34)</f>
        <v>0</v>
      </c>
      <c r="W37" s="364">
        <f t="shared" si="5"/>
        <v>1</v>
      </c>
      <c r="X37" s="365">
        <f>SUM('[5]６００'!B34)</f>
        <v>0</v>
      </c>
      <c r="Y37" s="366">
        <f>SUM('[6]６００'!B34)</f>
        <v>1</v>
      </c>
      <c r="Z37" s="364">
        <f t="shared" si="6"/>
        <v>0</v>
      </c>
      <c r="AA37" s="365">
        <f>SUM('[5]７００'!B34)</f>
        <v>0</v>
      </c>
      <c r="AB37" s="366">
        <f>SUM('[6]７００'!B34)</f>
        <v>0</v>
      </c>
      <c r="AC37" s="364">
        <f t="shared" si="11"/>
        <v>0</v>
      </c>
      <c r="AD37" s="365">
        <f>SUM('[5]７５０'!B34)</f>
        <v>0</v>
      </c>
      <c r="AE37" s="366">
        <f>SUM('[6]７５０'!B34)</f>
        <v>0</v>
      </c>
      <c r="AF37" s="364">
        <f t="shared" si="12"/>
        <v>1</v>
      </c>
      <c r="AG37" s="365">
        <f>SUM('[5]８００'!B34)</f>
        <v>1</v>
      </c>
      <c r="AH37" s="366">
        <f>SUM('[6]８００'!B34)</f>
        <v>0</v>
      </c>
      <c r="AI37" s="364">
        <f t="shared" si="7"/>
        <v>0</v>
      </c>
      <c r="AJ37" s="365">
        <f>SUM('[5]９００'!B34)</f>
        <v>0</v>
      </c>
      <c r="AK37" s="337">
        <f>SUM('[6]９００'!B34)</f>
        <v>0</v>
      </c>
      <c r="AL37" s="244"/>
      <c r="AM37" s="244"/>
      <c r="AN37" s="33">
        <f t="shared" si="13"/>
        <v>0</v>
      </c>
      <c r="AO37" s="33">
        <f t="shared" si="14"/>
        <v>0</v>
      </c>
      <c r="AP37" s="33">
        <f t="shared" si="15"/>
        <v>0</v>
      </c>
    </row>
    <row r="38" spans="2:42" ht="16.5" customHeight="1" x14ac:dyDescent="0.15">
      <c r="B38" s="689" t="s">
        <v>45</v>
      </c>
      <c r="C38" s="690"/>
      <c r="D38" s="690"/>
      <c r="E38" s="364">
        <f t="shared" si="9"/>
        <v>188</v>
      </c>
      <c r="F38" s="365">
        <f t="shared" si="10"/>
        <v>149</v>
      </c>
      <c r="G38" s="366">
        <f t="shared" si="10"/>
        <v>39</v>
      </c>
      <c r="H38" s="364">
        <f t="shared" si="0"/>
        <v>26</v>
      </c>
      <c r="I38" s="365">
        <f>SUM('[5]１００'!B35)</f>
        <v>20</v>
      </c>
      <c r="J38" s="366">
        <f>SUM('[6]１００'!B35)</f>
        <v>6</v>
      </c>
      <c r="K38" s="364">
        <f t="shared" si="1"/>
        <v>11</v>
      </c>
      <c r="L38" s="365">
        <f>SUM('[5]２００'!B35)</f>
        <v>10</v>
      </c>
      <c r="M38" s="366">
        <f>SUM('[6]２００'!B35)</f>
        <v>1</v>
      </c>
      <c r="N38" s="364">
        <f t="shared" si="2"/>
        <v>60</v>
      </c>
      <c r="O38" s="365">
        <f>SUM('[5]３００'!B35)</f>
        <v>58</v>
      </c>
      <c r="P38" s="366">
        <f>SUM('[6]３００'!B35)</f>
        <v>2</v>
      </c>
      <c r="Q38" s="364">
        <f t="shared" si="3"/>
        <v>60</v>
      </c>
      <c r="R38" s="365">
        <f>SUM('[5]４００'!B35)</f>
        <v>41</v>
      </c>
      <c r="S38" s="366">
        <f>SUM('[6]４００'!B35)</f>
        <v>19</v>
      </c>
      <c r="T38" s="338">
        <f t="shared" si="4"/>
        <v>10</v>
      </c>
      <c r="U38" s="365">
        <f>SUM('[5]５００'!B35)</f>
        <v>10</v>
      </c>
      <c r="V38" s="366">
        <f>SUM('[6]５００'!B35)</f>
        <v>0</v>
      </c>
      <c r="W38" s="364">
        <f t="shared" si="5"/>
        <v>4</v>
      </c>
      <c r="X38" s="365">
        <f>SUM('[5]６００'!B35)</f>
        <v>0</v>
      </c>
      <c r="Y38" s="366">
        <f>SUM('[6]６００'!B35)</f>
        <v>4</v>
      </c>
      <c r="Z38" s="364">
        <f t="shared" si="6"/>
        <v>0</v>
      </c>
      <c r="AA38" s="365">
        <f>SUM('[5]７００'!B35)</f>
        <v>0</v>
      </c>
      <c r="AB38" s="366">
        <f>SUM('[6]７００'!B35)</f>
        <v>0</v>
      </c>
      <c r="AC38" s="364">
        <f t="shared" si="11"/>
        <v>0</v>
      </c>
      <c r="AD38" s="365">
        <f>SUM('[5]７５０'!B35)</f>
        <v>0</v>
      </c>
      <c r="AE38" s="366">
        <f>SUM('[6]７５０'!B35)</f>
        <v>0</v>
      </c>
      <c r="AF38" s="364">
        <f t="shared" si="12"/>
        <v>6</v>
      </c>
      <c r="AG38" s="365">
        <f>SUM('[5]８００'!B35)</f>
        <v>3</v>
      </c>
      <c r="AH38" s="366">
        <f>SUM('[6]８００'!B35)</f>
        <v>3</v>
      </c>
      <c r="AI38" s="364">
        <f t="shared" si="7"/>
        <v>11</v>
      </c>
      <c r="AJ38" s="365">
        <f>SUM('[5]９００'!B35)</f>
        <v>7</v>
      </c>
      <c r="AK38" s="337">
        <f>SUM('[6]９００'!B35)</f>
        <v>4</v>
      </c>
      <c r="AL38" s="244"/>
      <c r="AM38" s="244"/>
      <c r="AN38" s="33">
        <f t="shared" si="13"/>
        <v>0</v>
      </c>
      <c r="AO38" s="33">
        <f t="shared" si="14"/>
        <v>0</v>
      </c>
      <c r="AP38" s="33">
        <f t="shared" si="15"/>
        <v>0</v>
      </c>
    </row>
    <row r="39" spans="2:42" ht="16.5" customHeight="1" x14ac:dyDescent="0.15">
      <c r="B39" s="691" t="s">
        <v>211</v>
      </c>
      <c r="C39" s="692"/>
      <c r="D39" s="532" t="s">
        <v>47</v>
      </c>
      <c r="E39" s="364">
        <f t="shared" si="9"/>
        <v>101</v>
      </c>
      <c r="F39" s="365">
        <f t="shared" si="10"/>
        <v>52</v>
      </c>
      <c r="G39" s="366">
        <f t="shared" si="10"/>
        <v>49</v>
      </c>
      <c r="H39" s="364">
        <f t="shared" si="0"/>
        <v>7</v>
      </c>
      <c r="I39" s="365">
        <f>SUM('[5]１００'!B36)</f>
        <v>3</v>
      </c>
      <c r="J39" s="366">
        <f>SUM('[6]１００'!B36)</f>
        <v>4</v>
      </c>
      <c r="K39" s="364">
        <f t="shared" si="1"/>
        <v>5</v>
      </c>
      <c r="L39" s="365">
        <f>SUM('[5]２００'!B36)</f>
        <v>2</v>
      </c>
      <c r="M39" s="366">
        <f>SUM('[6]２００'!B36)</f>
        <v>3</v>
      </c>
      <c r="N39" s="364">
        <f t="shared" si="2"/>
        <v>18</v>
      </c>
      <c r="O39" s="365">
        <f>SUM('[5]３００'!B36)</f>
        <v>14</v>
      </c>
      <c r="P39" s="366">
        <f>SUM('[6]３００'!B36)</f>
        <v>4</v>
      </c>
      <c r="Q39" s="364">
        <f t="shared" si="3"/>
        <v>59</v>
      </c>
      <c r="R39" s="365">
        <f>SUM('[5]４００'!B36)</f>
        <v>28</v>
      </c>
      <c r="S39" s="366">
        <f>SUM('[6]４００'!B36)</f>
        <v>31</v>
      </c>
      <c r="T39" s="338">
        <f t="shared" si="4"/>
        <v>2</v>
      </c>
      <c r="U39" s="365">
        <f>SUM('[5]５００'!B36)</f>
        <v>2</v>
      </c>
      <c r="V39" s="366">
        <f>SUM('[6]５００'!B36)</f>
        <v>0</v>
      </c>
      <c r="W39" s="364">
        <f t="shared" si="5"/>
        <v>4</v>
      </c>
      <c r="X39" s="365">
        <f>SUM('[5]６００'!B36)</f>
        <v>1</v>
      </c>
      <c r="Y39" s="366">
        <f>SUM('[6]６００'!B36)</f>
        <v>3</v>
      </c>
      <c r="Z39" s="364">
        <f t="shared" si="6"/>
        <v>0</v>
      </c>
      <c r="AA39" s="365">
        <f>SUM('[5]７００'!B36)</f>
        <v>0</v>
      </c>
      <c r="AB39" s="366">
        <f>SUM('[6]７００'!B36)</f>
        <v>0</v>
      </c>
      <c r="AC39" s="364">
        <f t="shared" si="11"/>
        <v>0</v>
      </c>
      <c r="AD39" s="365">
        <f>SUM('[5]７５０'!B36)</f>
        <v>0</v>
      </c>
      <c r="AE39" s="366">
        <f>SUM('[6]７５０'!B36)</f>
        <v>0</v>
      </c>
      <c r="AF39" s="364">
        <f t="shared" si="12"/>
        <v>4</v>
      </c>
      <c r="AG39" s="365">
        <f>SUM('[5]８００'!B36)</f>
        <v>1</v>
      </c>
      <c r="AH39" s="366">
        <f>SUM('[6]８００'!B36)</f>
        <v>3</v>
      </c>
      <c r="AI39" s="364">
        <f t="shared" si="7"/>
        <v>2</v>
      </c>
      <c r="AJ39" s="365">
        <f>SUM('[5]９００'!B36)</f>
        <v>1</v>
      </c>
      <c r="AK39" s="337">
        <f>SUM('[6]９００'!B36)</f>
        <v>1</v>
      </c>
      <c r="AL39" s="244"/>
      <c r="AM39" s="244"/>
      <c r="AN39" s="33">
        <f t="shared" si="13"/>
        <v>0</v>
      </c>
      <c r="AO39" s="33">
        <f t="shared" si="14"/>
        <v>0</v>
      </c>
      <c r="AP39" s="33">
        <f t="shared" si="15"/>
        <v>0</v>
      </c>
    </row>
    <row r="40" spans="2:42" ht="16.5" customHeight="1" x14ac:dyDescent="0.15">
      <c r="B40" s="695" t="s">
        <v>210</v>
      </c>
      <c r="C40" s="556"/>
      <c r="D40" s="496" t="s">
        <v>50</v>
      </c>
      <c r="E40" s="364">
        <f t="shared" si="9"/>
        <v>326</v>
      </c>
      <c r="F40" s="365">
        <f t="shared" si="10"/>
        <v>128</v>
      </c>
      <c r="G40" s="366">
        <f t="shared" si="10"/>
        <v>198</v>
      </c>
      <c r="H40" s="364">
        <f t="shared" si="0"/>
        <v>51</v>
      </c>
      <c r="I40" s="365">
        <f>SUM('[5]１００'!B37)</f>
        <v>15</v>
      </c>
      <c r="J40" s="366">
        <f>SUM('[6]１００'!B37)</f>
        <v>36</v>
      </c>
      <c r="K40" s="364">
        <f t="shared" si="1"/>
        <v>25</v>
      </c>
      <c r="L40" s="365">
        <f>SUM('[5]２００'!B37)</f>
        <v>16</v>
      </c>
      <c r="M40" s="366">
        <f>SUM('[6]２００'!B37)</f>
        <v>9</v>
      </c>
      <c r="N40" s="364">
        <f t="shared" si="2"/>
        <v>37</v>
      </c>
      <c r="O40" s="365">
        <f>SUM('[5]３００'!B37)</f>
        <v>33</v>
      </c>
      <c r="P40" s="366">
        <f>SUM('[6]３００'!B37)</f>
        <v>4</v>
      </c>
      <c r="Q40" s="364">
        <f t="shared" si="3"/>
        <v>142</v>
      </c>
      <c r="R40" s="365">
        <f>SUM('[5]４００'!B37)</f>
        <v>49</v>
      </c>
      <c r="S40" s="366">
        <f>SUM('[6]４００'!B37)</f>
        <v>93</v>
      </c>
      <c r="T40" s="338">
        <f t="shared" si="4"/>
        <v>4</v>
      </c>
      <c r="U40" s="365">
        <f>SUM('[5]５００'!B37)</f>
        <v>4</v>
      </c>
      <c r="V40" s="366">
        <f>SUM('[6]５００'!B37)</f>
        <v>0</v>
      </c>
      <c r="W40" s="364">
        <f t="shared" si="5"/>
        <v>31</v>
      </c>
      <c r="X40" s="365">
        <f>SUM('[5]６００'!B37)</f>
        <v>1</v>
      </c>
      <c r="Y40" s="366">
        <f>SUM('[6]６００'!B37)</f>
        <v>30</v>
      </c>
      <c r="Z40" s="364">
        <f t="shared" si="6"/>
        <v>2</v>
      </c>
      <c r="AA40" s="365">
        <f>SUM('[5]７００'!B37)</f>
        <v>1</v>
      </c>
      <c r="AB40" s="366">
        <f>SUM('[6]７００'!B37)</f>
        <v>1</v>
      </c>
      <c r="AC40" s="364">
        <f t="shared" si="11"/>
        <v>0</v>
      </c>
      <c r="AD40" s="365">
        <f>SUM('[5]７５０'!B37)</f>
        <v>0</v>
      </c>
      <c r="AE40" s="366">
        <f>SUM('[6]７５０'!B37)</f>
        <v>0</v>
      </c>
      <c r="AF40" s="364">
        <f t="shared" si="12"/>
        <v>13</v>
      </c>
      <c r="AG40" s="365">
        <f>SUM('[5]８００'!B37)</f>
        <v>4</v>
      </c>
      <c r="AH40" s="366">
        <f>SUM('[6]８００'!B37)</f>
        <v>9</v>
      </c>
      <c r="AI40" s="364">
        <f t="shared" si="7"/>
        <v>21</v>
      </c>
      <c r="AJ40" s="365">
        <f>SUM('[5]９００'!B37)</f>
        <v>5</v>
      </c>
      <c r="AK40" s="337">
        <f>SUM('[6]９００'!B37)</f>
        <v>16</v>
      </c>
      <c r="AL40" s="244"/>
      <c r="AM40" s="244"/>
      <c r="AN40" s="33">
        <f t="shared" si="13"/>
        <v>0</v>
      </c>
      <c r="AO40" s="33">
        <f t="shared" si="14"/>
        <v>0</v>
      </c>
      <c r="AP40" s="33">
        <f t="shared" si="15"/>
        <v>0</v>
      </c>
    </row>
    <row r="41" spans="2:42" ht="16.5" customHeight="1" x14ac:dyDescent="0.15">
      <c r="B41" s="659" t="s">
        <v>51</v>
      </c>
      <c r="C41" s="660"/>
      <c r="D41" s="660"/>
      <c r="E41" s="364">
        <f t="shared" si="9"/>
        <v>50</v>
      </c>
      <c r="F41" s="365">
        <f t="shared" si="10"/>
        <v>2</v>
      </c>
      <c r="G41" s="366">
        <f t="shared" si="10"/>
        <v>48</v>
      </c>
      <c r="H41" s="364">
        <f t="shared" si="0"/>
        <v>5</v>
      </c>
      <c r="I41" s="365">
        <f>SUM('[5]１００'!B38)</f>
        <v>1</v>
      </c>
      <c r="J41" s="366">
        <f>SUM('[6]１００'!B38)</f>
        <v>4</v>
      </c>
      <c r="K41" s="364">
        <f t="shared" si="1"/>
        <v>0</v>
      </c>
      <c r="L41" s="365">
        <f>SUM('[5]２００'!B38)</f>
        <v>0</v>
      </c>
      <c r="M41" s="366">
        <f>SUM('[6]２００'!B38)</f>
        <v>0</v>
      </c>
      <c r="N41" s="364">
        <f t="shared" si="2"/>
        <v>1</v>
      </c>
      <c r="O41" s="365">
        <f>SUM('[5]３００'!B38)</f>
        <v>1</v>
      </c>
      <c r="P41" s="366">
        <f>SUM('[6]３００'!B38)</f>
        <v>0</v>
      </c>
      <c r="Q41" s="364">
        <f t="shared" si="3"/>
        <v>35</v>
      </c>
      <c r="R41" s="365">
        <f>SUM('[5]４００'!B38)</f>
        <v>0</v>
      </c>
      <c r="S41" s="366">
        <f>SUM('[6]４００'!B38)</f>
        <v>35</v>
      </c>
      <c r="T41" s="338">
        <f t="shared" si="4"/>
        <v>0</v>
      </c>
      <c r="U41" s="365">
        <f>SUM('[5]５００'!B38)</f>
        <v>0</v>
      </c>
      <c r="V41" s="366">
        <f>SUM('[6]５００'!B38)</f>
        <v>0</v>
      </c>
      <c r="W41" s="364">
        <f t="shared" si="5"/>
        <v>2</v>
      </c>
      <c r="X41" s="365">
        <f>SUM('[5]６００'!B38)</f>
        <v>0</v>
      </c>
      <c r="Y41" s="366">
        <f>SUM('[6]６００'!B38)</f>
        <v>2</v>
      </c>
      <c r="Z41" s="364">
        <f t="shared" si="6"/>
        <v>0</v>
      </c>
      <c r="AA41" s="365">
        <f>SUM('[5]７００'!B38)</f>
        <v>0</v>
      </c>
      <c r="AB41" s="366">
        <f>SUM('[6]７００'!B38)</f>
        <v>0</v>
      </c>
      <c r="AC41" s="364">
        <f t="shared" si="11"/>
        <v>0</v>
      </c>
      <c r="AD41" s="365">
        <f>SUM('[5]７５０'!B38)</f>
        <v>0</v>
      </c>
      <c r="AE41" s="366">
        <f>SUM('[6]７５０'!B38)</f>
        <v>0</v>
      </c>
      <c r="AF41" s="364">
        <f t="shared" si="12"/>
        <v>1</v>
      </c>
      <c r="AG41" s="365">
        <f>SUM('[5]８００'!B38)</f>
        <v>0</v>
      </c>
      <c r="AH41" s="366">
        <f>SUM('[6]８００'!B38)</f>
        <v>1</v>
      </c>
      <c r="AI41" s="364">
        <f t="shared" si="7"/>
        <v>6</v>
      </c>
      <c r="AJ41" s="365">
        <f>SUM('[5]９００'!B38)</f>
        <v>0</v>
      </c>
      <c r="AK41" s="337">
        <f>SUM('[6]９００'!B38)</f>
        <v>6</v>
      </c>
      <c r="AL41" s="244"/>
      <c r="AM41" s="244"/>
      <c r="AN41" s="33">
        <f t="shared" si="13"/>
        <v>0</v>
      </c>
      <c r="AO41" s="33">
        <f t="shared" si="14"/>
        <v>0</v>
      </c>
      <c r="AP41" s="33">
        <f t="shared" si="15"/>
        <v>0</v>
      </c>
    </row>
    <row r="42" spans="2:42" ht="16.5" customHeight="1" x14ac:dyDescent="0.15">
      <c r="B42" s="659" t="s">
        <v>209</v>
      </c>
      <c r="C42" s="660"/>
      <c r="D42" s="660"/>
      <c r="E42" s="364">
        <f t="shared" si="9"/>
        <v>45</v>
      </c>
      <c r="F42" s="365">
        <f t="shared" si="10"/>
        <v>21</v>
      </c>
      <c r="G42" s="366">
        <f t="shared" si="10"/>
        <v>24</v>
      </c>
      <c r="H42" s="364">
        <f t="shared" si="0"/>
        <v>6</v>
      </c>
      <c r="I42" s="365">
        <f>SUM('[5]１００'!B39)</f>
        <v>4</v>
      </c>
      <c r="J42" s="366">
        <f>SUM('[6]１００'!B39)</f>
        <v>2</v>
      </c>
      <c r="K42" s="364">
        <f t="shared" si="1"/>
        <v>5</v>
      </c>
      <c r="L42" s="365">
        <f>SUM('[5]２００'!B39)</f>
        <v>5</v>
      </c>
      <c r="M42" s="366">
        <f>SUM('[6]２００'!B39)</f>
        <v>0</v>
      </c>
      <c r="N42" s="364">
        <f t="shared" si="2"/>
        <v>14</v>
      </c>
      <c r="O42" s="365">
        <f>SUM('[5]３００'!B39)</f>
        <v>9</v>
      </c>
      <c r="P42" s="366">
        <f>SUM('[6]３００'!B39)</f>
        <v>5</v>
      </c>
      <c r="Q42" s="364">
        <f t="shared" si="3"/>
        <v>16</v>
      </c>
      <c r="R42" s="365">
        <f>SUM('[5]４００'!B39)</f>
        <v>2</v>
      </c>
      <c r="S42" s="366">
        <f>SUM('[6]４００'!B39)</f>
        <v>14</v>
      </c>
      <c r="T42" s="338">
        <f t="shared" si="4"/>
        <v>0</v>
      </c>
      <c r="U42" s="365">
        <f>SUM('[5]５００'!B39)</f>
        <v>0</v>
      </c>
      <c r="V42" s="366">
        <f>SUM('[6]５００'!B39)</f>
        <v>0</v>
      </c>
      <c r="W42" s="364">
        <f t="shared" si="5"/>
        <v>0</v>
      </c>
      <c r="X42" s="365">
        <f>SUM('[5]６００'!B39)</f>
        <v>0</v>
      </c>
      <c r="Y42" s="366">
        <f>SUM('[6]６００'!B39)</f>
        <v>0</v>
      </c>
      <c r="Z42" s="364">
        <f t="shared" si="6"/>
        <v>0</v>
      </c>
      <c r="AA42" s="365">
        <f>SUM('[5]７００'!B39)</f>
        <v>0</v>
      </c>
      <c r="AB42" s="366">
        <f>SUM('[6]７００'!B39)</f>
        <v>0</v>
      </c>
      <c r="AC42" s="364">
        <f t="shared" si="11"/>
        <v>0</v>
      </c>
      <c r="AD42" s="365">
        <f>SUM('[5]７５０'!B39)</f>
        <v>0</v>
      </c>
      <c r="AE42" s="366">
        <f>SUM('[6]７５０'!B39)</f>
        <v>0</v>
      </c>
      <c r="AF42" s="364">
        <f t="shared" si="12"/>
        <v>0</v>
      </c>
      <c r="AG42" s="365">
        <f>SUM('[5]８００'!B39)</f>
        <v>0</v>
      </c>
      <c r="AH42" s="366">
        <f>SUM('[6]８００'!B39)</f>
        <v>0</v>
      </c>
      <c r="AI42" s="364">
        <f t="shared" si="7"/>
        <v>4</v>
      </c>
      <c r="AJ42" s="365">
        <f>SUM('[5]９００'!B39)</f>
        <v>1</v>
      </c>
      <c r="AK42" s="337">
        <f>SUM('[6]９００'!B39)</f>
        <v>3</v>
      </c>
      <c r="AL42" s="244"/>
      <c r="AM42" s="244"/>
      <c r="AN42" s="33">
        <f t="shared" si="13"/>
        <v>0</v>
      </c>
      <c r="AO42" s="33">
        <f t="shared" si="14"/>
        <v>0</v>
      </c>
      <c r="AP42" s="33">
        <f t="shared" si="15"/>
        <v>0</v>
      </c>
    </row>
    <row r="43" spans="2:42" ht="16.5" customHeight="1" x14ac:dyDescent="0.15">
      <c r="B43" s="667" t="s">
        <v>52</v>
      </c>
      <c r="C43" s="668"/>
      <c r="D43" s="668"/>
      <c r="E43" s="364">
        <f t="shared" si="9"/>
        <v>45</v>
      </c>
      <c r="F43" s="365">
        <f t="shared" si="10"/>
        <v>38</v>
      </c>
      <c r="G43" s="366">
        <f t="shared" si="10"/>
        <v>7</v>
      </c>
      <c r="H43" s="364">
        <f t="shared" si="0"/>
        <v>2</v>
      </c>
      <c r="I43" s="365">
        <f>SUM('[5]１００'!B40)</f>
        <v>1</v>
      </c>
      <c r="J43" s="366">
        <f>SUM('[6]１００'!B40)</f>
        <v>1</v>
      </c>
      <c r="K43" s="364">
        <f t="shared" si="1"/>
        <v>1</v>
      </c>
      <c r="L43" s="365">
        <f>SUM('[5]２００'!B40)</f>
        <v>0</v>
      </c>
      <c r="M43" s="366">
        <f>SUM('[6]２００'!B40)</f>
        <v>1</v>
      </c>
      <c r="N43" s="364">
        <f t="shared" si="2"/>
        <v>36</v>
      </c>
      <c r="O43" s="365">
        <f>SUM('[5]３００'!B40)</f>
        <v>33</v>
      </c>
      <c r="P43" s="366">
        <f>SUM('[6]３００'!B40)</f>
        <v>3</v>
      </c>
      <c r="Q43" s="364">
        <f t="shared" si="3"/>
        <v>2</v>
      </c>
      <c r="R43" s="365">
        <f>SUM('[5]４００'!B40)</f>
        <v>0</v>
      </c>
      <c r="S43" s="366">
        <f>SUM('[6]４００'!B40)</f>
        <v>2</v>
      </c>
      <c r="T43" s="338">
        <f t="shared" si="4"/>
        <v>3</v>
      </c>
      <c r="U43" s="365">
        <f>SUM('[5]５００'!B40)</f>
        <v>3</v>
      </c>
      <c r="V43" s="366">
        <f>SUM('[6]５００'!B40)</f>
        <v>0</v>
      </c>
      <c r="W43" s="364">
        <f t="shared" si="5"/>
        <v>0</v>
      </c>
      <c r="X43" s="365">
        <f>SUM('[5]６００'!B40)</f>
        <v>0</v>
      </c>
      <c r="Y43" s="366">
        <f>SUM('[6]６００'!B40)</f>
        <v>0</v>
      </c>
      <c r="Z43" s="364">
        <f t="shared" si="6"/>
        <v>0</v>
      </c>
      <c r="AA43" s="365">
        <f>SUM('[5]７００'!B40)</f>
        <v>0</v>
      </c>
      <c r="AB43" s="366">
        <f>SUM('[6]７００'!B40)</f>
        <v>0</v>
      </c>
      <c r="AC43" s="364">
        <f t="shared" si="11"/>
        <v>0</v>
      </c>
      <c r="AD43" s="365">
        <f>SUM('[5]７５０'!B40)</f>
        <v>0</v>
      </c>
      <c r="AE43" s="366">
        <f>SUM('[6]７５０'!B40)</f>
        <v>0</v>
      </c>
      <c r="AF43" s="364">
        <f t="shared" si="12"/>
        <v>0</v>
      </c>
      <c r="AG43" s="365">
        <f>SUM('[5]８００'!B40)</f>
        <v>0</v>
      </c>
      <c r="AH43" s="366">
        <f>SUM('[6]８００'!B40)</f>
        <v>0</v>
      </c>
      <c r="AI43" s="364">
        <f t="shared" si="7"/>
        <v>1</v>
      </c>
      <c r="AJ43" s="365">
        <f>SUM('[5]９００'!B40)</f>
        <v>1</v>
      </c>
      <c r="AK43" s="337">
        <f>SUM('[6]９００'!B40)</f>
        <v>0</v>
      </c>
      <c r="AL43" s="244"/>
      <c r="AM43" s="244"/>
      <c r="AN43" s="33">
        <f t="shared" si="13"/>
        <v>0</v>
      </c>
      <c r="AO43" s="33">
        <f t="shared" si="14"/>
        <v>0</v>
      </c>
      <c r="AP43" s="33">
        <f t="shared" si="15"/>
        <v>0</v>
      </c>
    </row>
    <row r="44" spans="2:42" ht="16.5" customHeight="1" x14ac:dyDescent="0.15">
      <c r="B44" s="667" t="s">
        <v>53</v>
      </c>
      <c r="C44" s="668"/>
      <c r="D44" s="668"/>
      <c r="E44" s="364">
        <f t="shared" si="9"/>
        <v>368</v>
      </c>
      <c r="F44" s="365">
        <f t="shared" si="10"/>
        <v>133</v>
      </c>
      <c r="G44" s="366">
        <f t="shared" si="10"/>
        <v>235</v>
      </c>
      <c r="H44" s="364">
        <f t="shared" si="0"/>
        <v>57</v>
      </c>
      <c r="I44" s="365">
        <f>SUM('[5]１００'!B41)</f>
        <v>19</v>
      </c>
      <c r="J44" s="366">
        <f>SUM('[6]１００'!B41)</f>
        <v>38</v>
      </c>
      <c r="K44" s="364">
        <f t="shared" si="1"/>
        <v>35</v>
      </c>
      <c r="L44" s="365">
        <f>SUM('[5]２００'!B41)</f>
        <v>10</v>
      </c>
      <c r="M44" s="366">
        <f>SUM('[6]２００'!B41)</f>
        <v>25</v>
      </c>
      <c r="N44" s="364">
        <f t="shared" si="2"/>
        <v>26</v>
      </c>
      <c r="O44" s="365">
        <f>SUM('[5]３００'!B41)</f>
        <v>17</v>
      </c>
      <c r="P44" s="366">
        <f>SUM('[6]３００'!B41)</f>
        <v>9</v>
      </c>
      <c r="Q44" s="364">
        <f t="shared" si="3"/>
        <v>122</v>
      </c>
      <c r="R44" s="365">
        <f>SUM('[5]４００'!B41)</f>
        <v>39</v>
      </c>
      <c r="S44" s="366">
        <f>SUM('[6]４００'!B41)</f>
        <v>83</v>
      </c>
      <c r="T44" s="338">
        <f t="shared" si="4"/>
        <v>0</v>
      </c>
      <c r="U44" s="365">
        <f>SUM('[5]５００'!B41)</f>
        <v>0</v>
      </c>
      <c r="V44" s="366">
        <f>SUM('[6]５００'!B41)</f>
        <v>0</v>
      </c>
      <c r="W44" s="364">
        <f t="shared" si="5"/>
        <v>86</v>
      </c>
      <c r="X44" s="365">
        <f>SUM('[5]６００'!B41)</f>
        <v>36</v>
      </c>
      <c r="Y44" s="366">
        <f>SUM('[6]６００'!B41)</f>
        <v>50</v>
      </c>
      <c r="Z44" s="364">
        <f t="shared" si="6"/>
        <v>0</v>
      </c>
      <c r="AA44" s="365">
        <f>SUM('[5]７００'!B41)</f>
        <v>0</v>
      </c>
      <c r="AB44" s="366">
        <f>SUM('[6]７００'!B41)</f>
        <v>0</v>
      </c>
      <c r="AC44" s="364">
        <f t="shared" si="11"/>
        <v>2</v>
      </c>
      <c r="AD44" s="365">
        <f>SUM('[5]７５０'!B41)</f>
        <v>1</v>
      </c>
      <c r="AE44" s="366">
        <f>SUM('[6]７５０'!B41)</f>
        <v>1</v>
      </c>
      <c r="AF44" s="364">
        <f t="shared" si="12"/>
        <v>13</v>
      </c>
      <c r="AG44" s="365">
        <f>SUM('[5]８００'!B41)</f>
        <v>6</v>
      </c>
      <c r="AH44" s="366">
        <f>SUM('[6]８００'!B41)</f>
        <v>7</v>
      </c>
      <c r="AI44" s="364">
        <f t="shared" si="7"/>
        <v>27</v>
      </c>
      <c r="AJ44" s="365">
        <f>SUM('[5]９００'!B41)</f>
        <v>5</v>
      </c>
      <c r="AK44" s="337">
        <f>SUM('[6]９００'!B41)</f>
        <v>22</v>
      </c>
      <c r="AL44" s="244"/>
      <c r="AM44" s="244"/>
      <c r="AN44" s="33">
        <f t="shared" si="13"/>
        <v>0</v>
      </c>
      <c r="AO44" s="33">
        <f t="shared" si="14"/>
        <v>0</v>
      </c>
      <c r="AP44" s="33">
        <f t="shared" si="15"/>
        <v>0</v>
      </c>
    </row>
    <row r="45" spans="2:42" ht="16.5" customHeight="1" x14ac:dyDescent="0.15">
      <c r="B45" s="667" t="s">
        <v>208</v>
      </c>
      <c r="C45" s="668"/>
      <c r="D45" s="668"/>
      <c r="E45" s="364">
        <f t="shared" si="9"/>
        <v>136</v>
      </c>
      <c r="F45" s="365">
        <f t="shared" si="10"/>
        <v>33</v>
      </c>
      <c r="G45" s="366">
        <f t="shared" si="10"/>
        <v>103</v>
      </c>
      <c r="H45" s="364">
        <f t="shared" si="0"/>
        <v>23</v>
      </c>
      <c r="I45" s="365">
        <f>SUM('[5]１００'!B42)</f>
        <v>6</v>
      </c>
      <c r="J45" s="366">
        <f>SUM('[6]１００'!B42)</f>
        <v>17</v>
      </c>
      <c r="K45" s="364">
        <f t="shared" si="1"/>
        <v>12</v>
      </c>
      <c r="L45" s="365">
        <f>SUM('[5]２００'!B42)</f>
        <v>5</v>
      </c>
      <c r="M45" s="366">
        <f>SUM('[6]２００'!B42)</f>
        <v>7</v>
      </c>
      <c r="N45" s="364">
        <f t="shared" si="2"/>
        <v>11</v>
      </c>
      <c r="O45" s="365">
        <f>SUM('[5]３００'!B42)</f>
        <v>7</v>
      </c>
      <c r="P45" s="366">
        <f>SUM('[6]３００'!B42)</f>
        <v>4</v>
      </c>
      <c r="Q45" s="364">
        <f t="shared" si="3"/>
        <v>22</v>
      </c>
      <c r="R45" s="365">
        <f>SUM('[5]４００'!B42)</f>
        <v>4</v>
      </c>
      <c r="S45" s="366">
        <f>SUM('[6]４００'!B42)</f>
        <v>18</v>
      </c>
      <c r="T45" s="338">
        <f t="shared" si="4"/>
        <v>0</v>
      </c>
      <c r="U45" s="365">
        <f>SUM('[5]５００'!B42)</f>
        <v>0</v>
      </c>
      <c r="V45" s="366">
        <f>SUM('[6]５００'!B42)</f>
        <v>0</v>
      </c>
      <c r="W45" s="364">
        <f t="shared" si="5"/>
        <v>14</v>
      </c>
      <c r="X45" s="365">
        <f>SUM('[5]６００'!B42)</f>
        <v>0</v>
      </c>
      <c r="Y45" s="366">
        <f>SUM('[6]６００'!B42)</f>
        <v>14</v>
      </c>
      <c r="Z45" s="364">
        <f t="shared" si="6"/>
        <v>0</v>
      </c>
      <c r="AA45" s="365">
        <f>SUM('[5]７００'!B42)</f>
        <v>0</v>
      </c>
      <c r="AB45" s="366">
        <f>SUM('[6]７００'!B42)</f>
        <v>0</v>
      </c>
      <c r="AC45" s="364">
        <f t="shared" si="11"/>
        <v>1</v>
      </c>
      <c r="AD45" s="365">
        <f>SUM('[5]７５０'!B42)</f>
        <v>0</v>
      </c>
      <c r="AE45" s="366">
        <f>SUM('[6]７５０'!B42)</f>
        <v>1</v>
      </c>
      <c r="AF45" s="364">
        <f t="shared" si="12"/>
        <v>43</v>
      </c>
      <c r="AG45" s="365">
        <f>SUM('[5]８００'!B42)</f>
        <v>6</v>
      </c>
      <c r="AH45" s="366">
        <f>SUM('[6]８００'!B42)</f>
        <v>37</v>
      </c>
      <c r="AI45" s="364">
        <f t="shared" si="7"/>
        <v>10</v>
      </c>
      <c r="AJ45" s="365">
        <f>SUM('[5]９００'!B42)</f>
        <v>5</v>
      </c>
      <c r="AK45" s="337">
        <f>SUM('[6]９００'!B42)</f>
        <v>5</v>
      </c>
      <c r="AL45" s="244"/>
      <c r="AM45" s="244"/>
      <c r="AN45" s="33">
        <f t="shared" si="13"/>
        <v>0</v>
      </c>
      <c r="AO45" s="33">
        <f t="shared" si="14"/>
        <v>0</v>
      </c>
      <c r="AP45" s="33">
        <f t="shared" si="15"/>
        <v>0</v>
      </c>
    </row>
    <row r="46" spans="2:42" ht="16.5" customHeight="1" x14ac:dyDescent="0.15">
      <c r="B46" s="659" t="s">
        <v>207</v>
      </c>
      <c r="C46" s="660"/>
      <c r="D46" s="660"/>
      <c r="E46" s="364">
        <f t="shared" si="9"/>
        <v>21</v>
      </c>
      <c r="F46" s="365">
        <f t="shared" si="10"/>
        <v>9</v>
      </c>
      <c r="G46" s="366">
        <f t="shared" si="10"/>
        <v>12</v>
      </c>
      <c r="H46" s="364">
        <f t="shared" si="0"/>
        <v>9</v>
      </c>
      <c r="I46" s="365">
        <f>SUM('[5]１００'!B43)</f>
        <v>4</v>
      </c>
      <c r="J46" s="366">
        <f>SUM('[6]１００'!B43)</f>
        <v>5</v>
      </c>
      <c r="K46" s="364">
        <f t="shared" si="1"/>
        <v>0</v>
      </c>
      <c r="L46" s="365">
        <f>SUM('[5]２００'!B43)</f>
        <v>0</v>
      </c>
      <c r="M46" s="366">
        <f>SUM('[6]２００'!B43)</f>
        <v>0</v>
      </c>
      <c r="N46" s="364">
        <f t="shared" si="2"/>
        <v>0</v>
      </c>
      <c r="O46" s="365">
        <f>SUM('[5]３００'!B43)</f>
        <v>0</v>
      </c>
      <c r="P46" s="366">
        <f>SUM('[6]３００'!B43)</f>
        <v>0</v>
      </c>
      <c r="Q46" s="364">
        <f t="shared" si="3"/>
        <v>1</v>
      </c>
      <c r="R46" s="365">
        <f>SUM('[5]４００'!B43)</f>
        <v>0</v>
      </c>
      <c r="S46" s="366">
        <f>SUM('[6]４００'!B43)</f>
        <v>1</v>
      </c>
      <c r="T46" s="338">
        <f t="shared" si="4"/>
        <v>2</v>
      </c>
      <c r="U46" s="365">
        <f>SUM('[5]５００'!B43)</f>
        <v>2</v>
      </c>
      <c r="V46" s="366">
        <f>SUM('[6]５００'!B43)</f>
        <v>0</v>
      </c>
      <c r="W46" s="364">
        <f t="shared" si="5"/>
        <v>3</v>
      </c>
      <c r="X46" s="365">
        <f>SUM('[5]６００'!B43)</f>
        <v>0</v>
      </c>
      <c r="Y46" s="366">
        <f>SUM('[6]６００'!B43)</f>
        <v>3</v>
      </c>
      <c r="Z46" s="364">
        <f t="shared" si="6"/>
        <v>0</v>
      </c>
      <c r="AA46" s="365">
        <f>SUM('[5]７００'!B43)</f>
        <v>0</v>
      </c>
      <c r="AB46" s="366">
        <f>SUM('[6]７００'!B43)</f>
        <v>0</v>
      </c>
      <c r="AC46" s="364">
        <f t="shared" si="11"/>
        <v>0</v>
      </c>
      <c r="AD46" s="365">
        <f>SUM('[5]７５０'!B43)</f>
        <v>0</v>
      </c>
      <c r="AE46" s="366">
        <f>SUM('[6]７５０'!B43)</f>
        <v>0</v>
      </c>
      <c r="AF46" s="364">
        <f t="shared" si="12"/>
        <v>5</v>
      </c>
      <c r="AG46" s="365">
        <f>SUM('[5]８００'!B43)</f>
        <v>2</v>
      </c>
      <c r="AH46" s="366">
        <f>SUM('[6]８００'!B43)</f>
        <v>3</v>
      </c>
      <c r="AI46" s="364">
        <f t="shared" si="7"/>
        <v>1</v>
      </c>
      <c r="AJ46" s="365">
        <f>SUM('[5]９００'!B43)</f>
        <v>1</v>
      </c>
      <c r="AK46" s="337">
        <f>SUM('[6]９００'!B43)</f>
        <v>0</v>
      </c>
      <c r="AL46" s="244"/>
      <c r="AM46" s="244"/>
      <c r="AN46" s="33">
        <f t="shared" si="13"/>
        <v>0</v>
      </c>
      <c r="AO46" s="33">
        <f t="shared" si="14"/>
        <v>0</v>
      </c>
      <c r="AP46" s="33">
        <f t="shared" si="15"/>
        <v>0</v>
      </c>
    </row>
    <row r="47" spans="2:42" ht="16.5" customHeight="1" x14ac:dyDescent="0.15">
      <c r="B47" s="659" t="s">
        <v>206</v>
      </c>
      <c r="C47" s="660"/>
      <c r="D47" s="660"/>
      <c r="E47" s="364">
        <f t="shared" si="9"/>
        <v>323</v>
      </c>
      <c r="F47" s="365">
        <f t="shared" si="10"/>
        <v>84</v>
      </c>
      <c r="G47" s="366">
        <f t="shared" si="10"/>
        <v>239</v>
      </c>
      <c r="H47" s="364">
        <f t="shared" si="0"/>
        <v>22</v>
      </c>
      <c r="I47" s="365">
        <f>SUM('[5]１００'!B44)</f>
        <v>5</v>
      </c>
      <c r="J47" s="366">
        <f>SUM('[6]１００'!B44)</f>
        <v>17</v>
      </c>
      <c r="K47" s="364">
        <f t="shared" si="1"/>
        <v>35</v>
      </c>
      <c r="L47" s="365">
        <f>SUM('[5]２００'!B44)</f>
        <v>7</v>
      </c>
      <c r="M47" s="366">
        <f>SUM('[6]２００'!B44)</f>
        <v>28</v>
      </c>
      <c r="N47" s="364">
        <f t="shared" si="2"/>
        <v>8</v>
      </c>
      <c r="O47" s="365">
        <f>SUM('[5]３００'!B44)</f>
        <v>5</v>
      </c>
      <c r="P47" s="366">
        <f>SUM('[6]３００'!B44)</f>
        <v>3</v>
      </c>
      <c r="Q47" s="364">
        <f t="shared" si="3"/>
        <v>66</v>
      </c>
      <c r="R47" s="365">
        <f>SUM('[5]４００'!B44)</f>
        <v>15</v>
      </c>
      <c r="S47" s="366">
        <f>SUM('[6]４００'!B44)</f>
        <v>51</v>
      </c>
      <c r="T47" s="338">
        <f t="shared" si="4"/>
        <v>1</v>
      </c>
      <c r="U47" s="365">
        <f>SUM('[5]５００'!B44)</f>
        <v>1</v>
      </c>
      <c r="V47" s="366">
        <f>SUM('[6]５００'!B44)</f>
        <v>0</v>
      </c>
      <c r="W47" s="364">
        <f t="shared" si="5"/>
        <v>16</v>
      </c>
      <c r="X47" s="365">
        <f>SUM('[5]６００'!B44)</f>
        <v>3</v>
      </c>
      <c r="Y47" s="366">
        <f>SUM('[6]６００'!B44)</f>
        <v>13</v>
      </c>
      <c r="Z47" s="364">
        <f t="shared" si="6"/>
        <v>4</v>
      </c>
      <c r="AA47" s="365">
        <f>SUM('[5]７００'!B44)</f>
        <v>1</v>
      </c>
      <c r="AB47" s="366">
        <f>SUM('[6]７００'!B44)</f>
        <v>3</v>
      </c>
      <c r="AC47" s="364">
        <f t="shared" si="11"/>
        <v>137</v>
      </c>
      <c r="AD47" s="365">
        <f>SUM('[5]７５０'!B44)</f>
        <v>40</v>
      </c>
      <c r="AE47" s="366">
        <f>SUM('[6]７５０'!B44)</f>
        <v>97</v>
      </c>
      <c r="AF47" s="364">
        <f t="shared" si="12"/>
        <v>18</v>
      </c>
      <c r="AG47" s="365">
        <f>SUM('[5]８００'!B44)</f>
        <v>5</v>
      </c>
      <c r="AH47" s="366">
        <f>SUM('[6]８００'!B44)</f>
        <v>13</v>
      </c>
      <c r="AI47" s="364">
        <f t="shared" si="7"/>
        <v>16</v>
      </c>
      <c r="AJ47" s="365">
        <f>SUM('[5]９００'!B44)</f>
        <v>2</v>
      </c>
      <c r="AK47" s="337">
        <f>SUM('[6]９００'!B44)</f>
        <v>14</v>
      </c>
      <c r="AL47" s="244"/>
      <c r="AM47" s="244"/>
      <c r="AN47" s="33">
        <f t="shared" si="13"/>
        <v>0</v>
      </c>
      <c r="AO47" s="33">
        <f t="shared" si="14"/>
        <v>0</v>
      </c>
      <c r="AP47" s="33">
        <f t="shared" si="15"/>
        <v>0</v>
      </c>
    </row>
    <row r="48" spans="2:42" ht="16.5" customHeight="1" x14ac:dyDescent="0.15">
      <c r="B48" s="659" t="s">
        <v>205</v>
      </c>
      <c r="C48" s="660"/>
      <c r="D48" s="660"/>
      <c r="E48" s="364">
        <f t="shared" si="9"/>
        <v>99</v>
      </c>
      <c r="F48" s="365">
        <f t="shared" si="10"/>
        <v>40</v>
      </c>
      <c r="G48" s="366">
        <f t="shared" si="10"/>
        <v>59</v>
      </c>
      <c r="H48" s="364">
        <f t="shared" si="0"/>
        <v>18</v>
      </c>
      <c r="I48" s="365">
        <f>SUM('[5]１００'!B45)</f>
        <v>12</v>
      </c>
      <c r="J48" s="366">
        <f>SUM('[6]１００'!B45)</f>
        <v>6</v>
      </c>
      <c r="K48" s="364">
        <f t="shared" si="1"/>
        <v>10</v>
      </c>
      <c r="L48" s="365">
        <f>SUM('[5]２００'!B45)</f>
        <v>6</v>
      </c>
      <c r="M48" s="366">
        <f>SUM('[6]２００'!B45)</f>
        <v>4</v>
      </c>
      <c r="N48" s="364">
        <f t="shared" si="2"/>
        <v>6</v>
      </c>
      <c r="O48" s="365">
        <f>SUM('[5]３００'!B45)</f>
        <v>4</v>
      </c>
      <c r="P48" s="366">
        <f>SUM('[6]３００'!B45)</f>
        <v>2</v>
      </c>
      <c r="Q48" s="364">
        <f t="shared" si="3"/>
        <v>49</v>
      </c>
      <c r="R48" s="365">
        <f>SUM('[5]４００'!B45)</f>
        <v>9</v>
      </c>
      <c r="S48" s="366">
        <f>SUM('[6]４００'!B45)</f>
        <v>40</v>
      </c>
      <c r="T48" s="338">
        <f t="shared" si="4"/>
        <v>4</v>
      </c>
      <c r="U48" s="365">
        <f>SUM('[5]５００'!B45)</f>
        <v>4</v>
      </c>
      <c r="V48" s="366">
        <f>SUM('[6]５００'!B45)</f>
        <v>0</v>
      </c>
      <c r="W48" s="364">
        <f t="shared" si="5"/>
        <v>1</v>
      </c>
      <c r="X48" s="365">
        <f>SUM('[5]６００'!B45)</f>
        <v>0</v>
      </c>
      <c r="Y48" s="366">
        <f>SUM('[6]６００'!B45)</f>
        <v>1</v>
      </c>
      <c r="Z48" s="364">
        <f t="shared" si="6"/>
        <v>0</v>
      </c>
      <c r="AA48" s="365">
        <f>SUM('[5]７００'!B45)</f>
        <v>0</v>
      </c>
      <c r="AB48" s="366">
        <f>SUM('[6]７００'!B45)</f>
        <v>0</v>
      </c>
      <c r="AC48" s="364">
        <f t="shared" si="11"/>
        <v>0</v>
      </c>
      <c r="AD48" s="365">
        <f>SUM('[5]７５０'!B45)</f>
        <v>0</v>
      </c>
      <c r="AE48" s="366">
        <f>SUM('[6]７５０'!B45)</f>
        <v>0</v>
      </c>
      <c r="AF48" s="364">
        <f t="shared" si="12"/>
        <v>4</v>
      </c>
      <c r="AG48" s="365">
        <f>SUM('[5]８００'!B45)</f>
        <v>1</v>
      </c>
      <c r="AH48" s="366">
        <f>SUM('[6]８００'!B45)</f>
        <v>3</v>
      </c>
      <c r="AI48" s="364">
        <f t="shared" si="7"/>
        <v>7</v>
      </c>
      <c r="AJ48" s="365">
        <f>SUM('[5]９００'!B45)</f>
        <v>4</v>
      </c>
      <c r="AK48" s="337">
        <f>SUM('[6]９００'!B45)</f>
        <v>3</v>
      </c>
      <c r="AL48" s="244"/>
      <c r="AM48" s="244"/>
      <c r="AN48" s="33">
        <f t="shared" si="13"/>
        <v>0</v>
      </c>
      <c r="AO48" s="33">
        <f t="shared" si="14"/>
        <v>0</v>
      </c>
      <c r="AP48" s="33">
        <f t="shared" si="15"/>
        <v>0</v>
      </c>
    </row>
    <row r="49" spans="2:42" ht="16.5" customHeight="1" x14ac:dyDescent="0.15">
      <c r="B49" s="659" t="s">
        <v>204</v>
      </c>
      <c r="C49" s="660"/>
      <c r="D49" s="660"/>
      <c r="E49" s="364">
        <f t="shared" si="9"/>
        <v>197</v>
      </c>
      <c r="F49" s="365">
        <f t="shared" si="10"/>
        <v>107</v>
      </c>
      <c r="G49" s="366">
        <f t="shared" si="10"/>
        <v>90</v>
      </c>
      <c r="H49" s="364">
        <f t="shared" si="0"/>
        <v>26</v>
      </c>
      <c r="I49" s="365">
        <f>SUM('[5]１００'!B46)</f>
        <v>12</v>
      </c>
      <c r="J49" s="366">
        <f>SUM('[6]１００'!B46)</f>
        <v>14</v>
      </c>
      <c r="K49" s="364">
        <f t="shared" si="1"/>
        <v>13</v>
      </c>
      <c r="L49" s="365">
        <f>SUM('[5]２００'!B46)</f>
        <v>5</v>
      </c>
      <c r="M49" s="366">
        <f>SUM('[6]２００'!B46)</f>
        <v>8</v>
      </c>
      <c r="N49" s="364">
        <f t="shared" si="2"/>
        <v>73</v>
      </c>
      <c r="O49" s="365">
        <f>SUM('[5]３００'!B46)</f>
        <v>66</v>
      </c>
      <c r="P49" s="366">
        <f>SUM('[6]３００'!B46)</f>
        <v>7</v>
      </c>
      <c r="Q49" s="364">
        <f t="shared" si="3"/>
        <v>53</v>
      </c>
      <c r="R49" s="365">
        <f>SUM('[5]４００'!B46)</f>
        <v>18</v>
      </c>
      <c r="S49" s="366">
        <f>SUM('[6]４００'!B46)</f>
        <v>35</v>
      </c>
      <c r="T49" s="338">
        <f t="shared" si="4"/>
        <v>3</v>
      </c>
      <c r="U49" s="365">
        <f>SUM('[5]５００'!B46)</f>
        <v>3</v>
      </c>
      <c r="V49" s="366">
        <f>SUM('[6]５００'!B46)</f>
        <v>0</v>
      </c>
      <c r="W49" s="364">
        <f t="shared" si="5"/>
        <v>14</v>
      </c>
      <c r="X49" s="365">
        <f>SUM('[5]６００'!B46)</f>
        <v>0</v>
      </c>
      <c r="Y49" s="366">
        <f>SUM('[6]６００'!B46)</f>
        <v>14</v>
      </c>
      <c r="Z49" s="364">
        <f t="shared" si="6"/>
        <v>0</v>
      </c>
      <c r="AA49" s="365">
        <f>SUM('[5]７００'!B46)</f>
        <v>0</v>
      </c>
      <c r="AB49" s="366">
        <f>SUM('[6]７００'!B46)</f>
        <v>0</v>
      </c>
      <c r="AC49" s="364">
        <f t="shared" si="11"/>
        <v>0</v>
      </c>
      <c r="AD49" s="365">
        <f>SUM('[5]７５０'!B46)</f>
        <v>0</v>
      </c>
      <c r="AE49" s="366">
        <f>SUM('[6]７５０'!B46)</f>
        <v>0</v>
      </c>
      <c r="AF49" s="364">
        <f t="shared" si="12"/>
        <v>8</v>
      </c>
      <c r="AG49" s="365">
        <f>SUM('[5]８００'!B46)</f>
        <v>1</v>
      </c>
      <c r="AH49" s="366">
        <f>SUM('[6]８００'!B46)</f>
        <v>7</v>
      </c>
      <c r="AI49" s="364">
        <f t="shared" si="7"/>
        <v>7</v>
      </c>
      <c r="AJ49" s="365">
        <f>SUM('[5]９００'!B46)</f>
        <v>2</v>
      </c>
      <c r="AK49" s="337">
        <f>SUM('[6]９００'!B46)</f>
        <v>5</v>
      </c>
      <c r="AL49" s="244"/>
      <c r="AM49" s="244"/>
      <c r="AN49" s="33">
        <f t="shared" si="13"/>
        <v>0</v>
      </c>
      <c r="AO49" s="33">
        <f t="shared" si="14"/>
        <v>0</v>
      </c>
      <c r="AP49" s="33">
        <f t="shared" si="15"/>
        <v>0</v>
      </c>
    </row>
    <row r="50" spans="2:42" ht="16.5" customHeight="1" x14ac:dyDescent="0.15">
      <c r="B50" s="659" t="s">
        <v>203</v>
      </c>
      <c r="C50" s="660"/>
      <c r="D50" s="660"/>
      <c r="E50" s="364">
        <f t="shared" si="9"/>
        <v>365</v>
      </c>
      <c r="F50" s="365">
        <f t="shared" si="10"/>
        <v>323</v>
      </c>
      <c r="G50" s="366">
        <f t="shared" si="10"/>
        <v>42</v>
      </c>
      <c r="H50" s="364">
        <f t="shared" si="0"/>
        <v>136</v>
      </c>
      <c r="I50" s="365">
        <f>SUM('[5]１００'!B47)</f>
        <v>122</v>
      </c>
      <c r="J50" s="366">
        <f>SUM('[6]１００'!B47)</f>
        <v>14</v>
      </c>
      <c r="K50" s="364">
        <f t="shared" si="1"/>
        <v>13</v>
      </c>
      <c r="L50" s="365">
        <f>SUM('[5]２００'!B47)</f>
        <v>13</v>
      </c>
      <c r="M50" s="366">
        <f>SUM('[6]２００'!B47)</f>
        <v>0</v>
      </c>
      <c r="N50" s="364">
        <f t="shared" si="2"/>
        <v>102</v>
      </c>
      <c r="O50" s="365">
        <f>SUM('[5]３００'!B47)</f>
        <v>95</v>
      </c>
      <c r="P50" s="366">
        <f>SUM('[6]３００'!B47)</f>
        <v>7</v>
      </c>
      <c r="Q50" s="364">
        <f t="shared" si="3"/>
        <v>67</v>
      </c>
      <c r="R50" s="365">
        <f>SUM('[5]４００'!B47)</f>
        <v>50</v>
      </c>
      <c r="S50" s="366">
        <f>SUM('[6]４００'!B47)</f>
        <v>17</v>
      </c>
      <c r="T50" s="338">
        <f t="shared" si="4"/>
        <v>8</v>
      </c>
      <c r="U50" s="365">
        <f>SUM('[5]５００'!B47)</f>
        <v>8</v>
      </c>
      <c r="V50" s="366">
        <f>SUM('[6]５００'!B47)</f>
        <v>0</v>
      </c>
      <c r="W50" s="364">
        <f t="shared" si="5"/>
        <v>2</v>
      </c>
      <c r="X50" s="365">
        <f>SUM('[5]６００'!B47)</f>
        <v>1</v>
      </c>
      <c r="Y50" s="366">
        <f>SUM('[6]６００'!B47)</f>
        <v>1</v>
      </c>
      <c r="Z50" s="364">
        <f t="shared" si="6"/>
        <v>1</v>
      </c>
      <c r="AA50" s="365">
        <f>SUM('[5]７００'!B47)</f>
        <v>1</v>
      </c>
      <c r="AB50" s="366">
        <f>SUM('[6]７００'!B47)</f>
        <v>0</v>
      </c>
      <c r="AC50" s="364">
        <f t="shared" si="11"/>
        <v>0</v>
      </c>
      <c r="AD50" s="365">
        <f>SUM('[5]７５０'!B47)</f>
        <v>0</v>
      </c>
      <c r="AE50" s="366">
        <f>SUM('[6]７５０'!B47)</f>
        <v>0</v>
      </c>
      <c r="AF50" s="364">
        <f t="shared" si="12"/>
        <v>24</v>
      </c>
      <c r="AG50" s="365">
        <f>SUM('[5]８００'!B47)</f>
        <v>22</v>
      </c>
      <c r="AH50" s="366">
        <f>SUM('[6]８００'!B47)</f>
        <v>2</v>
      </c>
      <c r="AI50" s="364">
        <f t="shared" si="7"/>
        <v>12</v>
      </c>
      <c r="AJ50" s="365">
        <f>SUM('[5]９００'!B47)</f>
        <v>11</v>
      </c>
      <c r="AK50" s="337">
        <f>SUM('[6]９００'!B47)</f>
        <v>1</v>
      </c>
      <c r="AL50" s="244"/>
      <c r="AM50" s="244"/>
      <c r="AN50" s="33">
        <f t="shared" si="13"/>
        <v>0</v>
      </c>
      <c r="AO50" s="33">
        <f t="shared" si="14"/>
        <v>0</v>
      </c>
      <c r="AP50" s="33">
        <f t="shared" si="15"/>
        <v>0</v>
      </c>
    </row>
    <row r="51" spans="2:42" ht="16.5" customHeight="1" thickBot="1" x14ac:dyDescent="0.2">
      <c r="B51" s="693" t="s">
        <v>56</v>
      </c>
      <c r="C51" s="694"/>
      <c r="D51" s="694"/>
      <c r="E51" s="367">
        <f t="shared" si="9"/>
        <v>12</v>
      </c>
      <c r="F51" s="368">
        <f t="shared" si="10"/>
        <v>4</v>
      </c>
      <c r="G51" s="369">
        <f t="shared" si="10"/>
        <v>8</v>
      </c>
      <c r="H51" s="367">
        <f t="shared" si="0"/>
        <v>3</v>
      </c>
      <c r="I51" s="368">
        <f>SUM('[5]１００'!B48)</f>
        <v>0</v>
      </c>
      <c r="J51" s="369">
        <f>SUM('[6]１００'!B48)</f>
        <v>3</v>
      </c>
      <c r="K51" s="367">
        <f t="shared" si="1"/>
        <v>0</v>
      </c>
      <c r="L51" s="368">
        <f>SUM('[5]２００'!B48)</f>
        <v>0</v>
      </c>
      <c r="M51" s="369">
        <f>SUM('[6]２００'!B48)</f>
        <v>0</v>
      </c>
      <c r="N51" s="367">
        <f t="shared" si="2"/>
        <v>0</v>
      </c>
      <c r="O51" s="368">
        <f>SUM('[5]３００'!B48)</f>
        <v>0</v>
      </c>
      <c r="P51" s="369">
        <f>SUM('[6]３００'!B48)</f>
        <v>0</v>
      </c>
      <c r="Q51" s="367">
        <f t="shared" si="3"/>
        <v>7</v>
      </c>
      <c r="R51" s="368">
        <f>SUM('[5]４００'!B48)</f>
        <v>4</v>
      </c>
      <c r="S51" s="369">
        <f>SUM('[6]４００'!B48)</f>
        <v>3</v>
      </c>
      <c r="T51" s="370">
        <f t="shared" si="4"/>
        <v>0</v>
      </c>
      <c r="U51" s="368">
        <f>SUM('[5]５００'!B48)</f>
        <v>0</v>
      </c>
      <c r="V51" s="369">
        <f>SUM('[6]５００'!B48)</f>
        <v>0</v>
      </c>
      <c r="W51" s="367">
        <f t="shared" si="5"/>
        <v>0</v>
      </c>
      <c r="X51" s="368">
        <f>SUM('[5]６００'!B48)</f>
        <v>0</v>
      </c>
      <c r="Y51" s="369">
        <f>SUM('[6]６００'!B48)</f>
        <v>0</v>
      </c>
      <c r="Z51" s="367">
        <f t="shared" si="6"/>
        <v>1</v>
      </c>
      <c r="AA51" s="368">
        <f>SUM('[5]７００'!B48)</f>
        <v>0</v>
      </c>
      <c r="AB51" s="369">
        <f>SUM('[6]７００'!B48)</f>
        <v>1</v>
      </c>
      <c r="AC51" s="367">
        <f t="shared" si="11"/>
        <v>0</v>
      </c>
      <c r="AD51" s="368">
        <f>SUM('[5]７５０'!B48)</f>
        <v>0</v>
      </c>
      <c r="AE51" s="369">
        <f>SUM('[6]７５０'!B48)</f>
        <v>0</v>
      </c>
      <c r="AF51" s="367">
        <f t="shared" si="12"/>
        <v>1</v>
      </c>
      <c r="AG51" s="368">
        <f>SUM('[5]８００'!B48)</f>
        <v>0</v>
      </c>
      <c r="AH51" s="369">
        <f>SUM('[6]８００'!B48)</f>
        <v>1</v>
      </c>
      <c r="AI51" s="367">
        <f t="shared" si="7"/>
        <v>0</v>
      </c>
      <c r="AJ51" s="368">
        <f>SUM('[5]９００'!B48)</f>
        <v>0</v>
      </c>
      <c r="AK51" s="371">
        <f>SUM('[6]９００'!B48)</f>
        <v>0</v>
      </c>
      <c r="AL51" s="244"/>
      <c r="AM51" s="244"/>
      <c r="AN51" s="33">
        <f t="shared" si="13"/>
        <v>0</v>
      </c>
      <c r="AO51" s="33">
        <f t="shared" si="14"/>
        <v>0</v>
      </c>
      <c r="AP51" s="33">
        <f t="shared" si="15"/>
        <v>0</v>
      </c>
    </row>
    <row r="52" spans="2:42" ht="16.5" customHeight="1" thickBot="1" x14ac:dyDescent="0.2">
      <c r="B52" s="685" t="s">
        <v>57</v>
      </c>
      <c r="C52" s="686"/>
      <c r="D52" s="686"/>
      <c r="E52" s="372">
        <f t="shared" si="9"/>
        <v>4023</v>
      </c>
      <c r="F52" s="373">
        <f t="shared" si="10"/>
        <v>2511</v>
      </c>
      <c r="G52" s="374">
        <f t="shared" si="10"/>
        <v>1512</v>
      </c>
      <c r="H52" s="372">
        <f t="shared" si="0"/>
        <v>532</v>
      </c>
      <c r="I52" s="373">
        <f>SUM('[5]１００'!B49)</f>
        <v>302</v>
      </c>
      <c r="J52" s="374">
        <f>SUM('[6]１００'!B49)</f>
        <v>230</v>
      </c>
      <c r="K52" s="372">
        <f t="shared" si="1"/>
        <v>308</v>
      </c>
      <c r="L52" s="373">
        <f>SUM('[5]２００'!B49)</f>
        <v>186</v>
      </c>
      <c r="M52" s="374">
        <f>SUM('[6]２００'!B49)</f>
        <v>122</v>
      </c>
      <c r="N52" s="372">
        <f t="shared" si="2"/>
        <v>1402</v>
      </c>
      <c r="O52" s="373">
        <f>SUM('[5]３００'!B49)</f>
        <v>1297</v>
      </c>
      <c r="P52" s="374">
        <f>SUM('[6]３００'!B49)</f>
        <v>105</v>
      </c>
      <c r="Q52" s="372">
        <f t="shared" si="3"/>
        <v>980</v>
      </c>
      <c r="R52" s="373">
        <f>SUM('[5]４００'!B49)</f>
        <v>405</v>
      </c>
      <c r="S52" s="375">
        <f>SUM('[6]４００'!B49)</f>
        <v>575</v>
      </c>
      <c r="T52" s="376">
        <f t="shared" si="4"/>
        <v>60</v>
      </c>
      <c r="U52" s="373">
        <f>SUM('[5]５００'!B49)</f>
        <v>59</v>
      </c>
      <c r="V52" s="374">
        <f>SUM('[6]５００'!B49)</f>
        <v>1</v>
      </c>
      <c r="W52" s="372">
        <f t="shared" si="5"/>
        <v>214</v>
      </c>
      <c r="X52" s="373">
        <f>SUM('[5]６００'!B49)</f>
        <v>44</v>
      </c>
      <c r="Y52" s="374">
        <f>SUM('[6]６００'!B49)</f>
        <v>170</v>
      </c>
      <c r="Z52" s="372">
        <f t="shared" si="6"/>
        <v>8</v>
      </c>
      <c r="AA52" s="373">
        <f>SUM('[5]７００'!B49)</f>
        <v>3</v>
      </c>
      <c r="AB52" s="374">
        <f>SUM('[6]７００'!B49)</f>
        <v>5</v>
      </c>
      <c r="AC52" s="372">
        <f t="shared" si="11"/>
        <v>142</v>
      </c>
      <c r="AD52" s="373">
        <f>SUM('[5]７５０'!B49)</f>
        <v>43</v>
      </c>
      <c r="AE52" s="374">
        <f>SUM('[6]７５０'!B49)</f>
        <v>99</v>
      </c>
      <c r="AF52" s="372">
        <f t="shared" si="12"/>
        <v>167</v>
      </c>
      <c r="AG52" s="373">
        <f>SUM('[5]８００'!B49)</f>
        <v>62</v>
      </c>
      <c r="AH52" s="374">
        <f>SUM('[6]８００'!B49)</f>
        <v>105</v>
      </c>
      <c r="AI52" s="372">
        <f t="shared" si="7"/>
        <v>210</v>
      </c>
      <c r="AJ52" s="377">
        <f>SUM('[5]９００'!B49)</f>
        <v>110</v>
      </c>
      <c r="AK52" s="378">
        <f>SUM('[6]９００'!B49)</f>
        <v>100</v>
      </c>
      <c r="AL52" s="244"/>
      <c r="AM52" s="244"/>
      <c r="AN52" s="33">
        <f t="shared" si="13"/>
        <v>0</v>
      </c>
      <c r="AO52" s="33">
        <f t="shared" si="14"/>
        <v>0</v>
      </c>
      <c r="AP52" s="33">
        <f t="shared" si="15"/>
        <v>0</v>
      </c>
    </row>
    <row r="53" spans="2:42" ht="15" customHeight="1" x14ac:dyDescent="0.15">
      <c r="B53" s="243"/>
      <c r="C53" s="243"/>
      <c r="D53" s="243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</row>
    <row r="54" spans="2:42" ht="14.25" x14ac:dyDescent="0.15">
      <c r="B54" s="243"/>
      <c r="C54" s="243"/>
      <c r="D54" s="243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</row>
    <row r="55" spans="2:42" ht="14.25" x14ac:dyDescent="0.15">
      <c r="B55" s="243"/>
      <c r="C55" s="243"/>
      <c r="D55" s="243"/>
      <c r="E55" s="244">
        <f>IF(SUM(E11:E34)=E35,0,Y)</f>
        <v>0</v>
      </c>
      <c r="F55" s="244">
        <f>IF(SUM(F11:F34)=F35,0,Y)</f>
        <v>0</v>
      </c>
      <c r="G55" s="244">
        <f t="shared" ref="G55:AK55" si="16">IF(SUM(G11:G34)=G35,0,Y)</f>
        <v>0</v>
      </c>
      <c r="H55" s="244">
        <f>IF(SUM(H11:H34)=H35,0,Y)</f>
        <v>0</v>
      </c>
      <c r="I55" s="244">
        <f t="shared" si="16"/>
        <v>0</v>
      </c>
      <c r="J55" s="244">
        <f t="shared" si="16"/>
        <v>0</v>
      </c>
      <c r="K55" s="244">
        <f t="shared" si="16"/>
        <v>0</v>
      </c>
      <c r="L55" s="244">
        <f t="shared" si="16"/>
        <v>0</v>
      </c>
      <c r="M55" s="244">
        <f t="shared" si="16"/>
        <v>0</v>
      </c>
      <c r="N55" s="244">
        <f t="shared" si="16"/>
        <v>0</v>
      </c>
      <c r="O55" s="244">
        <f t="shared" si="16"/>
        <v>0</v>
      </c>
      <c r="P55" s="244">
        <f t="shared" si="16"/>
        <v>0</v>
      </c>
      <c r="Q55" s="244">
        <f t="shared" si="16"/>
        <v>0</v>
      </c>
      <c r="R55" s="244">
        <f t="shared" si="16"/>
        <v>0</v>
      </c>
      <c r="S55" s="244">
        <f t="shared" si="16"/>
        <v>0</v>
      </c>
      <c r="T55" s="244">
        <f t="shared" si="16"/>
        <v>0</v>
      </c>
      <c r="U55" s="244">
        <f t="shared" si="16"/>
        <v>0</v>
      </c>
      <c r="V55" s="244">
        <f t="shared" si="16"/>
        <v>0</v>
      </c>
      <c r="W55" s="244">
        <f t="shared" si="16"/>
        <v>0</v>
      </c>
      <c r="X55" s="244">
        <f t="shared" si="16"/>
        <v>0</v>
      </c>
      <c r="Y55" s="244">
        <f t="shared" si="16"/>
        <v>0</v>
      </c>
      <c r="Z55" s="244">
        <f>IF(SUM(Z11:Z34)=Z35,0,Y)</f>
        <v>0</v>
      </c>
      <c r="AA55" s="244">
        <f>IF(SUM(AA11:AA34)=AA35,0,Y)</f>
        <v>0</v>
      </c>
      <c r="AB55" s="244">
        <f t="shared" si="16"/>
        <v>0</v>
      </c>
      <c r="AC55" s="244"/>
      <c r="AD55" s="244"/>
      <c r="AE55" s="244"/>
      <c r="AF55" s="244">
        <f>IF(SUM(AF11:AF34)=AF35,0,Y)</f>
        <v>0</v>
      </c>
      <c r="AG55" s="244">
        <f>IF(SUM(AG11:AG34)=AG35,0,Y)</f>
        <v>0</v>
      </c>
      <c r="AH55" s="244">
        <f>IF(SUM(AH11:AH34)=AH35,0,Y)</f>
        <v>0</v>
      </c>
      <c r="AI55" s="244">
        <f>IF(SUM(AI11:AI34)=AI35,0,Y)</f>
        <v>0</v>
      </c>
      <c r="AJ55" s="244">
        <f t="shared" si="16"/>
        <v>0</v>
      </c>
      <c r="AK55" s="244">
        <f t="shared" si="16"/>
        <v>0</v>
      </c>
    </row>
    <row r="56" spans="2:42" ht="14.25" x14ac:dyDescent="0.15">
      <c r="B56" s="243"/>
      <c r="C56" s="243"/>
      <c r="D56" s="243"/>
      <c r="E56" s="244">
        <f>IF(SUM(E7:E10)+SUM(E35:E51)=E52,0,Y)</f>
        <v>0</v>
      </c>
      <c r="F56" s="244">
        <f>IF(SUM(F7:F10)+SUM(F35:F51)=F52,0,Y)</f>
        <v>0</v>
      </c>
      <c r="G56" s="244">
        <f t="shared" ref="G56:AK56" si="17">IF(SUM(G7:G10)+SUM(G35:G51)=G52,0,Y)</f>
        <v>0</v>
      </c>
      <c r="H56" s="244">
        <f t="shared" si="17"/>
        <v>0</v>
      </c>
      <c r="I56" s="244">
        <f t="shared" si="17"/>
        <v>0</v>
      </c>
      <c r="J56" s="244">
        <f t="shared" si="17"/>
        <v>0</v>
      </c>
      <c r="K56" s="244">
        <f t="shared" si="17"/>
        <v>0</v>
      </c>
      <c r="L56" s="244">
        <f t="shared" si="17"/>
        <v>0</v>
      </c>
      <c r="M56" s="244">
        <f t="shared" si="17"/>
        <v>0</v>
      </c>
      <c r="N56" s="244">
        <f t="shared" si="17"/>
        <v>0</v>
      </c>
      <c r="O56" s="244">
        <f t="shared" si="17"/>
        <v>0</v>
      </c>
      <c r="P56" s="244">
        <f t="shared" si="17"/>
        <v>0</v>
      </c>
      <c r="Q56" s="244">
        <f t="shared" si="17"/>
        <v>0</v>
      </c>
      <c r="R56" s="244">
        <f t="shared" si="17"/>
        <v>0</v>
      </c>
      <c r="S56" s="244">
        <f t="shared" si="17"/>
        <v>0</v>
      </c>
      <c r="T56" s="244">
        <f t="shared" si="17"/>
        <v>0</v>
      </c>
      <c r="U56" s="244">
        <f t="shared" si="17"/>
        <v>0</v>
      </c>
      <c r="V56" s="244">
        <f t="shared" si="17"/>
        <v>0</v>
      </c>
      <c r="W56" s="244">
        <f t="shared" si="17"/>
        <v>0</v>
      </c>
      <c r="X56" s="244">
        <f t="shared" si="17"/>
        <v>0</v>
      </c>
      <c r="Y56" s="244">
        <f t="shared" si="17"/>
        <v>0</v>
      </c>
      <c r="Z56" s="244">
        <f t="shared" si="17"/>
        <v>0</v>
      </c>
      <c r="AA56" s="244">
        <f t="shared" si="17"/>
        <v>0</v>
      </c>
      <c r="AB56" s="244">
        <f t="shared" si="17"/>
        <v>0</v>
      </c>
      <c r="AC56" s="244"/>
      <c r="AD56" s="244"/>
      <c r="AE56" s="244"/>
      <c r="AF56" s="244">
        <f t="shared" si="17"/>
        <v>0</v>
      </c>
      <c r="AG56" s="244">
        <f t="shared" si="17"/>
        <v>0</v>
      </c>
      <c r="AH56" s="244">
        <f t="shared" si="17"/>
        <v>0</v>
      </c>
      <c r="AI56" s="244">
        <f t="shared" si="17"/>
        <v>0</v>
      </c>
      <c r="AJ56" s="244">
        <f t="shared" si="17"/>
        <v>0</v>
      </c>
      <c r="AK56" s="244">
        <f t="shared" si="17"/>
        <v>0</v>
      </c>
    </row>
    <row r="57" spans="2:42" ht="14.25" x14ac:dyDescent="0.15">
      <c r="B57" s="243"/>
      <c r="C57" s="243"/>
      <c r="D57" s="243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  <c r="AJ57" s="244"/>
      <c r="AK57" s="244"/>
    </row>
    <row r="58" spans="2:42" ht="14.25" x14ac:dyDescent="0.15">
      <c r="B58" s="243"/>
      <c r="C58" s="243"/>
      <c r="D58" s="243"/>
      <c r="E58" s="245"/>
      <c r="F58" s="245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</row>
    <row r="59" spans="2:42" ht="14.25" x14ac:dyDescent="0.15">
      <c r="B59" s="243"/>
      <c r="C59" s="243"/>
      <c r="D59" s="243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</row>
    <row r="60" spans="2:42" x14ac:dyDescent="0.15">
      <c r="B60" s="243"/>
      <c r="C60" s="243"/>
      <c r="D60" s="243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</row>
    <row r="61" spans="2:42" x14ac:dyDescent="0.15">
      <c r="B61" s="243"/>
      <c r="C61" s="243"/>
      <c r="D61" s="243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  <c r="AJ61" s="242"/>
      <c r="AK61" s="242"/>
    </row>
    <row r="62" spans="2:42" x14ac:dyDescent="0.15">
      <c r="B62" s="243"/>
      <c r="C62" s="243"/>
      <c r="D62" s="243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  <c r="AJ62" s="242"/>
      <c r="AK62" s="242"/>
    </row>
    <row r="63" spans="2:42" x14ac:dyDescent="0.15">
      <c r="B63" s="243"/>
      <c r="C63" s="243"/>
      <c r="D63" s="243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2"/>
      <c r="AK63" s="242"/>
    </row>
    <row r="64" spans="2:42" x14ac:dyDescent="0.15">
      <c r="B64" s="243"/>
      <c r="C64" s="243"/>
      <c r="D64" s="243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  <c r="AJ64" s="242"/>
      <c r="AK64" s="242"/>
    </row>
    <row r="65" spans="2:37" x14ac:dyDescent="0.15">
      <c r="B65" s="243"/>
      <c r="C65" s="243"/>
      <c r="D65" s="243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  <c r="AJ65" s="242"/>
      <c r="AK65" s="242"/>
    </row>
    <row r="66" spans="2:37" x14ac:dyDescent="0.15">
      <c r="B66" s="243"/>
      <c r="C66" s="243"/>
      <c r="D66" s="243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  <c r="AJ66" s="242"/>
      <c r="AK66" s="242"/>
    </row>
    <row r="67" spans="2:37" x14ac:dyDescent="0.15">
      <c r="B67" s="243"/>
      <c r="C67" s="243"/>
      <c r="D67" s="243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</row>
    <row r="68" spans="2:37" x14ac:dyDescent="0.15">
      <c r="B68" s="243"/>
      <c r="C68" s="243"/>
      <c r="D68" s="243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  <c r="AJ68" s="242"/>
      <c r="AK68" s="242"/>
    </row>
    <row r="69" spans="2:37" x14ac:dyDescent="0.15">
      <c r="B69" s="243"/>
      <c r="C69" s="243"/>
      <c r="D69" s="243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</row>
    <row r="70" spans="2:37" x14ac:dyDescent="0.15">
      <c r="B70" s="243"/>
      <c r="C70" s="243"/>
      <c r="D70" s="243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</row>
    <row r="71" spans="2:37" x14ac:dyDescent="0.15">
      <c r="B71" s="243"/>
      <c r="C71" s="243"/>
      <c r="D71" s="243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</row>
    <row r="72" spans="2:37" x14ac:dyDescent="0.15">
      <c r="B72" s="243"/>
      <c r="C72" s="243"/>
      <c r="D72" s="243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</row>
    <row r="73" spans="2:37" x14ac:dyDescent="0.15">
      <c r="B73" s="243"/>
      <c r="C73" s="243"/>
      <c r="D73" s="243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</row>
    <row r="74" spans="2:37" x14ac:dyDescent="0.15">
      <c r="B74" s="243"/>
      <c r="C74" s="243"/>
      <c r="D74" s="243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</row>
    <row r="75" spans="2:37" x14ac:dyDescent="0.15">
      <c r="B75" s="243"/>
      <c r="C75" s="243"/>
      <c r="D75" s="243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</row>
    <row r="76" spans="2:37" x14ac:dyDescent="0.15">
      <c r="B76" s="243"/>
      <c r="C76" s="243"/>
      <c r="D76" s="243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</row>
    <row r="77" spans="2:37" x14ac:dyDescent="0.15">
      <c r="B77" s="243"/>
      <c r="C77" s="243"/>
      <c r="D77" s="243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</row>
    <row r="78" spans="2:37" x14ac:dyDescent="0.15">
      <c r="B78" s="243"/>
      <c r="C78" s="243"/>
      <c r="D78" s="243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</row>
    <row r="79" spans="2:37" x14ac:dyDescent="0.15">
      <c r="B79" s="243"/>
      <c r="C79" s="243"/>
      <c r="D79" s="243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</row>
    <row r="80" spans="2:37" x14ac:dyDescent="0.15">
      <c r="B80" s="243"/>
      <c r="C80" s="243"/>
      <c r="D80" s="243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  <c r="AJ80" s="242"/>
      <c r="AK80" s="242"/>
    </row>
    <row r="81" spans="2:37" x14ac:dyDescent="0.15">
      <c r="B81" s="243"/>
      <c r="C81" s="243"/>
      <c r="D81" s="243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</row>
    <row r="82" spans="2:37" x14ac:dyDescent="0.15">
      <c r="B82" s="243"/>
      <c r="C82" s="243"/>
      <c r="D82" s="243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  <c r="AJ82" s="242"/>
      <c r="AK82" s="242"/>
    </row>
    <row r="83" spans="2:37" x14ac:dyDescent="0.15">
      <c r="B83" s="243"/>
      <c r="C83" s="243"/>
      <c r="D83" s="243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2"/>
    </row>
    <row r="84" spans="2:37" x14ac:dyDescent="0.15">
      <c r="B84" s="243"/>
      <c r="C84" s="243"/>
      <c r="D84" s="243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  <c r="AJ84" s="242"/>
      <c r="AK84" s="242"/>
    </row>
    <row r="85" spans="2:37" x14ac:dyDescent="0.15">
      <c r="B85" s="243"/>
      <c r="C85" s="243"/>
      <c r="D85" s="243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</row>
    <row r="86" spans="2:37" x14ac:dyDescent="0.15">
      <c r="B86" s="243"/>
      <c r="C86" s="243"/>
      <c r="D86" s="243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</row>
    <row r="87" spans="2:37" x14ac:dyDescent="0.15">
      <c r="B87" s="243"/>
      <c r="C87" s="243"/>
      <c r="D87" s="243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  <c r="AJ87" s="242"/>
      <c r="AK87" s="242"/>
    </row>
    <row r="88" spans="2:37" x14ac:dyDescent="0.15">
      <c r="B88" s="243"/>
      <c r="C88" s="243"/>
      <c r="D88" s="243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 s="242"/>
      <c r="AK88" s="242"/>
    </row>
    <row r="89" spans="2:37" x14ac:dyDescent="0.15">
      <c r="B89" s="243"/>
      <c r="C89" s="243"/>
      <c r="D89" s="243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</row>
    <row r="90" spans="2:37" x14ac:dyDescent="0.15">
      <c r="B90" s="243"/>
      <c r="C90" s="243"/>
      <c r="D90" s="243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  <c r="AJ90" s="242"/>
      <c r="AK90" s="242"/>
    </row>
    <row r="91" spans="2:37" x14ac:dyDescent="0.15">
      <c r="B91" s="243"/>
      <c r="C91" s="243"/>
      <c r="D91" s="243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</row>
    <row r="92" spans="2:37" x14ac:dyDescent="0.15">
      <c r="B92" s="243"/>
      <c r="C92" s="243"/>
      <c r="D92" s="243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  <c r="AJ92" s="242"/>
      <c r="AK92" s="242"/>
    </row>
    <row r="93" spans="2:37" x14ac:dyDescent="0.15">
      <c r="B93" s="243"/>
      <c r="C93" s="243"/>
      <c r="D93" s="243"/>
      <c r="E93" s="242"/>
      <c r="F93" s="242"/>
      <c r="G93" s="242"/>
      <c r="H93" s="242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  <c r="AJ93" s="242"/>
      <c r="AK93" s="242"/>
    </row>
    <row r="94" spans="2:37" x14ac:dyDescent="0.15">
      <c r="B94" s="243"/>
      <c r="C94" s="243"/>
      <c r="D94" s="243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  <c r="AJ94" s="242"/>
      <c r="AK94" s="242"/>
    </row>
    <row r="95" spans="2:37" x14ac:dyDescent="0.15">
      <c r="B95" s="243"/>
      <c r="C95" s="243"/>
      <c r="D95" s="243"/>
      <c r="E95" s="242"/>
      <c r="F95" s="242"/>
      <c r="G95" s="242"/>
      <c r="H95" s="242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  <c r="AJ95" s="242"/>
      <c r="AK95" s="242"/>
    </row>
    <row r="96" spans="2:37" x14ac:dyDescent="0.15">
      <c r="B96" s="243"/>
      <c r="C96" s="243"/>
      <c r="D96" s="243"/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  <c r="AJ96" s="242"/>
      <c r="AK96" s="242"/>
    </row>
    <row r="97" spans="2:37" x14ac:dyDescent="0.15">
      <c r="B97" s="243"/>
      <c r="C97" s="243"/>
      <c r="D97" s="243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  <c r="AJ97" s="242"/>
      <c r="AK97" s="242"/>
    </row>
    <row r="98" spans="2:37" x14ac:dyDescent="0.15">
      <c r="B98" s="243"/>
      <c r="C98" s="243"/>
      <c r="D98" s="243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  <c r="AJ98" s="242"/>
      <c r="AK98" s="242"/>
    </row>
    <row r="99" spans="2:37" x14ac:dyDescent="0.15">
      <c r="B99" s="243"/>
      <c r="C99" s="243"/>
      <c r="D99" s="243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  <c r="AJ99" s="242"/>
      <c r="AK99" s="242"/>
    </row>
    <row r="100" spans="2:37" x14ac:dyDescent="0.15">
      <c r="B100" s="243"/>
      <c r="C100" s="243"/>
      <c r="D100" s="243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  <c r="AJ100" s="242"/>
      <c r="AK100" s="242"/>
    </row>
    <row r="101" spans="2:37" x14ac:dyDescent="0.15">
      <c r="B101" s="243"/>
      <c r="C101" s="243"/>
      <c r="D101" s="243"/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  <c r="AJ101" s="242"/>
      <c r="AK101" s="242"/>
    </row>
    <row r="102" spans="2:37" x14ac:dyDescent="0.15">
      <c r="B102" s="243"/>
      <c r="C102" s="243"/>
      <c r="D102" s="243"/>
      <c r="E102" s="242"/>
      <c r="F102" s="242"/>
      <c r="G102" s="242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  <c r="AJ102" s="242"/>
      <c r="AK102" s="242"/>
    </row>
    <row r="103" spans="2:37" x14ac:dyDescent="0.15">
      <c r="B103" s="243"/>
      <c r="C103" s="243"/>
      <c r="D103" s="243"/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  <c r="AJ103" s="242"/>
      <c r="AK103" s="242"/>
    </row>
    <row r="104" spans="2:37" x14ac:dyDescent="0.15">
      <c r="B104" s="243"/>
      <c r="C104" s="243"/>
      <c r="D104" s="243"/>
      <c r="E104" s="242"/>
      <c r="F104" s="242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  <c r="AJ104" s="242"/>
      <c r="AK104" s="242"/>
    </row>
    <row r="105" spans="2:37" x14ac:dyDescent="0.15">
      <c r="B105" s="243"/>
      <c r="C105" s="243"/>
      <c r="D105" s="243"/>
      <c r="E105" s="242"/>
      <c r="F105" s="242"/>
      <c r="G105" s="242"/>
      <c r="H105" s="242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  <c r="AJ105" s="242"/>
      <c r="AK105" s="242"/>
    </row>
    <row r="106" spans="2:37" x14ac:dyDescent="0.15">
      <c r="B106" s="243"/>
      <c r="C106" s="243"/>
      <c r="D106" s="243"/>
      <c r="E106" s="242"/>
      <c r="F106" s="242"/>
      <c r="G106" s="242"/>
      <c r="H106" s="242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  <c r="AJ106" s="242"/>
      <c r="AK106" s="242"/>
    </row>
    <row r="107" spans="2:37" x14ac:dyDescent="0.15">
      <c r="B107" s="243"/>
      <c r="C107" s="243"/>
      <c r="D107" s="243"/>
      <c r="E107" s="242"/>
      <c r="F107" s="242"/>
      <c r="G107" s="242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  <c r="AJ107" s="242"/>
      <c r="AK107" s="242"/>
    </row>
    <row r="108" spans="2:37" x14ac:dyDescent="0.15">
      <c r="B108" s="243"/>
      <c r="C108" s="243"/>
      <c r="D108" s="243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  <c r="AJ108" s="242"/>
      <c r="AK108" s="242"/>
    </row>
    <row r="109" spans="2:37" x14ac:dyDescent="0.15">
      <c r="B109" s="243"/>
      <c r="C109" s="243"/>
      <c r="D109" s="243"/>
      <c r="E109" s="242"/>
      <c r="F109" s="242"/>
      <c r="G109" s="242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  <c r="AJ109" s="242"/>
      <c r="AK109" s="242"/>
    </row>
    <row r="110" spans="2:37" x14ac:dyDescent="0.15">
      <c r="B110" s="243"/>
      <c r="C110" s="243"/>
      <c r="D110" s="243"/>
      <c r="E110" s="242"/>
      <c r="F110" s="242"/>
      <c r="G110" s="242"/>
      <c r="H110" s="242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  <c r="AJ110" s="242"/>
      <c r="AK110" s="242"/>
    </row>
    <row r="111" spans="2:37" x14ac:dyDescent="0.15">
      <c r="B111" s="243"/>
      <c r="C111" s="243"/>
      <c r="D111" s="243"/>
      <c r="E111" s="242"/>
      <c r="F111" s="242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  <c r="AJ111" s="242"/>
      <c r="AK111" s="242"/>
    </row>
    <row r="112" spans="2:37" x14ac:dyDescent="0.15">
      <c r="B112" s="243"/>
      <c r="C112" s="243"/>
      <c r="D112" s="243"/>
      <c r="E112" s="242"/>
      <c r="F112" s="242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  <c r="AJ112" s="242"/>
      <c r="AK112" s="242"/>
    </row>
    <row r="113" spans="2:37" x14ac:dyDescent="0.15">
      <c r="B113" s="243"/>
      <c r="C113" s="243"/>
      <c r="D113" s="243"/>
      <c r="E113" s="242"/>
      <c r="F113" s="242"/>
      <c r="G113" s="242"/>
      <c r="H113" s="242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  <c r="AJ113" s="242"/>
      <c r="AK113" s="242"/>
    </row>
    <row r="114" spans="2:37" x14ac:dyDescent="0.15">
      <c r="B114" s="243"/>
      <c r="C114" s="243"/>
      <c r="D114" s="243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  <c r="AJ114" s="242"/>
      <c r="AK114" s="242"/>
    </row>
    <row r="115" spans="2:37" x14ac:dyDescent="0.15">
      <c r="B115" s="243"/>
      <c r="C115" s="243"/>
      <c r="D115" s="243"/>
      <c r="E115" s="242"/>
      <c r="F115" s="242"/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  <c r="AJ115" s="242"/>
      <c r="AK115" s="242"/>
    </row>
    <row r="116" spans="2:37" x14ac:dyDescent="0.15">
      <c r="B116" s="243"/>
      <c r="C116" s="243"/>
      <c r="D116" s="243"/>
      <c r="E116" s="242"/>
      <c r="F116" s="242"/>
      <c r="G116" s="242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  <c r="AJ116" s="242"/>
      <c r="AK116" s="242"/>
    </row>
    <row r="117" spans="2:37" x14ac:dyDescent="0.15">
      <c r="B117" s="243"/>
      <c r="C117" s="243"/>
      <c r="D117" s="243"/>
      <c r="E117" s="242"/>
      <c r="F117" s="242"/>
      <c r="G117" s="242"/>
      <c r="H117" s="242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  <c r="AJ117" s="242"/>
      <c r="AK117" s="242"/>
    </row>
    <row r="118" spans="2:37" x14ac:dyDescent="0.15">
      <c r="B118" s="243"/>
      <c r="C118" s="243"/>
      <c r="D118" s="243"/>
      <c r="E118" s="242"/>
      <c r="F118" s="242"/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  <c r="AJ118" s="242"/>
      <c r="AK118" s="242"/>
    </row>
    <row r="119" spans="2:37" x14ac:dyDescent="0.15">
      <c r="B119" s="243"/>
      <c r="C119" s="243"/>
      <c r="D119" s="243"/>
      <c r="E119" s="242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242"/>
    </row>
    <row r="120" spans="2:37" x14ac:dyDescent="0.15">
      <c r="B120" s="243"/>
      <c r="C120" s="243"/>
      <c r="D120" s="243"/>
      <c r="E120" s="242"/>
      <c r="F120" s="242"/>
      <c r="G120" s="242"/>
      <c r="H120" s="242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  <c r="AJ120" s="242"/>
      <c r="AK120" s="242"/>
    </row>
    <row r="121" spans="2:37" x14ac:dyDescent="0.15">
      <c r="B121" s="243"/>
      <c r="C121" s="243"/>
      <c r="D121" s="243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  <c r="AJ121" s="242"/>
      <c r="AK121" s="242"/>
    </row>
    <row r="122" spans="2:37" x14ac:dyDescent="0.15">
      <c r="B122" s="243"/>
      <c r="C122" s="243"/>
      <c r="D122" s="243"/>
      <c r="E122" s="242"/>
      <c r="F122" s="242"/>
      <c r="G122" s="242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  <c r="AJ122" s="242"/>
      <c r="AK122" s="242"/>
    </row>
    <row r="123" spans="2:37" x14ac:dyDescent="0.15">
      <c r="B123" s="243"/>
      <c r="C123" s="243"/>
      <c r="D123" s="243"/>
      <c r="E123" s="242"/>
      <c r="F123" s="242"/>
      <c r="G123" s="242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  <c r="AJ123" s="242"/>
      <c r="AK123" s="242"/>
    </row>
    <row r="124" spans="2:37" x14ac:dyDescent="0.15">
      <c r="B124" s="243"/>
      <c r="C124" s="243"/>
      <c r="D124" s="243"/>
      <c r="E124" s="242"/>
      <c r="F124" s="242"/>
      <c r="G124" s="242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  <c r="AJ124" s="242"/>
      <c r="AK124" s="242"/>
    </row>
    <row r="125" spans="2:37" x14ac:dyDescent="0.15">
      <c r="B125" s="243"/>
      <c r="C125" s="243"/>
      <c r="D125" s="243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2"/>
    </row>
  </sheetData>
  <mergeCells count="58">
    <mergeCell ref="AI5:AK5"/>
    <mergeCell ref="B52:D52"/>
    <mergeCell ref="B46:D46"/>
    <mergeCell ref="B47:D47"/>
    <mergeCell ref="B48:D48"/>
    <mergeCell ref="B49:D49"/>
    <mergeCell ref="B44:D44"/>
    <mergeCell ref="B45:D45"/>
    <mergeCell ref="B50:D50"/>
    <mergeCell ref="B36:D36"/>
    <mergeCell ref="B37:D37"/>
    <mergeCell ref="B38:D38"/>
    <mergeCell ref="B39:C39"/>
    <mergeCell ref="AF5:AH5"/>
    <mergeCell ref="B51:D51"/>
    <mergeCell ref="B40:C40"/>
    <mergeCell ref="B41:D41"/>
    <mergeCell ref="B42:D42"/>
    <mergeCell ref="B43:D43"/>
    <mergeCell ref="C32:D32"/>
    <mergeCell ref="C33:D33"/>
    <mergeCell ref="C34:D34"/>
    <mergeCell ref="C35:D35"/>
    <mergeCell ref="C28:D28"/>
    <mergeCell ref="C29:D29"/>
    <mergeCell ref="C30:D30"/>
    <mergeCell ref="C31:D31"/>
    <mergeCell ref="C24:D24"/>
    <mergeCell ref="C25:D25"/>
    <mergeCell ref="C26:D26"/>
    <mergeCell ref="C27:D27"/>
    <mergeCell ref="C20:D20"/>
    <mergeCell ref="C21:D21"/>
    <mergeCell ref="C22:D22"/>
    <mergeCell ref="C23:D23"/>
    <mergeCell ref="C16:D16"/>
    <mergeCell ref="C17:D17"/>
    <mergeCell ref="C18:D18"/>
    <mergeCell ref="C19:D19"/>
    <mergeCell ref="C12:D12"/>
    <mergeCell ref="C13:D13"/>
    <mergeCell ref="C14:D14"/>
    <mergeCell ref="C15:D15"/>
    <mergeCell ref="C11:D11"/>
    <mergeCell ref="B10:D10"/>
    <mergeCell ref="AC5:AE5"/>
    <mergeCell ref="E5:G5"/>
    <mergeCell ref="H5:J5"/>
    <mergeCell ref="K5:M5"/>
    <mergeCell ref="N5:P5"/>
    <mergeCell ref="B9:D9"/>
    <mergeCell ref="E3:Z3"/>
    <mergeCell ref="B7:D7"/>
    <mergeCell ref="B8:D8"/>
    <mergeCell ref="W5:Y5"/>
    <mergeCell ref="Z5:AB5"/>
    <mergeCell ref="Q5:S5"/>
    <mergeCell ref="T5:V5"/>
  </mergeCells>
  <phoneticPr fontId="2"/>
  <pageMargins left="0.19" right="0.19685039370078741" top="0.51181102362204722" bottom="0.19685039370078741" header="0.51181102362204722" footer="0.43307086614173229"/>
  <pageSetup paperSize="9" scale="65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6"/>
  <sheetViews>
    <sheetView view="pageBreakPreview" zoomScale="75" zoomScaleNormal="100" zoomScaleSheetLayoutView="75" workbookViewId="0">
      <selection activeCell="Z15" sqref="Z15"/>
    </sheetView>
  </sheetViews>
  <sheetFormatPr defaultColWidth="10.625" defaultRowHeight="13.5" x14ac:dyDescent="0.15"/>
  <cols>
    <col min="1" max="1" width="5.75" customWidth="1"/>
    <col min="2" max="3" width="5.625" customWidth="1"/>
    <col min="4" max="4" width="19.625" customWidth="1"/>
    <col min="5" max="7" width="7.75" customWidth="1"/>
    <col min="8" max="8" width="4.625" customWidth="1"/>
    <col min="9" max="19" width="4.875" customWidth="1"/>
    <col min="20" max="21" width="5.875" customWidth="1"/>
    <col min="22" max="29" width="4.875" customWidth="1"/>
    <col min="30" max="30" width="5.875" customWidth="1"/>
    <col min="31" max="31" width="6.375" customWidth="1"/>
    <col min="32" max="32" width="1.625" hidden="1" customWidth="1"/>
    <col min="33" max="34" width="5.625" customWidth="1"/>
    <col min="35" max="35" width="19.625" customWidth="1"/>
    <col min="36" max="56" width="5.625" customWidth="1"/>
    <col min="57" max="57" width="5.625" style="1" customWidth="1"/>
    <col min="58" max="59" width="5.625" customWidth="1"/>
    <col min="60" max="60" width="1.625" customWidth="1"/>
    <col min="257" max="257" width="5.75" customWidth="1"/>
    <col min="258" max="259" width="5.625" customWidth="1"/>
    <col min="260" max="260" width="19.625" customWidth="1"/>
    <col min="261" max="263" width="7.75" customWidth="1"/>
    <col min="264" max="264" width="4.625" customWidth="1"/>
    <col min="265" max="275" width="4.875" customWidth="1"/>
    <col min="276" max="277" width="5.875" customWidth="1"/>
    <col min="278" max="285" width="4.875" customWidth="1"/>
    <col min="286" max="286" width="5.875" customWidth="1"/>
    <col min="287" max="287" width="6.375" customWidth="1"/>
    <col min="288" max="288" width="0" hidden="1" customWidth="1"/>
    <col min="289" max="290" width="5.625" customWidth="1"/>
    <col min="291" max="291" width="19.625" customWidth="1"/>
    <col min="292" max="315" width="5.625" customWidth="1"/>
    <col min="316" max="316" width="1.625" customWidth="1"/>
    <col min="513" max="513" width="5.75" customWidth="1"/>
    <col min="514" max="515" width="5.625" customWidth="1"/>
    <col min="516" max="516" width="19.625" customWidth="1"/>
    <col min="517" max="519" width="7.75" customWidth="1"/>
    <col min="520" max="520" width="4.625" customWidth="1"/>
    <col min="521" max="531" width="4.875" customWidth="1"/>
    <col min="532" max="533" width="5.875" customWidth="1"/>
    <col min="534" max="541" width="4.875" customWidth="1"/>
    <col min="542" max="542" width="5.875" customWidth="1"/>
    <col min="543" max="543" width="6.375" customWidth="1"/>
    <col min="544" max="544" width="0" hidden="1" customWidth="1"/>
    <col min="545" max="546" width="5.625" customWidth="1"/>
    <col min="547" max="547" width="19.625" customWidth="1"/>
    <col min="548" max="571" width="5.625" customWidth="1"/>
    <col min="572" max="572" width="1.625" customWidth="1"/>
    <col min="769" max="769" width="5.75" customWidth="1"/>
    <col min="770" max="771" width="5.625" customWidth="1"/>
    <col min="772" max="772" width="19.625" customWidth="1"/>
    <col min="773" max="775" width="7.75" customWidth="1"/>
    <col min="776" max="776" width="4.625" customWidth="1"/>
    <col min="777" max="787" width="4.875" customWidth="1"/>
    <col min="788" max="789" width="5.875" customWidth="1"/>
    <col min="790" max="797" width="4.875" customWidth="1"/>
    <col min="798" max="798" width="5.875" customWidth="1"/>
    <col min="799" max="799" width="6.375" customWidth="1"/>
    <col min="800" max="800" width="0" hidden="1" customWidth="1"/>
    <col min="801" max="802" width="5.625" customWidth="1"/>
    <col min="803" max="803" width="19.625" customWidth="1"/>
    <col min="804" max="827" width="5.625" customWidth="1"/>
    <col min="828" max="828" width="1.625" customWidth="1"/>
    <col min="1025" max="1025" width="5.75" customWidth="1"/>
    <col min="1026" max="1027" width="5.625" customWidth="1"/>
    <col min="1028" max="1028" width="19.625" customWidth="1"/>
    <col min="1029" max="1031" width="7.75" customWidth="1"/>
    <col min="1032" max="1032" width="4.625" customWidth="1"/>
    <col min="1033" max="1043" width="4.875" customWidth="1"/>
    <col min="1044" max="1045" width="5.875" customWidth="1"/>
    <col min="1046" max="1053" width="4.875" customWidth="1"/>
    <col min="1054" max="1054" width="5.875" customWidth="1"/>
    <col min="1055" max="1055" width="6.375" customWidth="1"/>
    <col min="1056" max="1056" width="0" hidden="1" customWidth="1"/>
    <col min="1057" max="1058" width="5.625" customWidth="1"/>
    <col min="1059" max="1059" width="19.625" customWidth="1"/>
    <col min="1060" max="1083" width="5.625" customWidth="1"/>
    <col min="1084" max="1084" width="1.625" customWidth="1"/>
    <col min="1281" max="1281" width="5.75" customWidth="1"/>
    <col min="1282" max="1283" width="5.625" customWidth="1"/>
    <col min="1284" max="1284" width="19.625" customWidth="1"/>
    <col min="1285" max="1287" width="7.75" customWidth="1"/>
    <col min="1288" max="1288" width="4.625" customWidth="1"/>
    <col min="1289" max="1299" width="4.875" customWidth="1"/>
    <col min="1300" max="1301" width="5.875" customWidth="1"/>
    <col min="1302" max="1309" width="4.875" customWidth="1"/>
    <col min="1310" max="1310" width="5.875" customWidth="1"/>
    <col min="1311" max="1311" width="6.375" customWidth="1"/>
    <col min="1312" max="1312" width="0" hidden="1" customWidth="1"/>
    <col min="1313" max="1314" width="5.625" customWidth="1"/>
    <col min="1315" max="1315" width="19.625" customWidth="1"/>
    <col min="1316" max="1339" width="5.625" customWidth="1"/>
    <col min="1340" max="1340" width="1.625" customWidth="1"/>
    <col min="1537" max="1537" width="5.75" customWidth="1"/>
    <col min="1538" max="1539" width="5.625" customWidth="1"/>
    <col min="1540" max="1540" width="19.625" customWidth="1"/>
    <col min="1541" max="1543" width="7.75" customWidth="1"/>
    <col min="1544" max="1544" width="4.625" customWidth="1"/>
    <col min="1545" max="1555" width="4.875" customWidth="1"/>
    <col min="1556" max="1557" width="5.875" customWidth="1"/>
    <col min="1558" max="1565" width="4.875" customWidth="1"/>
    <col min="1566" max="1566" width="5.875" customWidth="1"/>
    <col min="1567" max="1567" width="6.375" customWidth="1"/>
    <col min="1568" max="1568" width="0" hidden="1" customWidth="1"/>
    <col min="1569" max="1570" width="5.625" customWidth="1"/>
    <col min="1571" max="1571" width="19.625" customWidth="1"/>
    <col min="1572" max="1595" width="5.625" customWidth="1"/>
    <col min="1596" max="1596" width="1.625" customWidth="1"/>
    <col min="1793" max="1793" width="5.75" customWidth="1"/>
    <col min="1794" max="1795" width="5.625" customWidth="1"/>
    <col min="1796" max="1796" width="19.625" customWidth="1"/>
    <col min="1797" max="1799" width="7.75" customWidth="1"/>
    <col min="1800" max="1800" width="4.625" customWidth="1"/>
    <col min="1801" max="1811" width="4.875" customWidth="1"/>
    <col min="1812" max="1813" width="5.875" customWidth="1"/>
    <col min="1814" max="1821" width="4.875" customWidth="1"/>
    <col min="1822" max="1822" width="5.875" customWidth="1"/>
    <col min="1823" max="1823" width="6.375" customWidth="1"/>
    <col min="1824" max="1824" width="0" hidden="1" customWidth="1"/>
    <col min="1825" max="1826" width="5.625" customWidth="1"/>
    <col min="1827" max="1827" width="19.625" customWidth="1"/>
    <col min="1828" max="1851" width="5.625" customWidth="1"/>
    <col min="1852" max="1852" width="1.625" customWidth="1"/>
    <col min="2049" max="2049" width="5.75" customWidth="1"/>
    <col min="2050" max="2051" width="5.625" customWidth="1"/>
    <col min="2052" max="2052" width="19.625" customWidth="1"/>
    <col min="2053" max="2055" width="7.75" customWidth="1"/>
    <col min="2056" max="2056" width="4.625" customWidth="1"/>
    <col min="2057" max="2067" width="4.875" customWidth="1"/>
    <col min="2068" max="2069" width="5.875" customWidth="1"/>
    <col min="2070" max="2077" width="4.875" customWidth="1"/>
    <col min="2078" max="2078" width="5.875" customWidth="1"/>
    <col min="2079" max="2079" width="6.375" customWidth="1"/>
    <col min="2080" max="2080" width="0" hidden="1" customWidth="1"/>
    <col min="2081" max="2082" width="5.625" customWidth="1"/>
    <col min="2083" max="2083" width="19.625" customWidth="1"/>
    <col min="2084" max="2107" width="5.625" customWidth="1"/>
    <col min="2108" max="2108" width="1.625" customWidth="1"/>
    <col min="2305" max="2305" width="5.75" customWidth="1"/>
    <col min="2306" max="2307" width="5.625" customWidth="1"/>
    <col min="2308" max="2308" width="19.625" customWidth="1"/>
    <col min="2309" max="2311" width="7.75" customWidth="1"/>
    <col min="2312" max="2312" width="4.625" customWidth="1"/>
    <col min="2313" max="2323" width="4.875" customWidth="1"/>
    <col min="2324" max="2325" width="5.875" customWidth="1"/>
    <col min="2326" max="2333" width="4.875" customWidth="1"/>
    <col min="2334" max="2334" width="5.875" customWidth="1"/>
    <col min="2335" max="2335" width="6.375" customWidth="1"/>
    <col min="2336" max="2336" width="0" hidden="1" customWidth="1"/>
    <col min="2337" max="2338" width="5.625" customWidth="1"/>
    <col min="2339" max="2339" width="19.625" customWidth="1"/>
    <col min="2340" max="2363" width="5.625" customWidth="1"/>
    <col min="2364" max="2364" width="1.625" customWidth="1"/>
    <col min="2561" max="2561" width="5.75" customWidth="1"/>
    <col min="2562" max="2563" width="5.625" customWidth="1"/>
    <col min="2564" max="2564" width="19.625" customWidth="1"/>
    <col min="2565" max="2567" width="7.75" customWidth="1"/>
    <col min="2568" max="2568" width="4.625" customWidth="1"/>
    <col min="2569" max="2579" width="4.875" customWidth="1"/>
    <col min="2580" max="2581" width="5.875" customWidth="1"/>
    <col min="2582" max="2589" width="4.875" customWidth="1"/>
    <col min="2590" max="2590" width="5.875" customWidth="1"/>
    <col min="2591" max="2591" width="6.375" customWidth="1"/>
    <col min="2592" max="2592" width="0" hidden="1" customWidth="1"/>
    <col min="2593" max="2594" width="5.625" customWidth="1"/>
    <col min="2595" max="2595" width="19.625" customWidth="1"/>
    <col min="2596" max="2619" width="5.625" customWidth="1"/>
    <col min="2620" max="2620" width="1.625" customWidth="1"/>
    <col min="2817" max="2817" width="5.75" customWidth="1"/>
    <col min="2818" max="2819" width="5.625" customWidth="1"/>
    <col min="2820" max="2820" width="19.625" customWidth="1"/>
    <col min="2821" max="2823" width="7.75" customWidth="1"/>
    <col min="2824" max="2824" width="4.625" customWidth="1"/>
    <col min="2825" max="2835" width="4.875" customWidth="1"/>
    <col min="2836" max="2837" width="5.875" customWidth="1"/>
    <col min="2838" max="2845" width="4.875" customWidth="1"/>
    <col min="2846" max="2846" width="5.875" customWidth="1"/>
    <col min="2847" max="2847" width="6.375" customWidth="1"/>
    <col min="2848" max="2848" width="0" hidden="1" customWidth="1"/>
    <col min="2849" max="2850" width="5.625" customWidth="1"/>
    <col min="2851" max="2851" width="19.625" customWidth="1"/>
    <col min="2852" max="2875" width="5.625" customWidth="1"/>
    <col min="2876" max="2876" width="1.625" customWidth="1"/>
    <col min="3073" max="3073" width="5.75" customWidth="1"/>
    <col min="3074" max="3075" width="5.625" customWidth="1"/>
    <col min="3076" max="3076" width="19.625" customWidth="1"/>
    <col min="3077" max="3079" width="7.75" customWidth="1"/>
    <col min="3080" max="3080" width="4.625" customWidth="1"/>
    <col min="3081" max="3091" width="4.875" customWidth="1"/>
    <col min="3092" max="3093" width="5.875" customWidth="1"/>
    <col min="3094" max="3101" width="4.875" customWidth="1"/>
    <col min="3102" max="3102" width="5.875" customWidth="1"/>
    <col min="3103" max="3103" width="6.375" customWidth="1"/>
    <col min="3104" max="3104" width="0" hidden="1" customWidth="1"/>
    <col min="3105" max="3106" width="5.625" customWidth="1"/>
    <col min="3107" max="3107" width="19.625" customWidth="1"/>
    <col min="3108" max="3131" width="5.625" customWidth="1"/>
    <col min="3132" max="3132" width="1.625" customWidth="1"/>
    <col min="3329" max="3329" width="5.75" customWidth="1"/>
    <col min="3330" max="3331" width="5.625" customWidth="1"/>
    <col min="3332" max="3332" width="19.625" customWidth="1"/>
    <col min="3333" max="3335" width="7.75" customWidth="1"/>
    <col min="3336" max="3336" width="4.625" customWidth="1"/>
    <col min="3337" max="3347" width="4.875" customWidth="1"/>
    <col min="3348" max="3349" width="5.875" customWidth="1"/>
    <col min="3350" max="3357" width="4.875" customWidth="1"/>
    <col min="3358" max="3358" width="5.875" customWidth="1"/>
    <col min="3359" max="3359" width="6.375" customWidth="1"/>
    <col min="3360" max="3360" width="0" hidden="1" customWidth="1"/>
    <col min="3361" max="3362" width="5.625" customWidth="1"/>
    <col min="3363" max="3363" width="19.625" customWidth="1"/>
    <col min="3364" max="3387" width="5.625" customWidth="1"/>
    <col min="3388" max="3388" width="1.625" customWidth="1"/>
    <col min="3585" max="3585" width="5.75" customWidth="1"/>
    <col min="3586" max="3587" width="5.625" customWidth="1"/>
    <col min="3588" max="3588" width="19.625" customWidth="1"/>
    <col min="3589" max="3591" width="7.75" customWidth="1"/>
    <col min="3592" max="3592" width="4.625" customWidth="1"/>
    <col min="3593" max="3603" width="4.875" customWidth="1"/>
    <col min="3604" max="3605" width="5.875" customWidth="1"/>
    <col min="3606" max="3613" width="4.875" customWidth="1"/>
    <col min="3614" max="3614" width="5.875" customWidth="1"/>
    <col min="3615" max="3615" width="6.375" customWidth="1"/>
    <col min="3616" max="3616" width="0" hidden="1" customWidth="1"/>
    <col min="3617" max="3618" width="5.625" customWidth="1"/>
    <col min="3619" max="3619" width="19.625" customWidth="1"/>
    <col min="3620" max="3643" width="5.625" customWidth="1"/>
    <col min="3644" max="3644" width="1.625" customWidth="1"/>
    <col min="3841" max="3841" width="5.75" customWidth="1"/>
    <col min="3842" max="3843" width="5.625" customWidth="1"/>
    <col min="3844" max="3844" width="19.625" customWidth="1"/>
    <col min="3845" max="3847" width="7.75" customWidth="1"/>
    <col min="3848" max="3848" width="4.625" customWidth="1"/>
    <col min="3849" max="3859" width="4.875" customWidth="1"/>
    <col min="3860" max="3861" width="5.875" customWidth="1"/>
    <col min="3862" max="3869" width="4.875" customWidth="1"/>
    <col min="3870" max="3870" width="5.875" customWidth="1"/>
    <col min="3871" max="3871" width="6.375" customWidth="1"/>
    <col min="3872" max="3872" width="0" hidden="1" customWidth="1"/>
    <col min="3873" max="3874" width="5.625" customWidth="1"/>
    <col min="3875" max="3875" width="19.625" customWidth="1"/>
    <col min="3876" max="3899" width="5.625" customWidth="1"/>
    <col min="3900" max="3900" width="1.625" customWidth="1"/>
    <col min="4097" max="4097" width="5.75" customWidth="1"/>
    <col min="4098" max="4099" width="5.625" customWidth="1"/>
    <col min="4100" max="4100" width="19.625" customWidth="1"/>
    <col min="4101" max="4103" width="7.75" customWidth="1"/>
    <col min="4104" max="4104" width="4.625" customWidth="1"/>
    <col min="4105" max="4115" width="4.875" customWidth="1"/>
    <col min="4116" max="4117" width="5.875" customWidth="1"/>
    <col min="4118" max="4125" width="4.875" customWidth="1"/>
    <col min="4126" max="4126" width="5.875" customWidth="1"/>
    <col min="4127" max="4127" width="6.375" customWidth="1"/>
    <col min="4128" max="4128" width="0" hidden="1" customWidth="1"/>
    <col min="4129" max="4130" width="5.625" customWidth="1"/>
    <col min="4131" max="4131" width="19.625" customWidth="1"/>
    <col min="4132" max="4155" width="5.625" customWidth="1"/>
    <col min="4156" max="4156" width="1.625" customWidth="1"/>
    <col min="4353" max="4353" width="5.75" customWidth="1"/>
    <col min="4354" max="4355" width="5.625" customWidth="1"/>
    <col min="4356" max="4356" width="19.625" customWidth="1"/>
    <col min="4357" max="4359" width="7.75" customWidth="1"/>
    <col min="4360" max="4360" width="4.625" customWidth="1"/>
    <col min="4361" max="4371" width="4.875" customWidth="1"/>
    <col min="4372" max="4373" width="5.875" customWidth="1"/>
    <col min="4374" max="4381" width="4.875" customWidth="1"/>
    <col min="4382" max="4382" width="5.875" customWidth="1"/>
    <col min="4383" max="4383" width="6.375" customWidth="1"/>
    <col min="4384" max="4384" width="0" hidden="1" customWidth="1"/>
    <col min="4385" max="4386" width="5.625" customWidth="1"/>
    <col min="4387" max="4387" width="19.625" customWidth="1"/>
    <col min="4388" max="4411" width="5.625" customWidth="1"/>
    <col min="4412" max="4412" width="1.625" customWidth="1"/>
    <col min="4609" max="4609" width="5.75" customWidth="1"/>
    <col min="4610" max="4611" width="5.625" customWidth="1"/>
    <col min="4612" max="4612" width="19.625" customWidth="1"/>
    <col min="4613" max="4615" width="7.75" customWidth="1"/>
    <col min="4616" max="4616" width="4.625" customWidth="1"/>
    <col min="4617" max="4627" width="4.875" customWidth="1"/>
    <col min="4628" max="4629" width="5.875" customWidth="1"/>
    <col min="4630" max="4637" width="4.875" customWidth="1"/>
    <col min="4638" max="4638" width="5.875" customWidth="1"/>
    <col min="4639" max="4639" width="6.375" customWidth="1"/>
    <col min="4640" max="4640" width="0" hidden="1" customWidth="1"/>
    <col min="4641" max="4642" width="5.625" customWidth="1"/>
    <col min="4643" max="4643" width="19.625" customWidth="1"/>
    <col min="4644" max="4667" width="5.625" customWidth="1"/>
    <col min="4668" max="4668" width="1.625" customWidth="1"/>
    <col min="4865" max="4865" width="5.75" customWidth="1"/>
    <col min="4866" max="4867" width="5.625" customWidth="1"/>
    <col min="4868" max="4868" width="19.625" customWidth="1"/>
    <col min="4869" max="4871" width="7.75" customWidth="1"/>
    <col min="4872" max="4872" width="4.625" customWidth="1"/>
    <col min="4873" max="4883" width="4.875" customWidth="1"/>
    <col min="4884" max="4885" width="5.875" customWidth="1"/>
    <col min="4886" max="4893" width="4.875" customWidth="1"/>
    <col min="4894" max="4894" width="5.875" customWidth="1"/>
    <col min="4895" max="4895" width="6.375" customWidth="1"/>
    <col min="4896" max="4896" width="0" hidden="1" customWidth="1"/>
    <col min="4897" max="4898" width="5.625" customWidth="1"/>
    <col min="4899" max="4899" width="19.625" customWidth="1"/>
    <col min="4900" max="4923" width="5.625" customWidth="1"/>
    <col min="4924" max="4924" width="1.625" customWidth="1"/>
    <col min="5121" max="5121" width="5.75" customWidth="1"/>
    <col min="5122" max="5123" width="5.625" customWidth="1"/>
    <col min="5124" max="5124" width="19.625" customWidth="1"/>
    <col min="5125" max="5127" width="7.75" customWidth="1"/>
    <col min="5128" max="5128" width="4.625" customWidth="1"/>
    <col min="5129" max="5139" width="4.875" customWidth="1"/>
    <col min="5140" max="5141" width="5.875" customWidth="1"/>
    <col min="5142" max="5149" width="4.875" customWidth="1"/>
    <col min="5150" max="5150" width="5.875" customWidth="1"/>
    <col min="5151" max="5151" width="6.375" customWidth="1"/>
    <col min="5152" max="5152" width="0" hidden="1" customWidth="1"/>
    <col min="5153" max="5154" width="5.625" customWidth="1"/>
    <col min="5155" max="5155" width="19.625" customWidth="1"/>
    <col min="5156" max="5179" width="5.625" customWidth="1"/>
    <col min="5180" max="5180" width="1.625" customWidth="1"/>
    <col min="5377" max="5377" width="5.75" customWidth="1"/>
    <col min="5378" max="5379" width="5.625" customWidth="1"/>
    <col min="5380" max="5380" width="19.625" customWidth="1"/>
    <col min="5381" max="5383" width="7.75" customWidth="1"/>
    <col min="5384" max="5384" width="4.625" customWidth="1"/>
    <col min="5385" max="5395" width="4.875" customWidth="1"/>
    <col min="5396" max="5397" width="5.875" customWidth="1"/>
    <col min="5398" max="5405" width="4.875" customWidth="1"/>
    <col min="5406" max="5406" width="5.875" customWidth="1"/>
    <col min="5407" max="5407" width="6.375" customWidth="1"/>
    <col min="5408" max="5408" width="0" hidden="1" customWidth="1"/>
    <col min="5409" max="5410" width="5.625" customWidth="1"/>
    <col min="5411" max="5411" width="19.625" customWidth="1"/>
    <col min="5412" max="5435" width="5.625" customWidth="1"/>
    <col min="5436" max="5436" width="1.625" customWidth="1"/>
    <col min="5633" max="5633" width="5.75" customWidth="1"/>
    <col min="5634" max="5635" width="5.625" customWidth="1"/>
    <col min="5636" max="5636" width="19.625" customWidth="1"/>
    <col min="5637" max="5639" width="7.75" customWidth="1"/>
    <col min="5640" max="5640" width="4.625" customWidth="1"/>
    <col min="5641" max="5651" width="4.875" customWidth="1"/>
    <col min="5652" max="5653" width="5.875" customWidth="1"/>
    <col min="5654" max="5661" width="4.875" customWidth="1"/>
    <col min="5662" max="5662" width="5.875" customWidth="1"/>
    <col min="5663" max="5663" width="6.375" customWidth="1"/>
    <col min="5664" max="5664" width="0" hidden="1" customWidth="1"/>
    <col min="5665" max="5666" width="5.625" customWidth="1"/>
    <col min="5667" max="5667" width="19.625" customWidth="1"/>
    <col min="5668" max="5691" width="5.625" customWidth="1"/>
    <col min="5692" max="5692" width="1.625" customWidth="1"/>
    <col min="5889" max="5889" width="5.75" customWidth="1"/>
    <col min="5890" max="5891" width="5.625" customWidth="1"/>
    <col min="5892" max="5892" width="19.625" customWidth="1"/>
    <col min="5893" max="5895" width="7.75" customWidth="1"/>
    <col min="5896" max="5896" width="4.625" customWidth="1"/>
    <col min="5897" max="5907" width="4.875" customWidth="1"/>
    <col min="5908" max="5909" width="5.875" customWidth="1"/>
    <col min="5910" max="5917" width="4.875" customWidth="1"/>
    <col min="5918" max="5918" width="5.875" customWidth="1"/>
    <col min="5919" max="5919" width="6.375" customWidth="1"/>
    <col min="5920" max="5920" width="0" hidden="1" customWidth="1"/>
    <col min="5921" max="5922" width="5.625" customWidth="1"/>
    <col min="5923" max="5923" width="19.625" customWidth="1"/>
    <col min="5924" max="5947" width="5.625" customWidth="1"/>
    <col min="5948" max="5948" width="1.625" customWidth="1"/>
    <col min="6145" max="6145" width="5.75" customWidth="1"/>
    <col min="6146" max="6147" width="5.625" customWidth="1"/>
    <col min="6148" max="6148" width="19.625" customWidth="1"/>
    <col min="6149" max="6151" width="7.75" customWidth="1"/>
    <col min="6152" max="6152" width="4.625" customWidth="1"/>
    <col min="6153" max="6163" width="4.875" customWidth="1"/>
    <col min="6164" max="6165" width="5.875" customWidth="1"/>
    <col min="6166" max="6173" width="4.875" customWidth="1"/>
    <col min="6174" max="6174" width="5.875" customWidth="1"/>
    <col min="6175" max="6175" width="6.375" customWidth="1"/>
    <col min="6176" max="6176" width="0" hidden="1" customWidth="1"/>
    <col min="6177" max="6178" width="5.625" customWidth="1"/>
    <col min="6179" max="6179" width="19.625" customWidth="1"/>
    <col min="6180" max="6203" width="5.625" customWidth="1"/>
    <col min="6204" max="6204" width="1.625" customWidth="1"/>
    <col min="6401" max="6401" width="5.75" customWidth="1"/>
    <col min="6402" max="6403" width="5.625" customWidth="1"/>
    <col min="6404" max="6404" width="19.625" customWidth="1"/>
    <col min="6405" max="6407" width="7.75" customWidth="1"/>
    <col min="6408" max="6408" width="4.625" customWidth="1"/>
    <col min="6409" max="6419" width="4.875" customWidth="1"/>
    <col min="6420" max="6421" width="5.875" customWidth="1"/>
    <col min="6422" max="6429" width="4.875" customWidth="1"/>
    <col min="6430" max="6430" width="5.875" customWidth="1"/>
    <col min="6431" max="6431" width="6.375" customWidth="1"/>
    <col min="6432" max="6432" width="0" hidden="1" customWidth="1"/>
    <col min="6433" max="6434" width="5.625" customWidth="1"/>
    <col min="6435" max="6435" width="19.625" customWidth="1"/>
    <col min="6436" max="6459" width="5.625" customWidth="1"/>
    <col min="6460" max="6460" width="1.625" customWidth="1"/>
    <col min="6657" max="6657" width="5.75" customWidth="1"/>
    <col min="6658" max="6659" width="5.625" customWidth="1"/>
    <col min="6660" max="6660" width="19.625" customWidth="1"/>
    <col min="6661" max="6663" width="7.75" customWidth="1"/>
    <col min="6664" max="6664" width="4.625" customWidth="1"/>
    <col min="6665" max="6675" width="4.875" customWidth="1"/>
    <col min="6676" max="6677" width="5.875" customWidth="1"/>
    <col min="6678" max="6685" width="4.875" customWidth="1"/>
    <col min="6686" max="6686" width="5.875" customWidth="1"/>
    <col min="6687" max="6687" width="6.375" customWidth="1"/>
    <col min="6688" max="6688" width="0" hidden="1" customWidth="1"/>
    <col min="6689" max="6690" width="5.625" customWidth="1"/>
    <col min="6691" max="6691" width="19.625" customWidth="1"/>
    <col min="6692" max="6715" width="5.625" customWidth="1"/>
    <col min="6716" max="6716" width="1.625" customWidth="1"/>
    <col min="6913" max="6913" width="5.75" customWidth="1"/>
    <col min="6914" max="6915" width="5.625" customWidth="1"/>
    <col min="6916" max="6916" width="19.625" customWidth="1"/>
    <col min="6917" max="6919" width="7.75" customWidth="1"/>
    <col min="6920" max="6920" width="4.625" customWidth="1"/>
    <col min="6921" max="6931" width="4.875" customWidth="1"/>
    <col min="6932" max="6933" width="5.875" customWidth="1"/>
    <col min="6934" max="6941" width="4.875" customWidth="1"/>
    <col min="6942" max="6942" width="5.875" customWidth="1"/>
    <col min="6943" max="6943" width="6.375" customWidth="1"/>
    <col min="6944" max="6944" width="0" hidden="1" customWidth="1"/>
    <col min="6945" max="6946" width="5.625" customWidth="1"/>
    <col min="6947" max="6947" width="19.625" customWidth="1"/>
    <col min="6948" max="6971" width="5.625" customWidth="1"/>
    <col min="6972" max="6972" width="1.625" customWidth="1"/>
    <col min="7169" max="7169" width="5.75" customWidth="1"/>
    <col min="7170" max="7171" width="5.625" customWidth="1"/>
    <col min="7172" max="7172" width="19.625" customWidth="1"/>
    <col min="7173" max="7175" width="7.75" customWidth="1"/>
    <col min="7176" max="7176" width="4.625" customWidth="1"/>
    <col min="7177" max="7187" width="4.875" customWidth="1"/>
    <col min="7188" max="7189" width="5.875" customWidth="1"/>
    <col min="7190" max="7197" width="4.875" customWidth="1"/>
    <col min="7198" max="7198" width="5.875" customWidth="1"/>
    <col min="7199" max="7199" width="6.375" customWidth="1"/>
    <col min="7200" max="7200" width="0" hidden="1" customWidth="1"/>
    <col min="7201" max="7202" width="5.625" customWidth="1"/>
    <col min="7203" max="7203" width="19.625" customWidth="1"/>
    <col min="7204" max="7227" width="5.625" customWidth="1"/>
    <col min="7228" max="7228" width="1.625" customWidth="1"/>
    <col min="7425" max="7425" width="5.75" customWidth="1"/>
    <col min="7426" max="7427" width="5.625" customWidth="1"/>
    <col min="7428" max="7428" width="19.625" customWidth="1"/>
    <col min="7429" max="7431" width="7.75" customWidth="1"/>
    <col min="7432" max="7432" width="4.625" customWidth="1"/>
    <col min="7433" max="7443" width="4.875" customWidth="1"/>
    <col min="7444" max="7445" width="5.875" customWidth="1"/>
    <col min="7446" max="7453" width="4.875" customWidth="1"/>
    <col min="7454" max="7454" width="5.875" customWidth="1"/>
    <col min="7455" max="7455" width="6.375" customWidth="1"/>
    <col min="7456" max="7456" width="0" hidden="1" customWidth="1"/>
    <col min="7457" max="7458" width="5.625" customWidth="1"/>
    <col min="7459" max="7459" width="19.625" customWidth="1"/>
    <col min="7460" max="7483" width="5.625" customWidth="1"/>
    <col min="7484" max="7484" width="1.625" customWidth="1"/>
    <col min="7681" max="7681" width="5.75" customWidth="1"/>
    <col min="7682" max="7683" width="5.625" customWidth="1"/>
    <col min="7684" max="7684" width="19.625" customWidth="1"/>
    <col min="7685" max="7687" width="7.75" customWidth="1"/>
    <col min="7688" max="7688" width="4.625" customWidth="1"/>
    <col min="7689" max="7699" width="4.875" customWidth="1"/>
    <col min="7700" max="7701" width="5.875" customWidth="1"/>
    <col min="7702" max="7709" width="4.875" customWidth="1"/>
    <col min="7710" max="7710" width="5.875" customWidth="1"/>
    <col min="7711" max="7711" width="6.375" customWidth="1"/>
    <col min="7712" max="7712" width="0" hidden="1" customWidth="1"/>
    <col min="7713" max="7714" width="5.625" customWidth="1"/>
    <col min="7715" max="7715" width="19.625" customWidth="1"/>
    <col min="7716" max="7739" width="5.625" customWidth="1"/>
    <col min="7740" max="7740" width="1.625" customWidth="1"/>
    <col min="7937" max="7937" width="5.75" customWidth="1"/>
    <col min="7938" max="7939" width="5.625" customWidth="1"/>
    <col min="7940" max="7940" width="19.625" customWidth="1"/>
    <col min="7941" max="7943" width="7.75" customWidth="1"/>
    <col min="7944" max="7944" width="4.625" customWidth="1"/>
    <col min="7945" max="7955" width="4.875" customWidth="1"/>
    <col min="7956" max="7957" width="5.875" customWidth="1"/>
    <col min="7958" max="7965" width="4.875" customWidth="1"/>
    <col min="7966" max="7966" width="5.875" customWidth="1"/>
    <col min="7967" max="7967" width="6.375" customWidth="1"/>
    <col min="7968" max="7968" width="0" hidden="1" customWidth="1"/>
    <col min="7969" max="7970" width="5.625" customWidth="1"/>
    <col min="7971" max="7971" width="19.625" customWidth="1"/>
    <col min="7972" max="7995" width="5.625" customWidth="1"/>
    <col min="7996" max="7996" width="1.625" customWidth="1"/>
    <col min="8193" max="8193" width="5.75" customWidth="1"/>
    <col min="8194" max="8195" width="5.625" customWidth="1"/>
    <col min="8196" max="8196" width="19.625" customWidth="1"/>
    <col min="8197" max="8199" width="7.75" customWidth="1"/>
    <col min="8200" max="8200" width="4.625" customWidth="1"/>
    <col min="8201" max="8211" width="4.875" customWidth="1"/>
    <col min="8212" max="8213" width="5.875" customWidth="1"/>
    <col min="8214" max="8221" width="4.875" customWidth="1"/>
    <col min="8222" max="8222" width="5.875" customWidth="1"/>
    <col min="8223" max="8223" width="6.375" customWidth="1"/>
    <col min="8224" max="8224" width="0" hidden="1" customWidth="1"/>
    <col min="8225" max="8226" width="5.625" customWidth="1"/>
    <col min="8227" max="8227" width="19.625" customWidth="1"/>
    <col min="8228" max="8251" width="5.625" customWidth="1"/>
    <col min="8252" max="8252" width="1.625" customWidth="1"/>
    <col min="8449" max="8449" width="5.75" customWidth="1"/>
    <col min="8450" max="8451" width="5.625" customWidth="1"/>
    <col min="8452" max="8452" width="19.625" customWidth="1"/>
    <col min="8453" max="8455" width="7.75" customWidth="1"/>
    <col min="8456" max="8456" width="4.625" customWidth="1"/>
    <col min="8457" max="8467" width="4.875" customWidth="1"/>
    <col min="8468" max="8469" width="5.875" customWidth="1"/>
    <col min="8470" max="8477" width="4.875" customWidth="1"/>
    <col min="8478" max="8478" width="5.875" customWidth="1"/>
    <col min="8479" max="8479" width="6.375" customWidth="1"/>
    <col min="8480" max="8480" width="0" hidden="1" customWidth="1"/>
    <col min="8481" max="8482" width="5.625" customWidth="1"/>
    <col min="8483" max="8483" width="19.625" customWidth="1"/>
    <col min="8484" max="8507" width="5.625" customWidth="1"/>
    <col min="8508" max="8508" width="1.625" customWidth="1"/>
    <col min="8705" max="8705" width="5.75" customWidth="1"/>
    <col min="8706" max="8707" width="5.625" customWidth="1"/>
    <col min="8708" max="8708" width="19.625" customWidth="1"/>
    <col min="8709" max="8711" width="7.75" customWidth="1"/>
    <col min="8712" max="8712" width="4.625" customWidth="1"/>
    <col min="8713" max="8723" width="4.875" customWidth="1"/>
    <col min="8724" max="8725" width="5.875" customWidth="1"/>
    <col min="8726" max="8733" width="4.875" customWidth="1"/>
    <col min="8734" max="8734" width="5.875" customWidth="1"/>
    <col min="8735" max="8735" width="6.375" customWidth="1"/>
    <col min="8736" max="8736" width="0" hidden="1" customWidth="1"/>
    <col min="8737" max="8738" width="5.625" customWidth="1"/>
    <col min="8739" max="8739" width="19.625" customWidth="1"/>
    <col min="8740" max="8763" width="5.625" customWidth="1"/>
    <col min="8764" max="8764" width="1.625" customWidth="1"/>
    <col min="8961" max="8961" width="5.75" customWidth="1"/>
    <col min="8962" max="8963" width="5.625" customWidth="1"/>
    <col min="8964" max="8964" width="19.625" customWidth="1"/>
    <col min="8965" max="8967" width="7.75" customWidth="1"/>
    <col min="8968" max="8968" width="4.625" customWidth="1"/>
    <col min="8969" max="8979" width="4.875" customWidth="1"/>
    <col min="8980" max="8981" width="5.875" customWidth="1"/>
    <col min="8982" max="8989" width="4.875" customWidth="1"/>
    <col min="8990" max="8990" width="5.875" customWidth="1"/>
    <col min="8991" max="8991" width="6.375" customWidth="1"/>
    <col min="8992" max="8992" width="0" hidden="1" customWidth="1"/>
    <col min="8993" max="8994" width="5.625" customWidth="1"/>
    <col min="8995" max="8995" width="19.625" customWidth="1"/>
    <col min="8996" max="9019" width="5.625" customWidth="1"/>
    <col min="9020" max="9020" width="1.625" customWidth="1"/>
    <col min="9217" max="9217" width="5.75" customWidth="1"/>
    <col min="9218" max="9219" width="5.625" customWidth="1"/>
    <col min="9220" max="9220" width="19.625" customWidth="1"/>
    <col min="9221" max="9223" width="7.75" customWidth="1"/>
    <col min="9224" max="9224" width="4.625" customWidth="1"/>
    <col min="9225" max="9235" width="4.875" customWidth="1"/>
    <col min="9236" max="9237" width="5.875" customWidth="1"/>
    <col min="9238" max="9245" width="4.875" customWidth="1"/>
    <col min="9246" max="9246" width="5.875" customWidth="1"/>
    <col min="9247" max="9247" width="6.375" customWidth="1"/>
    <col min="9248" max="9248" width="0" hidden="1" customWidth="1"/>
    <col min="9249" max="9250" width="5.625" customWidth="1"/>
    <col min="9251" max="9251" width="19.625" customWidth="1"/>
    <col min="9252" max="9275" width="5.625" customWidth="1"/>
    <col min="9276" max="9276" width="1.625" customWidth="1"/>
    <col min="9473" max="9473" width="5.75" customWidth="1"/>
    <col min="9474" max="9475" width="5.625" customWidth="1"/>
    <col min="9476" max="9476" width="19.625" customWidth="1"/>
    <col min="9477" max="9479" width="7.75" customWidth="1"/>
    <col min="9480" max="9480" width="4.625" customWidth="1"/>
    <col min="9481" max="9491" width="4.875" customWidth="1"/>
    <col min="9492" max="9493" width="5.875" customWidth="1"/>
    <col min="9494" max="9501" width="4.875" customWidth="1"/>
    <col min="9502" max="9502" width="5.875" customWidth="1"/>
    <col min="9503" max="9503" width="6.375" customWidth="1"/>
    <col min="9504" max="9504" width="0" hidden="1" customWidth="1"/>
    <col min="9505" max="9506" width="5.625" customWidth="1"/>
    <col min="9507" max="9507" width="19.625" customWidth="1"/>
    <col min="9508" max="9531" width="5.625" customWidth="1"/>
    <col min="9532" max="9532" width="1.625" customWidth="1"/>
    <col min="9729" max="9729" width="5.75" customWidth="1"/>
    <col min="9730" max="9731" width="5.625" customWidth="1"/>
    <col min="9732" max="9732" width="19.625" customWidth="1"/>
    <col min="9733" max="9735" width="7.75" customWidth="1"/>
    <col min="9736" max="9736" width="4.625" customWidth="1"/>
    <col min="9737" max="9747" width="4.875" customWidth="1"/>
    <col min="9748" max="9749" width="5.875" customWidth="1"/>
    <col min="9750" max="9757" width="4.875" customWidth="1"/>
    <col min="9758" max="9758" width="5.875" customWidth="1"/>
    <col min="9759" max="9759" width="6.375" customWidth="1"/>
    <col min="9760" max="9760" width="0" hidden="1" customWidth="1"/>
    <col min="9761" max="9762" width="5.625" customWidth="1"/>
    <col min="9763" max="9763" width="19.625" customWidth="1"/>
    <col min="9764" max="9787" width="5.625" customWidth="1"/>
    <col min="9788" max="9788" width="1.625" customWidth="1"/>
    <col min="9985" max="9985" width="5.75" customWidth="1"/>
    <col min="9986" max="9987" width="5.625" customWidth="1"/>
    <col min="9988" max="9988" width="19.625" customWidth="1"/>
    <col min="9989" max="9991" width="7.75" customWidth="1"/>
    <col min="9992" max="9992" width="4.625" customWidth="1"/>
    <col min="9993" max="10003" width="4.875" customWidth="1"/>
    <col min="10004" max="10005" width="5.875" customWidth="1"/>
    <col min="10006" max="10013" width="4.875" customWidth="1"/>
    <col min="10014" max="10014" width="5.875" customWidth="1"/>
    <col min="10015" max="10015" width="6.375" customWidth="1"/>
    <col min="10016" max="10016" width="0" hidden="1" customWidth="1"/>
    <col min="10017" max="10018" width="5.625" customWidth="1"/>
    <col min="10019" max="10019" width="19.625" customWidth="1"/>
    <col min="10020" max="10043" width="5.625" customWidth="1"/>
    <col min="10044" max="10044" width="1.625" customWidth="1"/>
    <col min="10241" max="10241" width="5.75" customWidth="1"/>
    <col min="10242" max="10243" width="5.625" customWidth="1"/>
    <col min="10244" max="10244" width="19.625" customWidth="1"/>
    <col min="10245" max="10247" width="7.75" customWidth="1"/>
    <col min="10248" max="10248" width="4.625" customWidth="1"/>
    <col min="10249" max="10259" width="4.875" customWidth="1"/>
    <col min="10260" max="10261" width="5.875" customWidth="1"/>
    <col min="10262" max="10269" width="4.875" customWidth="1"/>
    <col min="10270" max="10270" width="5.875" customWidth="1"/>
    <col min="10271" max="10271" width="6.375" customWidth="1"/>
    <col min="10272" max="10272" width="0" hidden="1" customWidth="1"/>
    <col min="10273" max="10274" width="5.625" customWidth="1"/>
    <col min="10275" max="10275" width="19.625" customWidth="1"/>
    <col min="10276" max="10299" width="5.625" customWidth="1"/>
    <col min="10300" max="10300" width="1.625" customWidth="1"/>
    <col min="10497" max="10497" width="5.75" customWidth="1"/>
    <col min="10498" max="10499" width="5.625" customWidth="1"/>
    <col min="10500" max="10500" width="19.625" customWidth="1"/>
    <col min="10501" max="10503" width="7.75" customWidth="1"/>
    <col min="10504" max="10504" width="4.625" customWidth="1"/>
    <col min="10505" max="10515" width="4.875" customWidth="1"/>
    <col min="10516" max="10517" width="5.875" customWidth="1"/>
    <col min="10518" max="10525" width="4.875" customWidth="1"/>
    <col min="10526" max="10526" width="5.875" customWidth="1"/>
    <col min="10527" max="10527" width="6.375" customWidth="1"/>
    <col min="10528" max="10528" width="0" hidden="1" customWidth="1"/>
    <col min="10529" max="10530" width="5.625" customWidth="1"/>
    <col min="10531" max="10531" width="19.625" customWidth="1"/>
    <col min="10532" max="10555" width="5.625" customWidth="1"/>
    <col min="10556" max="10556" width="1.625" customWidth="1"/>
    <col min="10753" max="10753" width="5.75" customWidth="1"/>
    <col min="10754" max="10755" width="5.625" customWidth="1"/>
    <col min="10756" max="10756" width="19.625" customWidth="1"/>
    <col min="10757" max="10759" width="7.75" customWidth="1"/>
    <col min="10760" max="10760" width="4.625" customWidth="1"/>
    <col min="10761" max="10771" width="4.875" customWidth="1"/>
    <col min="10772" max="10773" width="5.875" customWidth="1"/>
    <col min="10774" max="10781" width="4.875" customWidth="1"/>
    <col min="10782" max="10782" width="5.875" customWidth="1"/>
    <col min="10783" max="10783" width="6.375" customWidth="1"/>
    <col min="10784" max="10784" width="0" hidden="1" customWidth="1"/>
    <col min="10785" max="10786" width="5.625" customWidth="1"/>
    <col min="10787" max="10787" width="19.625" customWidth="1"/>
    <col min="10788" max="10811" width="5.625" customWidth="1"/>
    <col min="10812" max="10812" width="1.625" customWidth="1"/>
    <col min="11009" max="11009" width="5.75" customWidth="1"/>
    <col min="11010" max="11011" width="5.625" customWidth="1"/>
    <col min="11012" max="11012" width="19.625" customWidth="1"/>
    <col min="11013" max="11015" width="7.75" customWidth="1"/>
    <col min="11016" max="11016" width="4.625" customWidth="1"/>
    <col min="11017" max="11027" width="4.875" customWidth="1"/>
    <col min="11028" max="11029" width="5.875" customWidth="1"/>
    <col min="11030" max="11037" width="4.875" customWidth="1"/>
    <col min="11038" max="11038" width="5.875" customWidth="1"/>
    <col min="11039" max="11039" width="6.375" customWidth="1"/>
    <col min="11040" max="11040" width="0" hidden="1" customWidth="1"/>
    <col min="11041" max="11042" width="5.625" customWidth="1"/>
    <col min="11043" max="11043" width="19.625" customWidth="1"/>
    <col min="11044" max="11067" width="5.625" customWidth="1"/>
    <col min="11068" max="11068" width="1.625" customWidth="1"/>
    <col min="11265" max="11265" width="5.75" customWidth="1"/>
    <col min="11266" max="11267" width="5.625" customWidth="1"/>
    <col min="11268" max="11268" width="19.625" customWidth="1"/>
    <col min="11269" max="11271" width="7.75" customWidth="1"/>
    <col min="11272" max="11272" width="4.625" customWidth="1"/>
    <col min="11273" max="11283" width="4.875" customWidth="1"/>
    <col min="11284" max="11285" width="5.875" customWidth="1"/>
    <col min="11286" max="11293" width="4.875" customWidth="1"/>
    <col min="11294" max="11294" width="5.875" customWidth="1"/>
    <col min="11295" max="11295" width="6.375" customWidth="1"/>
    <col min="11296" max="11296" width="0" hidden="1" customWidth="1"/>
    <col min="11297" max="11298" width="5.625" customWidth="1"/>
    <col min="11299" max="11299" width="19.625" customWidth="1"/>
    <col min="11300" max="11323" width="5.625" customWidth="1"/>
    <col min="11324" max="11324" width="1.625" customWidth="1"/>
    <col min="11521" max="11521" width="5.75" customWidth="1"/>
    <col min="11522" max="11523" width="5.625" customWidth="1"/>
    <col min="11524" max="11524" width="19.625" customWidth="1"/>
    <col min="11525" max="11527" width="7.75" customWidth="1"/>
    <col min="11528" max="11528" width="4.625" customWidth="1"/>
    <col min="11529" max="11539" width="4.875" customWidth="1"/>
    <col min="11540" max="11541" width="5.875" customWidth="1"/>
    <col min="11542" max="11549" width="4.875" customWidth="1"/>
    <col min="11550" max="11550" width="5.875" customWidth="1"/>
    <col min="11551" max="11551" width="6.375" customWidth="1"/>
    <col min="11552" max="11552" width="0" hidden="1" customWidth="1"/>
    <col min="11553" max="11554" width="5.625" customWidth="1"/>
    <col min="11555" max="11555" width="19.625" customWidth="1"/>
    <col min="11556" max="11579" width="5.625" customWidth="1"/>
    <col min="11580" max="11580" width="1.625" customWidth="1"/>
    <col min="11777" max="11777" width="5.75" customWidth="1"/>
    <col min="11778" max="11779" width="5.625" customWidth="1"/>
    <col min="11780" max="11780" width="19.625" customWidth="1"/>
    <col min="11781" max="11783" width="7.75" customWidth="1"/>
    <col min="11784" max="11784" width="4.625" customWidth="1"/>
    <col min="11785" max="11795" width="4.875" customWidth="1"/>
    <col min="11796" max="11797" width="5.875" customWidth="1"/>
    <col min="11798" max="11805" width="4.875" customWidth="1"/>
    <col min="11806" max="11806" width="5.875" customWidth="1"/>
    <col min="11807" max="11807" width="6.375" customWidth="1"/>
    <col min="11808" max="11808" width="0" hidden="1" customWidth="1"/>
    <col min="11809" max="11810" width="5.625" customWidth="1"/>
    <col min="11811" max="11811" width="19.625" customWidth="1"/>
    <col min="11812" max="11835" width="5.625" customWidth="1"/>
    <col min="11836" max="11836" width="1.625" customWidth="1"/>
    <col min="12033" max="12033" width="5.75" customWidth="1"/>
    <col min="12034" max="12035" width="5.625" customWidth="1"/>
    <col min="12036" max="12036" width="19.625" customWidth="1"/>
    <col min="12037" max="12039" width="7.75" customWidth="1"/>
    <col min="12040" max="12040" width="4.625" customWidth="1"/>
    <col min="12041" max="12051" width="4.875" customWidth="1"/>
    <col min="12052" max="12053" width="5.875" customWidth="1"/>
    <col min="12054" max="12061" width="4.875" customWidth="1"/>
    <col min="12062" max="12062" width="5.875" customWidth="1"/>
    <col min="12063" max="12063" width="6.375" customWidth="1"/>
    <col min="12064" max="12064" width="0" hidden="1" customWidth="1"/>
    <col min="12065" max="12066" width="5.625" customWidth="1"/>
    <col min="12067" max="12067" width="19.625" customWidth="1"/>
    <col min="12068" max="12091" width="5.625" customWidth="1"/>
    <col min="12092" max="12092" width="1.625" customWidth="1"/>
    <col min="12289" max="12289" width="5.75" customWidth="1"/>
    <col min="12290" max="12291" width="5.625" customWidth="1"/>
    <col min="12292" max="12292" width="19.625" customWidth="1"/>
    <col min="12293" max="12295" width="7.75" customWidth="1"/>
    <col min="12296" max="12296" width="4.625" customWidth="1"/>
    <col min="12297" max="12307" width="4.875" customWidth="1"/>
    <col min="12308" max="12309" width="5.875" customWidth="1"/>
    <col min="12310" max="12317" width="4.875" customWidth="1"/>
    <col min="12318" max="12318" width="5.875" customWidth="1"/>
    <col min="12319" max="12319" width="6.375" customWidth="1"/>
    <col min="12320" max="12320" width="0" hidden="1" customWidth="1"/>
    <col min="12321" max="12322" width="5.625" customWidth="1"/>
    <col min="12323" max="12323" width="19.625" customWidth="1"/>
    <col min="12324" max="12347" width="5.625" customWidth="1"/>
    <col min="12348" max="12348" width="1.625" customWidth="1"/>
    <col min="12545" max="12545" width="5.75" customWidth="1"/>
    <col min="12546" max="12547" width="5.625" customWidth="1"/>
    <col min="12548" max="12548" width="19.625" customWidth="1"/>
    <col min="12549" max="12551" width="7.75" customWidth="1"/>
    <col min="12552" max="12552" width="4.625" customWidth="1"/>
    <col min="12553" max="12563" width="4.875" customWidth="1"/>
    <col min="12564" max="12565" width="5.875" customWidth="1"/>
    <col min="12566" max="12573" width="4.875" customWidth="1"/>
    <col min="12574" max="12574" width="5.875" customWidth="1"/>
    <col min="12575" max="12575" width="6.375" customWidth="1"/>
    <col min="12576" max="12576" width="0" hidden="1" customWidth="1"/>
    <col min="12577" max="12578" width="5.625" customWidth="1"/>
    <col min="12579" max="12579" width="19.625" customWidth="1"/>
    <col min="12580" max="12603" width="5.625" customWidth="1"/>
    <col min="12604" max="12604" width="1.625" customWidth="1"/>
    <col min="12801" max="12801" width="5.75" customWidth="1"/>
    <col min="12802" max="12803" width="5.625" customWidth="1"/>
    <col min="12804" max="12804" width="19.625" customWidth="1"/>
    <col min="12805" max="12807" width="7.75" customWidth="1"/>
    <col min="12808" max="12808" width="4.625" customWidth="1"/>
    <col min="12809" max="12819" width="4.875" customWidth="1"/>
    <col min="12820" max="12821" width="5.875" customWidth="1"/>
    <col min="12822" max="12829" width="4.875" customWidth="1"/>
    <col min="12830" max="12830" width="5.875" customWidth="1"/>
    <col min="12831" max="12831" width="6.375" customWidth="1"/>
    <col min="12832" max="12832" width="0" hidden="1" customWidth="1"/>
    <col min="12833" max="12834" width="5.625" customWidth="1"/>
    <col min="12835" max="12835" width="19.625" customWidth="1"/>
    <col min="12836" max="12859" width="5.625" customWidth="1"/>
    <col min="12860" max="12860" width="1.625" customWidth="1"/>
    <col min="13057" max="13057" width="5.75" customWidth="1"/>
    <col min="13058" max="13059" width="5.625" customWidth="1"/>
    <col min="13060" max="13060" width="19.625" customWidth="1"/>
    <col min="13061" max="13063" width="7.75" customWidth="1"/>
    <col min="13064" max="13064" width="4.625" customWidth="1"/>
    <col min="13065" max="13075" width="4.875" customWidth="1"/>
    <col min="13076" max="13077" width="5.875" customWidth="1"/>
    <col min="13078" max="13085" width="4.875" customWidth="1"/>
    <col min="13086" max="13086" width="5.875" customWidth="1"/>
    <col min="13087" max="13087" width="6.375" customWidth="1"/>
    <col min="13088" max="13088" width="0" hidden="1" customWidth="1"/>
    <col min="13089" max="13090" width="5.625" customWidth="1"/>
    <col min="13091" max="13091" width="19.625" customWidth="1"/>
    <col min="13092" max="13115" width="5.625" customWidth="1"/>
    <col min="13116" max="13116" width="1.625" customWidth="1"/>
    <col min="13313" max="13313" width="5.75" customWidth="1"/>
    <col min="13314" max="13315" width="5.625" customWidth="1"/>
    <col min="13316" max="13316" width="19.625" customWidth="1"/>
    <col min="13317" max="13319" width="7.75" customWidth="1"/>
    <col min="13320" max="13320" width="4.625" customWidth="1"/>
    <col min="13321" max="13331" width="4.875" customWidth="1"/>
    <col min="13332" max="13333" width="5.875" customWidth="1"/>
    <col min="13334" max="13341" width="4.875" customWidth="1"/>
    <col min="13342" max="13342" width="5.875" customWidth="1"/>
    <col min="13343" max="13343" width="6.375" customWidth="1"/>
    <col min="13344" max="13344" width="0" hidden="1" customWidth="1"/>
    <col min="13345" max="13346" width="5.625" customWidth="1"/>
    <col min="13347" max="13347" width="19.625" customWidth="1"/>
    <col min="13348" max="13371" width="5.625" customWidth="1"/>
    <col min="13372" max="13372" width="1.625" customWidth="1"/>
    <col min="13569" max="13569" width="5.75" customWidth="1"/>
    <col min="13570" max="13571" width="5.625" customWidth="1"/>
    <col min="13572" max="13572" width="19.625" customWidth="1"/>
    <col min="13573" max="13575" width="7.75" customWidth="1"/>
    <col min="13576" max="13576" width="4.625" customWidth="1"/>
    <col min="13577" max="13587" width="4.875" customWidth="1"/>
    <col min="13588" max="13589" width="5.875" customWidth="1"/>
    <col min="13590" max="13597" width="4.875" customWidth="1"/>
    <col min="13598" max="13598" width="5.875" customWidth="1"/>
    <col min="13599" max="13599" width="6.375" customWidth="1"/>
    <col min="13600" max="13600" width="0" hidden="1" customWidth="1"/>
    <col min="13601" max="13602" width="5.625" customWidth="1"/>
    <col min="13603" max="13603" width="19.625" customWidth="1"/>
    <col min="13604" max="13627" width="5.625" customWidth="1"/>
    <col min="13628" max="13628" width="1.625" customWidth="1"/>
    <col min="13825" max="13825" width="5.75" customWidth="1"/>
    <col min="13826" max="13827" width="5.625" customWidth="1"/>
    <col min="13828" max="13828" width="19.625" customWidth="1"/>
    <col min="13829" max="13831" width="7.75" customWidth="1"/>
    <col min="13832" max="13832" width="4.625" customWidth="1"/>
    <col min="13833" max="13843" width="4.875" customWidth="1"/>
    <col min="13844" max="13845" width="5.875" customWidth="1"/>
    <col min="13846" max="13853" width="4.875" customWidth="1"/>
    <col min="13854" max="13854" width="5.875" customWidth="1"/>
    <col min="13855" max="13855" width="6.375" customWidth="1"/>
    <col min="13856" max="13856" width="0" hidden="1" customWidth="1"/>
    <col min="13857" max="13858" width="5.625" customWidth="1"/>
    <col min="13859" max="13859" width="19.625" customWidth="1"/>
    <col min="13860" max="13883" width="5.625" customWidth="1"/>
    <col min="13884" max="13884" width="1.625" customWidth="1"/>
    <col min="14081" max="14081" width="5.75" customWidth="1"/>
    <col min="14082" max="14083" width="5.625" customWidth="1"/>
    <col min="14084" max="14084" width="19.625" customWidth="1"/>
    <col min="14085" max="14087" width="7.75" customWidth="1"/>
    <col min="14088" max="14088" width="4.625" customWidth="1"/>
    <col min="14089" max="14099" width="4.875" customWidth="1"/>
    <col min="14100" max="14101" width="5.875" customWidth="1"/>
    <col min="14102" max="14109" width="4.875" customWidth="1"/>
    <col min="14110" max="14110" width="5.875" customWidth="1"/>
    <col min="14111" max="14111" width="6.375" customWidth="1"/>
    <col min="14112" max="14112" width="0" hidden="1" customWidth="1"/>
    <col min="14113" max="14114" width="5.625" customWidth="1"/>
    <col min="14115" max="14115" width="19.625" customWidth="1"/>
    <col min="14116" max="14139" width="5.625" customWidth="1"/>
    <col min="14140" max="14140" width="1.625" customWidth="1"/>
    <col min="14337" max="14337" width="5.75" customWidth="1"/>
    <col min="14338" max="14339" width="5.625" customWidth="1"/>
    <col min="14340" max="14340" width="19.625" customWidth="1"/>
    <col min="14341" max="14343" width="7.75" customWidth="1"/>
    <col min="14344" max="14344" width="4.625" customWidth="1"/>
    <col min="14345" max="14355" width="4.875" customWidth="1"/>
    <col min="14356" max="14357" width="5.875" customWidth="1"/>
    <col min="14358" max="14365" width="4.875" customWidth="1"/>
    <col min="14366" max="14366" width="5.875" customWidth="1"/>
    <col min="14367" max="14367" width="6.375" customWidth="1"/>
    <col min="14368" max="14368" width="0" hidden="1" customWidth="1"/>
    <col min="14369" max="14370" width="5.625" customWidth="1"/>
    <col min="14371" max="14371" width="19.625" customWidth="1"/>
    <col min="14372" max="14395" width="5.625" customWidth="1"/>
    <col min="14396" max="14396" width="1.625" customWidth="1"/>
    <col min="14593" max="14593" width="5.75" customWidth="1"/>
    <col min="14594" max="14595" width="5.625" customWidth="1"/>
    <col min="14596" max="14596" width="19.625" customWidth="1"/>
    <col min="14597" max="14599" width="7.75" customWidth="1"/>
    <col min="14600" max="14600" width="4.625" customWidth="1"/>
    <col min="14601" max="14611" width="4.875" customWidth="1"/>
    <col min="14612" max="14613" width="5.875" customWidth="1"/>
    <col min="14614" max="14621" width="4.875" customWidth="1"/>
    <col min="14622" max="14622" width="5.875" customWidth="1"/>
    <col min="14623" max="14623" width="6.375" customWidth="1"/>
    <col min="14624" max="14624" width="0" hidden="1" customWidth="1"/>
    <col min="14625" max="14626" width="5.625" customWidth="1"/>
    <col min="14627" max="14627" width="19.625" customWidth="1"/>
    <col min="14628" max="14651" width="5.625" customWidth="1"/>
    <col min="14652" max="14652" width="1.625" customWidth="1"/>
    <col min="14849" max="14849" width="5.75" customWidth="1"/>
    <col min="14850" max="14851" width="5.625" customWidth="1"/>
    <col min="14852" max="14852" width="19.625" customWidth="1"/>
    <col min="14853" max="14855" width="7.75" customWidth="1"/>
    <col min="14856" max="14856" width="4.625" customWidth="1"/>
    <col min="14857" max="14867" width="4.875" customWidth="1"/>
    <col min="14868" max="14869" width="5.875" customWidth="1"/>
    <col min="14870" max="14877" width="4.875" customWidth="1"/>
    <col min="14878" max="14878" width="5.875" customWidth="1"/>
    <col min="14879" max="14879" width="6.375" customWidth="1"/>
    <col min="14880" max="14880" width="0" hidden="1" customWidth="1"/>
    <col min="14881" max="14882" width="5.625" customWidth="1"/>
    <col min="14883" max="14883" width="19.625" customWidth="1"/>
    <col min="14884" max="14907" width="5.625" customWidth="1"/>
    <col min="14908" max="14908" width="1.625" customWidth="1"/>
    <col min="15105" max="15105" width="5.75" customWidth="1"/>
    <col min="15106" max="15107" width="5.625" customWidth="1"/>
    <col min="15108" max="15108" width="19.625" customWidth="1"/>
    <col min="15109" max="15111" width="7.75" customWidth="1"/>
    <col min="15112" max="15112" width="4.625" customWidth="1"/>
    <col min="15113" max="15123" width="4.875" customWidth="1"/>
    <col min="15124" max="15125" width="5.875" customWidth="1"/>
    <col min="15126" max="15133" width="4.875" customWidth="1"/>
    <col min="15134" max="15134" width="5.875" customWidth="1"/>
    <col min="15135" max="15135" width="6.375" customWidth="1"/>
    <col min="15136" max="15136" width="0" hidden="1" customWidth="1"/>
    <col min="15137" max="15138" width="5.625" customWidth="1"/>
    <col min="15139" max="15139" width="19.625" customWidth="1"/>
    <col min="15140" max="15163" width="5.625" customWidth="1"/>
    <col min="15164" max="15164" width="1.625" customWidth="1"/>
    <col min="15361" max="15361" width="5.75" customWidth="1"/>
    <col min="15362" max="15363" width="5.625" customWidth="1"/>
    <col min="15364" max="15364" width="19.625" customWidth="1"/>
    <col min="15365" max="15367" width="7.75" customWidth="1"/>
    <col min="15368" max="15368" width="4.625" customWidth="1"/>
    <col min="15369" max="15379" width="4.875" customWidth="1"/>
    <col min="15380" max="15381" width="5.875" customWidth="1"/>
    <col min="15382" max="15389" width="4.875" customWidth="1"/>
    <col min="15390" max="15390" width="5.875" customWidth="1"/>
    <col min="15391" max="15391" width="6.375" customWidth="1"/>
    <col min="15392" max="15392" width="0" hidden="1" customWidth="1"/>
    <col min="15393" max="15394" width="5.625" customWidth="1"/>
    <col min="15395" max="15395" width="19.625" customWidth="1"/>
    <col min="15396" max="15419" width="5.625" customWidth="1"/>
    <col min="15420" max="15420" width="1.625" customWidth="1"/>
    <col min="15617" max="15617" width="5.75" customWidth="1"/>
    <col min="15618" max="15619" width="5.625" customWidth="1"/>
    <col min="15620" max="15620" width="19.625" customWidth="1"/>
    <col min="15621" max="15623" width="7.75" customWidth="1"/>
    <col min="15624" max="15624" width="4.625" customWidth="1"/>
    <col min="15625" max="15635" width="4.875" customWidth="1"/>
    <col min="15636" max="15637" width="5.875" customWidth="1"/>
    <col min="15638" max="15645" width="4.875" customWidth="1"/>
    <col min="15646" max="15646" width="5.875" customWidth="1"/>
    <col min="15647" max="15647" width="6.375" customWidth="1"/>
    <col min="15648" max="15648" width="0" hidden="1" customWidth="1"/>
    <col min="15649" max="15650" width="5.625" customWidth="1"/>
    <col min="15651" max="15651" width="19.625" customWidth="1"/>
    <col min="15652" max="15675" width="5.625" customWidth="1"/>
    <col min="15676" max="15676" width="1.625" customWidth="1"/>
    <col min="15873" max="15873" width="5.75" customWidth="1"/>
    <col min="15874" max="15875" width="5.625" customWidth="1"/>
    <col min="15876" max="15876" width="19.625" customWidth="1"/>
    <col min="15877" max="15879" width="7.75" customWidth="1"/>
    <col min="15880" max="15880" width="4.625" customWidth="1"/>
    <col min="15881" max="15891" width="4.875" customWidth="1"/>
    <col min="15892" max="15893" width="5.875" customWidth="1"/>
    <col min="15894" max="15901" width="4.875" customWidth="1"/>
    <col min="15902" max="15902" width="5.875" customWidth="1"/>
    <col min="15903" max="15903" width="6.375" customWidth="1"/>
    <col min="15904" max="15904" width="0" hidden="1" customWidth="1"/>
    <col min="15905" max="15906" width="5.625" customWidth="1"/>
    <col min="15907" max="15907" width="19.625" customWidth="1"/>
    <col min="15908" max="15931" width="5.625" customWidth="1"/>
    <col min="15932" max="15932" width="1.625" customWidth="1"/>
    <col min="16129" max="16129" width="5.75" customWidth="1"/>
    <col min="16130" max="16131" width="5.625" customWidth="1"/>
    <col min="16132" max="16132" width="19.625" customWidth="1"/>
    <col min="16133" max="16135" width="7.75" customWidth="1"/>
    <col min="16136" max="16136" width="4.625" customWidth="1"/>
    <col min="16137" max="16147" width="4.875" customWidth="1"/>
    <col min="16148" max="16149" width="5.875" customWidth="1"/>
    <col min="16150" max="16157" width="4.875" customWidth="1"/>
    <col min="16158" max="16158" width="5.875" customWidth="1"/>
    <col min="16159" max="16159" width="6.375" customWidth="1"/>
    <col min="16160" max="16160" width="0" hidden="1" customWidth="1"/>
    <col min="16161" max="16162" width="5.625" customWidth="1"/>
    <col min="16163" max="16163" width="19.625" customWidth="1"/>
    <col min="16164" max="16187" width="5.625" customWidth="1"/>
    <col min="16188" max="16188" width="1.625" customWidth="1"/>
  </cols>
  <sheetData>
    <row r="1" spans="2:62" ht="10.5" customHeight="1" x14ac:dyDescent="0.15">
      <c r="BG1" s="2"/>
    </row>
    <row r="2" spans="2:62" ht="19.5" customHeight="1" x14ac:dyDescent="0.2">
      <c r="D2" s="3" t="s">
        <v>323</v>
      </c>
      <c r="E2" s="725" t="s">
        <v>0</v>
      </c>
      <c r="F2" s="725"/>
      <c r="G2" s="725"/>
      <c r="H2" s="725"/>
      <c r="I2" s="725"/>
      <c r="J2" s="725"/>
      <c r="K2" s="725"/>
      <c r="L2" s="725"/>
      <c r="M2" s="725"/>
      <c r="N2" s="725"/>
      <c r="O2" s="725"/>
      <c r="P2" s="725"/>
      <c r="Q2" s="725"/>
      <c r="R2" s="725"/>
      <c r="S2" s="725"/>
      <c r="T2" s="725"/>
      <c r="U2" s="725"/>
      <c r="V2" s="4" t="s">
        <v>324</v>
      </c>
      <c r="W2" s="4"/>
      <c r="AE2" s="5"/>
      <c r="AF2" s="6"/>
      <c r="AG2" s="6"/>
      <c r="AH2" s="6"/>
      <c r="AI2" s="6"/>
      <c r="AJ2" s="533"/>
      <c r="AK2" s="7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F2" s="6"/>
      <c r="BG2" s="6"/>
    </row>
    <row r="3" spans="2:62" ht="15" thickBot="1" x14ac:dyDescent="0.2">
      <c r="C3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6" t="s">
        <v>2</v>
      </c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9"/>
      <c r="BF3" s="8"/>
      <c r="BG3" s="8"/>
      <c r="BH3" s="10"/>
    </row>
    <row r="4" spans="2:62" ht="14.25" customHeight="1" x14ac:dyDescent="0.15">
      <c r="B4" s="11"/>
      <c r="C4" s="12"/>
      <c r="D4" s="12"/>
      <c r="E4" s="13" t="s">
        <v>3</v>
      </c>
      <c r="F4" s="13" t="s">
        <v>4</v>
      </c>
      <c r="G4" s="13" t="s">
        <v>5</v>
      </c>
      <c r="H4" s="716" t="s">
        <v>325</v>
      </c>
      <c r="I4" s="716" t="s">
        <v>326</v>
      </c>
      <c r="J4" s="716" t="s">
        <v>327</v>
      </c>
      <c r="K4" s="716" t="s">
        <v>328</v>
      </c>
      <c r="L4" s="716" t="s">
        <v>329</v>
      </c>
      <c r="M4" s="716" t="s">
        <v>330</v>
      </c>
      <c r="N4" s="716" t="s">
        <v>331</v>
      </c>
      <c r="O4" s="716" t="s">
        <v>332</v>
      </c>
      <c r="P4" s="716" t="s">
        <v>333</v>
      </c>
      <c r="Q4" s="716" t="s">
        <v>334</v>
      </c>
      <c r="R4" s="716" t="s">
        <v>335</v>
      </c>
      <c r="S4" s="716" t="s">
        <v>336</v>
      </c>
      <c r="T4" s="716" t="s">
        <v>337</v>
      </c>
      <c r="U4" s="716" t="s">
        <v>338</v>
      </c>
      <c r="V4" s="716" t="s">
        <v>339</v>
      </c>
      <c r="W4" s="716" t="s">
        <v>340</v>
      </c>
      <c r="X4" s="716" t="s">
        <v>341</v>
      </c>
      <c r="Y4" s="716" t="s">
        <v>342</v>
      </c>
      <c r="Z4" s="716" t="s">
        <v>343</v>
      </c>
      <c r="AA4" s="716" t="s">
        <v>344</v>
      </c>
      <c r="AB4" s="716" t="s">
        <v>345</v>
      </c>
      <c r="AC4" s="716" t="s">
        <v>346</v>
      </c>
      <c r="AD4" s="722" t="s">
        <v>347</v>
      </c>
      <c r="AE4" s="14"/>
      <c r="AF4" s="14"/>
      <c r="AG4" s="11"/>
      <c r="AH4" s="12"/>
      <c r="AI4" s="15"/>
      <c r="AJ4" s="716" t="s">
        <v>348</v>
      </c>
      <c r="AK4" s="716" t="s">
        <v>349</v>
      </c>
      <c r="AL4" s="716" t="s">
        <v>350</v>
      </c>
      <c r="AM4" s="716" t="s">
        <v>351</v>
      </c>
      <c r="AN4" s="716" t="s">
        <v>352</v>
      </c>
      <c r="AO4" s="716" t="s">
        <v>353</v>
      </c>
      <c r="AP4" s="716" t="s">
        <v>6</v>
      </c>
      <c r="AQ4" s="716" t="s">
        <v>354</v>
      </c>
      <c r="AR4" s="716" t="s">
        <v>355</v>
      </c>
      <c r="AS4" s="716" t="s">
        <v>356</v>
      </c>
      <c r="AT4" s="716" t="s">
        <v>357</v>
      </c>
      <c r="AU4" s="716" t="s">
        <v>358</v>
      </c>
      <c r="AV4" s="716" t="s">
        <v>359</v>
      </c>
      <c r="AW4" s="716" t="s">
        <v>360</v>
      </c>
      <c r="AX4" s="716" t="s">
        <v>361</v>
      </c>
      <c r="AY4" s="716" t="s">
        <v>362</v>
      </c>
      <c r="AZ4" s="716" t="s">
        <v>363</v>
      </c>
      <c r="BA4" s="716" t="s">
        <v>364</v>
      </c>
      <c r="BB4" s="716" t="s">
        <v>267</v>
      </c>
      <c r="BC4" s="716" t="s">
        <v>270</v>
      </c>
      <c r="BD4" s="716" t="s">
        <v>365</v>
      </c>
      <c r="BE4" s="719" t="s">
        <v>366</v>
      </c>
      <c r="BF4" s="716" t="s">
        <v>271</v>
      </c>
      <c r="BG4" s="722" t="s">
        <v>7</v>
      </c>
      <c r="BH4" s="10"/>
      <c r="BJ4" t="s">
        <v>8</v>
      </c>
    </row>
    <row r="5" spans="2:62" ht="14.25" x14ac:dyDescent="0.15">
      <c r="B5" s="16" t="s">
        <v>272</v>
      </c>
      <c r="C5" s="17"/>
      <c r="D5" s="17"/>
      <c r="E5" s="18"/>
      <c r="F5" s="18"/>
      <c r="G5" s="18"/>
      <c r="H5" s="717"/>
      <c r="I5" s="717"/>
      <c r="J5" s="717"/>
      <c r="K5" s="717"/>
      <c r="L5" s="717"/>
      <c r="M5" s="717"/>
      <c r="N5" s="717"/>
      <c r="O5" s="717"/>
      <c r="P5" s="717" t="s">
        <v>9</v>
      </c>
      <c r="Q5" s="717"/>
      <c r="R5" s="717"/>
      <c r="S5" s="717"/>
      <c r="T5" s="717"/>
      <c r="U5" s="717"/>
      <c r="V5" s="717"/>
      <c r="W5" s="717"/>
      <c r="X5" s="717"/>
      <c r="Y5" s="717"/>
      <c r="Z5" s="717"/>
      <c r="AA5" s="717"/>
      <c r="AB5" s="717"/>
      <c r="AC5" s="717"/>
      <c r="AD5" s="723"/>
      <c r="AE5" s="14"/>
      <c r="AF5" s="14"/>
      <c r="AG5" s="16" t="s">
        <v>272</v>
      </c>
      <c r="AH5" s="17"/>
      <c r="AI5" s="19"/>
      <c r="AJ5" s="717"/>
      <c r="AK5" s="717"/>
      <c r="AL5" s="717"/>
      <c r="AM5" s="717"/>
      <c r="AN5" s="717"/>
      <c r="AO5" s="717"/>
      <c r="AP5" s="717" t="s">
        <v>10</v>
      </c>
      <c r="AQ5" s="717"/>
      <c r="AR5" s="717"/>
      <c r="AS5" s="717"/>
      <c r="AT5" s="717"/>
      <c r="AU5" s="717"/>
      <c r="AV5" s="717"/>
      <c r="AW5" s="717"/>
      <c r="AX5" s="717"/>
      <c r="AY5" s="717"/>
      <c r="AZ5" s="717"/>
      <c r="BA5" s="717"/>
      <c r="BB5" s="717"/>
      <c r="BC5" s="717"/>
      <c r="BD5" s="717"/>
      <c r="BE5" s="720"/>
      <c r="BF5" s="717"/>
      <c r="BG5" s="723" t="s">
        <v>273</v>
      </c>
      <c r="BH5" s="10"/>
    </row>
    <row r="6" spans="2:62" ht="14.25" x14ac:dyDescent="0.15">
      <c r="B6" s="20"/>
      <c r="D6" s="17"/>
      <c r="E6" s="21" t="s">
        <v>11</v>
      </c>
      <c r="F6" s="21" t="s">
        <v>3</v>
      </c>
      <c r="G6" s="21" t="s">
        <v>3</v>
      </c>
      <c r="H6" s="718"/>
      <c r="I6" s="718" t="s">
        <v>12</v>
      </c>
      <c r="J6" s="718" t="s">
        <v>13</v>
      </c>
      <c r="K6" s="718" t="s">
        <v>367</v>
      </c>
      <c r="L6" s="718" t="s">
        <v>14</v>
      </c>
      <c r="M6" s="718" t="s">
        <v>368</v>
      </c>
      <c r="N6" s="718" t="s">
        <v>15</v>
      </c>
      <c r="O6" s="718" t="s">
        <v>16</v>
      </c>
      <c r="P6" s="718" t="s">
        <v>17</v>
      </c>
      <c r="Q6" s="718" t="s">
        <v>369</v>
      </c>
      <c r="R6" s="718" t="s">
        <v>18</v>
      </c>
      <c r="S6" s="718" t="s">
        <v>19</v>
      </c>
      <c r="T6" s="718" t="s">
        <v>20</v>
      </c>
      <c r="U6" s="718" t="s">
        <v>370</v>
      </c>
      <c r="V6" s="718" t="s">
        <v>21</v>
      </c>
      <c r="W6" s="718" t="s">
        <v>371</v>
      </c>
      <c r="X6" s="718" t="s">
        <v>22</v>
      </c>
      <c r="Y6" s="718"/>
      <c r="Z6" s="718"/>
      <c r="AA6" s="718"/>
      <c r="AB6" s="718"/>
      <c r="AC6" s="718"/>
      <c r="AD6" s="724"/>
      <c r="AE6" s="14"/>
      <c r="AF6" s="14"/>
      <c r="AG6" s="20"/>
      <c r="AI6" s="22"/>
      <c r="AJ6" s="718" t="s">
        <v>372</v>
      </c>
      <c r="AK6" s="718" t="s">
        <v>373</v>
      </c>
      <c r="AL6" s="718" t="s">
        <v>23</v>
      </c>
      <c r="AM6" s="718" t="s">
        <v>374</v>
      </c>
      <c r="AN6" s="718" t="s">
        <v>24</v>
      </c>
      <c r="AO6" s="718" t="s">
        <v>375</v>
      </c>
      <c r="AP6" s="718" t="s">
        <v>25</v>
      </c>
      <c r="AQ6" s="718" t="s">
        <v>26</v>
      </c>
      <c r="AR6" s="718" t="s">
        <v>25</v>
      </c>
      <c r="AS6" s="718" t="s">
        <v>376</v>
      </c>
      <c r="AT6" s="718"/>
      <c r="AU6" s="718"/>
      <c r="AV6" s="718" t="s">
        <v>377</v>
      </c>
      <c r="AW6" s="718" t="s">
        <v>27</v>
      </c>
      <c r="AX6" s="718" t="s">
        <v>17</v>
      </c>
      <c r="AY6" s="718" t="s">
        <v>378</v>
      </c>
      <c r="AZ6" s="718" t="s">
        <v>28</v>
      </c>
      <c r="BA6" s="718" t="s">
        <v>29</v>
      </c>
      <c r="BB6" s="718" t="s">
        <v>30</v>
      </c>
      <c r="BC6" s="718" t="s">
        <v>31</v>
      </c>
      <c r="BD6" s="718" t="s">
        <v>32</v>
      </c>
      <c r="BE6" s="721" t="s">
        <v>30</v>
      </c>
      <c r="BF6" s="718" t="s">
        <v>33</v>
      </c>
      <c r="BG6" s="724" t="s">
        <v>34</v>
      </c>
      <c r="BH6" s="10"/>
    </row>
    <row r="7" spans="2:62" s="33" customFormat="1" ht="14.25" x14ac:dyDescent="0.15">
      <c r="B7" s="696" t="s">
        <v>379</v>
      </c>
      <c r="C7" s="660"/>
      <c r="D7" s="660"/>
      <c r="E7" s="23">
        <f>SUM(F7:G7)</f>
        <v>47</v>
      </c>
      <c r="F7" s="23">
        <f>+[7]計!C4</f>
        <v>43</v>
      </c>
      <c r="G7" s="24">
        <f>+[7]計!D4</f>
        <v>4</v>
      </c>
      <c r="H7" s="25">
        <f>+[7]計!E4</f>
        <v>3</v>
      </c>
      <c r="I7" s="26">
        <f>+[7]計!F4</f>
        <v>0</v>
      </c>
      <c r="J7" s="26">
        <f>+[7]計!G4</f>
        <v>0</v>
      </c>
      <c r="K7" s="26">
        <f>+[7]計!H4</f>
        <v>0</v>
      </c>
      <c r="L7" s="26">
        <f>+[7]計!I4</f>
        <v>0</v>
      </c>
      <c r="M7" s="26">
        <f>+[7]計!J4</f>
        <v>0</v>
      </c>
      <c r="N7" s="26">
        <f>+[7]計!K4</f>
        <v>0</v>
      </c>
      <c r="O7" s="26">
        <f>+[7]計!L4</f>
        <v>0</v>
      </c>
      <c r="P7" s="26">
        <f>+[7]計!M4</f>
        <v>1</v>
      </c>
      <c r="Q7" s="26">
        <f>+[7]計!N4</f>
        <v>0</v>
      </c>
      <c r="R7" s="26">
        <f>+[7]計!O4</f>
        <v>0</v>
      </c>
      <c r="S7" s="26">
        <f>+[7]計!P4</f>
        <v>0</v>
      </c>
      <c r="T7" s="26">
        <f>+[7]計!Q4</f>
        <v>0</v>
      </c>
      <c r="U7" s="26">
        <f>+[7]計!R4</f>
        <v>0</v>
      </c>
      <c r="V7" s="26">
        <f>+[7]計!S4</f>
        <v>0</v>
      </c>
      <c r="W7" s="26">
        <f>+[7]計!T4</f>
        <v>0</v>
      </c>
      <c r="X7" s="26">
        <f>+[7]計!U4</f>
        <v>0</v>
      </c>
      <c r="Y7" s="26">
        <f>+[7]計!V4</f>
        <v>0</v>
      </c>
      <c r="Z7" s="26">
        <f>+[7]計!W4</f>
        <v>0</v>
      </c>
      <c r="AA7" s="26">
        <f>+[7]計!X4</f>
        <v>0</v>
      </c>
      <c r="AB7" s="26">
        <f>+[7]計!Y4</f>
        <v>0</v>
      </c>
      <c r="AC7" s="26">
        <f>+[7]計!Z4</f>
        <v>0</v>
      </c>
      <c r="AD7" s="27">
        <f>+[7]計!AA4</f>
        <v>0</v>
      </c>
      <c r="AE7" s="28"/>
      <c r="AF7" s="28"/>
      <c r="AG7" s="696" t="s">
        <v>380</v>
      </c>
      <c r="AH7" s="660"/>
      <c r="AI7" s="660"/>
      <c r="AJ7" s="29">
        <f>+[7]計!AB4</f>
        <v>0</v>
      </c>
      <c r="AK7" s="30">
        <f>+[7]計!AC4</f>
        <v>0</v>
      </c>
      <c r="AL7" s="30">
        <f>+[7]計!AD4</f>
        <v>0</v>
      </c>
      <c r="AM7" s="30">
        <f>+[7]計!AE4</f>
        <v>0</v>
      </c>
      <c r="AN7" s="30">
        <f>+[7]計!AF4</f>
        <v>0</v>
      </c>
      <c r="AO7" s="30">
        <f>+[7]計!AG4</f>
        <v>0</v>
      </c>
      <c r="AP7" s="30">
        <f>+[7]計!AH4</f>
        <v>0</v>
      </c>
      <c r="AQ7" s="30">
        <f>+[7]計!AI4</f>
        <v>0</v>
      </c>
      <c r="AR7" s="30">
        <f>+[7]計!AJ4</f>
        <v>0</v>
      </c>
      <c r="AS7" s="30">
        <f>+[7]計!AK4</f>
        <v>0</v>
      </c>
      <c r="AT7" s="30">
        <f>+[7]計!AL4</f>
        <v>0</v>
      </c>
      <c r="AU7" s="30">
        <f>+[7]計!AM4</f>
        <v>0</v>
      </c>
      <c r="AV7" s="30">
        <f>+[7]計!AN4</f>
        <v>0</v>
      </c>
      <c r="AW7" s="30">
        <f>+[7]計!AO4</f>
        <v>0</v>
      </c>
      <c r="AX7" s="30">
        <f>+[7]計!AP4</f>
        <v>0</v>
      </c>
      <c r="AY7" s="30">
        <f>+[7]計!AQ4</f>
        <v>0</v>
      </c>
      <c r="AZ7" s="30">
        <f>+[7]計!AR4</f>
        <v>0</v>
      </c>
      <c r="BA7" s="30">
        <f>+[7]計!AS4</f>
        <v>0</v>
      </c>
      <c r="BB7" s="30">
        <f>+[7]計!AT4</f>
        <v>0</v>
      </c>
      <c r="BC7" s="30">
        <f>+[7]計!AU4</f>
        <v>0</v>
      </c>
      <c r="BD7" s="30">
        <f>+[7]計!AV4</f>
        <v>0</v>
      </c>
      <c r="BE7" s="31">
        <f>+[7]計!AW4</f>
        <v>0</v>
      </c>
      <c r="BF7" s="30">
        <f>+[7]計!AX4</f>
        <v>0</v>
      </c>
      <c r="BG7" s="32">
        <f>+[7]計!AY4</f>
        <v>0</v>
      </c>
      <c r="BH7" s="28"/>
      <c r="BJ7" s="33">
        <f t="shared" ref="BJ7:BJ52" si="0">IF(SUM(H7:AD7)+SUM(AJ7:BG7)=G7,0,Y)</f>
        <v>0</v>
      </c>
    </row>
    <row r="8" spans="2:62" s="33" customFormat="1" ht="14.25" x14ac:dyDescent="0.15">
      <c r="B8" s="696" t="s">
        <v>381</v>
      </c>
      <c r="C8" s="660"/>
      <c r="D8" s="660"/>
      <c r="E8" s="23">
        <f t="shared" ref="E8:E52" si="1">SUM(F8:G8)</f>
        <v>16</v>
      </c>
      <c r="F8" s="23">
        <f>+[7]計!C5</f>
        <v>14</v>
      </c>
      <c r="G8" s="23">
        <f>+[7]計!D5</f>
        <v>2</v>
      </c>
      <c r="H8" s="34">
        <f>+[7]計!E5</f>
        <v>0</v>
      </c>
      <c r="I8" s="35">
        <f>+[7]計!F5</f>
        <v>0</v>
      </c>
      <c r="J8" s="35">
        <f>+[7]計!G5</f>
        <v>0</v>
      </c>
      <c r="K8" s="35">
        <f>+[7]計!H5</f>
        <v>0</v>
      </c>
      <c r="L8" s="35">
        <f>+[7]計!I5</f>
        <v>0</v>
      </c>
      <c r="M8" s="35">
        <f>+[7]計!J5</f>
        <v>0</v>
      </c>
      <c r="N8" s="35">
        <f>+[7]計!K5</f>
        <v>0</v>
      </c>
      <c r="O8" s="35">
        <f>+[7]計!L5</f>
        <v>0</v>
      </c>
      <c r="P8" s="35">
        <f>+[7]計!M5</f>
        <v>0</v>
      </c>
      <c r="Q8" s="35">
        <f>+[7]計!N5</f>
        <v>0</v>
      </c>
      <c r="R8" s="35">
        <f>+[7]計!O5</f>
        <v>0</v>
      </c>
      <c r="S8" s="35">
        <f>+[7]計!P5</f>
        <v>0</v>
      </c>
      <c r="T8" s="35">
        <f>+[7]計!Q5</f>
        <v>0</v>
      </c>
      <c r="U8" s="35">
        <f>+[7]計!R5</f>
        <v>0</v>
      </c>
      <c r="V8" s="35">
        <f>+[7]計!S5</f>
        <v>0</v>
      </c>
      <c r="W8" s="35">
        <f>+[7]計!T5</f>
        <v>0</v>
      </c>
      <c r="X8" s="35">
        <f>+[7]計!U5</f>
        <v>0</v>
      </c>
      <c r="Y8" s="35">
        <f>+[7]計!V5</f>
        <v>0</v>
      </c>
      <c r="Z8" s="35">
        <f>+[7]計!W5</f>
        <v>0</v>
      </c>
      <c r="AA8" s="35">
        <f>+[7]計!X5</f>
        <v>0</v>
      </c>
      <c r="AB8" s="35">
        <f>+[7]計!Y5</f>
        <v>0</v>
      </c>
      <c r="AC8" s="35">
        <f>+[7]計!Z5</f>
        <v>0</v>
      </c>
      <c r="AD8" s="36">
        <f>+[7]計!AA5</f>
        <v>0</v>
      </c>
      <c r="AE8" s="28"/>
      <c r="AF8" s="28"/>
      <c r="AG8" s="696" t="s">
        <v>381</v>
      </c>
      <c r="AH8" s="660"/>
      <c r="AI8" s="660"/>
      <c r="AJ8" s="29">
        <f>+[7]計!AB5</f>
        <v>0</v>
      </c>
      <c r="AK8" s="30">
        <f>+[7]計!AC5</f>
        <v>0</v>
      </c>
      <c r="AL8" s="30">
        <f>+[7]計!AD5</f>
        <v>0</v>
      </c>
      <c r="AM8" s="30">
        <f>+[7]計!AE5</f>
        <v>0</v>
      </c>
      <c r="AN8" s="30">
        <f>+[7]計!AF5</f>
        <v>0</v>
      </c>
      <c r="AO8" s="30">
        <f>+[7]計!AG5</f>
        <v>0</v>
      </c>
      <c r="AP8" s="30">
        <f>+[7]計!AH5</f>
        <v>0</v>
      </c>
      <c r="AQ8" s="30">
        <f>+[7]計!AI5</f>
        <v>0</v>
      </c>
      <c r="AR8" s="30">
        <f>+[7]計!AJ5</f>
        <v>0</v>
      </c>
      <c r="AS8" s="30">
        <f>+[7]計!AK5</f>
        <v>0</v>
      </c>
      <c r="AT8" s="30">
        <f>+[7]計!AL5</f>
        <v>0</v>
      </c>
      <c r="AU8" s="30">
        <f>+[7]計!AM5</f>
        <v>0</v>
      </c>
      <c r="AV8" s="30">
        <f>+[7]計!AN5</f>
        <v>0</v>
      </c>
      <c r="AW8" s="30">
        <f>+[7]計!AO5</f>
        <v>0</v>
      </c>
      <c r="AX8" s="30">
        <f>+[7]計!AP5</f>
        <v>0</v>
      </c>
      <c r="AY8" s="30">
        <f>+[7]計!AQ5</f>
        <v>0</v>
      </c>
      <c r="AZ8" s="30">
        <f>+[7]計!AR5</f>
        <v>1</v>
      </c>
      <c r="BA8" s="30">
        <f>+[7]計!AS5</f>
        <v>0</v>
      </c>
      <c r="BB8" s="30">
        <f>+[7]計!AT5</f>
        <v>0</v>
      </c>
      <c r="BC8" s="30">
        <f>+[7]計!AU5</f>
        <v>0</v>
      </c>
      <c r="BD8" s="30">
        <f>+[7]計!AV5</f>
        <v>0</v>
      </c>
      <c r="BE8" s="31">
        <f>+[7]計!AW5</f>
        <v>0</v>
      </c>
      <c r="BF8" s="30">
        <f>+[7]計!AX5</f>
        <v>0</v>
      </c>
      <c r="BG8" s="32">
        <f>+[7]計!AY5</f>
        <v>1</v>
      </c>
      <c r="BH8" s="28"/>
      <c r="BJ8" s="33">
        <f t="shared" si="0"/>
        <v>0</v>
      </c>
    </row>
    <row r="9" spans="2:62" s="33" customFormat="1" ht="14.25" x14ac:dyDescent="0.15">
      <c r="B9" s="696" t="s">
        <v>382</v>
      </c>
      <c r="C9" s="660"/>
      <c r="D9" s="660"/>
      <c r="E9" s="23">
        <f t="shared" si="1"/>
        <v>4</v>
      </c>
      <c r="F9" s="23">
        <f>+[7]計!C6</f>
        <v>2</v>
      </c>
      <c r="G9" s="23">
        <f>+[7]計!D6</f>
        <v>2</v>
      </c>
      <c r="H9" s="34">
        <f>+[7]計!E6</f>
        <v>0</v>
      </c>
      <c r="I9" s="35">
        <f>+[7]計!F6</f>
        <v>0</v>
      </c>
      <c r="J9" s="35">
        <f>+[7]計!G6</f>
        <v>0</v>
      </c>
      <c r="K9" s="35">
        <f>+[7]計!H6</f>
        <v>0</v>
      </c>
      <c r="L9" s="35">
        <f>+[7]計!I6</f>
        <v>0</v>
      </c>
      <c r="M9" s="35">
        <f>+[7]計!J6</f>
        <v>0</v>
      </c>
      <c r="N9" s="35">
        <f>+[7]計!K6</f>
        <v>0</v>
      </c>
      <c r="O9" s="35">
        <f>+[7]計!L6</f>
        <v>0</v>
      </c>
      <c r="P9" s="35">
        <f>+[7]計!M6</f>
        <v>0</v>
      </c>
      <c r="Q9" s="35">
        <f>+[7]計!N6</f>
        <v>0</v>
      </c>
      <c r="R9" s="35">
        <f>+[7]計!O6</f>
        <v>0</v>
      </c>
      <c r="S9" s="35">
        <f>+[7]計!P6</f>
        <v>0</v>
      </c>
      <c r="T9" s="35">
        <f>+[7]計!Q6</f>
        <v>0</v>
      </c>
      <c r="U9" s="35">
        <f>+[7]計!R6</f>
        <v>0</v>
      </c>
      <c r="V9" s="35">
        <f>+[7]計!S6</f>
        <v>0</v>
      </c>
      <c r="W9" s="35">
        <f>+[7]計!T6</f>
        <v>0</v>
      </c>
      <c r="X9" s="35">
        <f>+[7]計!U6</f>
        <v>0</v>
      </c>
      <c r="Y9" s="35">
        <f>+[7]計!V6</f>
        <v>0</v>
      </c>
      <c r="Z9" s="35">
        <f>+[7]計!W6</f>
        <v>0</v>
      </c>
      <c r="AA9" s="35">
        <f>+[7]計!X6</f>
        <v>0</v>
      </c>
      <c r="AB9" s="35">
        <f>+[7]計!Y6</f>
        <v>0</v>
      </c>
      <c r="AC9" s="35">
        <f>+[7]計!Z6</f>
        <v>0</v>
      </c>
      <c r="AD9" s="36">
        <f>+[7]計!AA6</f>
        <v>0</v>
      </c>
      <c r="AE9" s="28"/>
      <c r="AF9" s="28"/>
      <c r="AG9" s="696" t="s">
        <v>382</v>
      </c>
      <c r="AH9" s="660"/>
      <c r="AI9" s="660"/>
      <c r="AJ9" s="29">
        <f>+[7]計!AB6</f>
        <v>0</v>
      </c>
      <c r="AK9" s="30">
        <f>+[7]計!AC6</f>
        <v>0</v>
      </c>
      <c r="AL9" s="30">
        <f>+[7]計!AD6</f>
        <v>0</v>
      </c>
      <c r="AM9" s="30">
        <f>+[7]計!AE6</f>
        <v>2</v>
      </c>
      <c r="AN9" s="30">
        <f>+[7]計!AF6</f>
        <v>0</v>
      </c>
      <c r="AO9" s="30">
        <f>+[7]計!AG6</f>
        <v>0</v>
      </c>
      <c r="AP9" s="30">
        <f>+[7]計!AH6</f>
        <v>0</v>
      </c>
      <c r="AQ9" s="30">
        <f>+[7]計!AI6</f>
        <v>0</v>
      </c>
      <c r="AR9" s="30">
        <f>+[7]計!AJ6</f>
        <v>0</v>
      </c>
      <c r="AS9" s="30">
        <f>+[7]計!AK6</f>
        <v>0</v>
      </c>
      <c r="AT9" s="30">
        <f>+[7]計!AL6</f>
        <v>0</v>
      </c>
      <c r="AU9" s="30">
        <f>+[7]計!AM6</f>
        <v>0</v>
      </c>
      <c r="AV9" s="30">
        <f>+[7]計!AN6</f>
        <v>0</v>
      </c>
      <c r="AW9" s="30">
        <f>+[7]計!AO6</f>
        <v>0</v>
      </c>
      <c r="AX9" s="30">
        <f>+[7]計!AP6</f>
        <v>0</v>
      </c>
      <c r="AY9" s="30">
        <f>+[7]計!AQ6</f>
        <v>0</v>
      </c>
      <c r="AZ9" s="30">
        <f>+[7]計!AR6</f>
        <v>0</v>
      </c>
      <c r="BA9" s="30">
        <f>+[7]計!AS6</f>
        <v>0</v>
      </c>
      <c r="BB9" s="30">
        <f>+[7]計!AT6</f>
        <v>0</v>
      </c>
      <c r="BC9" s="30">
        <f>+[7]計!AU6</f>
        <v>0</v>
      </c>
      <c r="BD9" s="30">
        <f>+[7]計!AV6</f>
        <v>0</v>
      </c>
      <c r="BE9" s="31">
        <f>+[7]計!AW6</f>
        <v>0</v>
      </c>
      <c r="BF9" s="30">
        <f>+[7]計!AX6</f>
        <v>0</v>
      </c>
      <c r="BG9" s="32">
        <f>+[7]計!AY6</f>
        <v>0</v>
      </c>
      <c r="BH9" s="28"/>
      <c r="BJ9" s="33">
        <f t="shared" si="0"/>
        <v>0</v>
      </c>
    </row>
    <row r="10" spans="2:62" s="33" customFormat="1" ht="14.25" x14ac:dyDescent="0.15">
      <c r="B10" s="696" t="s">
        <v>383</v>
      </c>
      <c r="C10" s="660"/>
      <c r="D10" s="660"/>
      <c r="E10" s="23">
        <f t="shared" si="1"/>
        <v>339</v>
      </c>
      <c r="F10" s="23">
        <f>+[7]計!C7</f>
        <v>142</v>
      </c>
      <c r="G10" s="23">
        <f>+[7]計!D7</f>
        <v>197</v>
      </c>
      <c r="H10" s="34">
        <f>+[7]計!E7</f>
        <v>0</v>
      </c>
      <c r="I10" s="35">
        <f>+[7]計!F7</f>
        <v>0</v>
      </c>
      <c r="J10" s="35">
        <f>+[7]計!G7</f>
        <v>0</v>
      </c>
      <c r="K10" s="35">
        <f>+[7]計!H7</f>
        <v>0</v>
      </c>
      <c r="L10" s="35">
        <f>+[7]計!I7</f>
        <v>0</v>
      </c>
      <c r="M10" s="35">
        <f>+[7]計!J7</f>
        <v>0</v>
      </c>
      <c r="N10" s="35">
        <f>+[7]計!K7</f>
        <v>0</v>
      </c>
      <c r="O10" s="35">
        <f>+[7]計!L7</f>
        <v>0</v>
      </c>
      <c r="P10" s="35">
        <f>+[7]計!M7</f>
        <v>0</v>
      </c>
      <c r="Q10" s="35">
        <f>+[7]計!N7</f>
        <v>1</v>
      </c>
      <c r="R10" s="35">
        <f>+[7]計!O7</f>
        <v>17</v>
      </c>
      <c r="S10" s="35">
        <f>+[7]計!P7</f>
        <v>1</v>
      </c>
      <c r="T10" s="35">
        <f>+[7]計!Q7</f>
        <v>69</v>
      </c>
      <c r="U10" s="35">
        <f>+[7]計!R7</f>
        <v>9</v>
      </c>
      <c r="V10" s="35">
        <f>+[7]計!S7</f>
        <v>0</v>
      </c>
      <c r="W10" s="35">
        <f>+[7]計!T7</f>
        <v>0</v>
      </c>
      <c r="X10" s="35">
        <f>+[7]計!U7</f>
        <v>0</v>
      </c>
      <c r="Y10" s="35">
        <f>+[7]計!V7</f>
        <v>0</v>
      </c>
      <c r="Z10" s="35">
        <f>+[7]計!W7</f>
        <v>0</v>
      </c>
      <c r="AA10" s="35">
        <f>+[7]計!X7</f>
        <v>0</v>
      </c>
      <c r="AB10" s="35">
        <f>+[7]計!Y7</f>
        <v>0</v>
      </c>
      <c r="AC10" s="35">
        <f>+[7]計!Z7</f>
        <v>2</v>
      </c>
      <c r="AD10" s="36">
        <f>+[7]計!AA7</f>
        <v>4</v>
      </c>
      <c r="AE10" s="28"/>
      <c r="AF10" s="28"/>
      <c r="AG10" s="696" t="s">
        <v>383</v>
      </c>
      <c r="AH10" s="660"/>
      <c r="AI10" s="660"/>
      <c r="AJ10" s="29">
        <f>+[7]計!AB7</f>
        <v>1</v>
      </c>
      <c r="AK10" s="30">
        <f>+[7]計!AC7</f>
        <v>0</v>
      </c>
      <c r="AL10" s="30">
        <f>+[7]計!AD7</f>
        <v>1</v>
      </c>
      <c r="AM10" s="30">
        <f>+[7]計!AE7</f>
        <v>26</v>
      </c>
      <c r="AN10" s="30">
        <f>+[7]計!AF7</f>
        <v>4</v>
      </c>
      <c r="AO10" s="30">
        <f>+[7]計!AG7</f>
        <v>1</v>
      </c>
      <c r="AP10" s="30">
        <f>+[7]計!AH7</f>
        <v>0</v>
      </c>
      <c r="AQ10" s="30">
        <f>+[7]計!AI7</f>
        <v>0</v>
      </c>
      <c r="AR10" s="30">
        <f>+[7]計!AJ7</f>
        <v>0</v>
      </c>
      <c r="AS10" s="30">
        <f>+[7]計!AK7</f>
        <v>0</v>
      </c>
      <c r="AT10" s="30">
        <f>+[7]計!AL7</f>
        <v>1</v>
      </c>
      <c r="AU10" s="30">
        <f>+[7]計!AM7</f>
        <v>0</v>
      </c>
      <c r="AV10" s="30">
        <f>+[7]計!AN7</f>
        <v>0</v>
      </c>
      <c r="AW10" s="30">
        <f>+[7]計!AO7</f>
        <v>0</v>
      </c>
      <c r="AX10" s="30">
        <f>+[7]計!AP7</f>
        <v>1</v>
      </c>
      <c r="AY10" s="30">
        <f>+[7]計!AQ7</f>
        <v>0</v>
      </c>
      <c r="AZ10" s="30">
        <f>+[7]計!AR7</f>
        <v>54</v>
      </c>
      <c r="BA10" s="30">
        <f>+[7]計!AS7</f>
        <v>3</v>
      </c>
      <c r="BB10" s="30">
        <f>+[7]計!AT7</f>
        <v>0</v>
      </c>
      <c r="BC10" s="30">
        <f>+[7]計!AU7</f>
        <v>1</v>
      </c>
      <c r="BD10" s="30">
        <f>+[7]計!AV7</f>
        <v>0</v>
      </c>
      <c r="BE10" s="31">
        <f>+[7]計!AW7</f>
        <v>1</v>
      </c>
      <c r="BF10" s="30">
        <f>+[7]計!AX7</f>
        <v>0</v>
      </c>
      <c r="BG10" s="32">
        <f>+[7]計!AY7</f>
        <v>0</v>
      </c>
      <c r="BH10" s="28"/>
      <c r="BJ10" s="33">
        <f t="shared" si="0"/>
        <v>0</v>
      </c>
    </row>
    <row r="11" spans="2:62" s="33" customFormat="1" ht="14.25" customHeight="1" x14ac:dyDescent="0.15">
      <c r="B11" s="37"/>
      <c r="C11" s="714" t="s">
        <v>35</v>
      </c>
      <c r="D11" s="715"/>
      <c r="E11" s="38">
        <f t="shared" si="1"/>
        <v>314</v>
      </c>
      <c r="F11" s="39">
        <f>+[7]計!C8</f>
        <v>230</v>
      </c>
      <c r="G11" s="39">
        <f>+[7]計!D8</f>
        <v>84</v>
      </c>
      <c r="H11" s="40">
        <f>+[7]計!E8</f>
        <v>0</v>
      </c>
      <c r="I11" s="41">
        <f>+[7]計!F8</f>
        <v>0</v>
      </c>
      <c r="J11" s="41">
        <f>+[7]計!G8</f>
        <v>0</v>
      </c>
      <c r="K11" s="41">
        <f>+[7]計!H8</f>
        <v>0</v>
      </c>
      <c r="L11" s="41">
        <f>+[7]計!I8</f>
        <v>0</v>
      </c>
      <c r="M11" s="41">
        <f>+[7]計!J8</f>
        <v>0</v>
      </c>
      <c r="N11" s="41">
        <f>+[7]計!K8</f>
        <v>0</v>
      </c>
      <c r="O11" s="41">
        <f>+[7]計!L8</f>
        <v>0</v>
      </c>
      <c r="P11" s="41">
        <f>+[7]計!M8</f>
        <v>0</v>
      </c>
      <c r="Q11" s="41">
        <f>+[7]計!N8</f>
        <v>0</v>
      </c>
      <c r="R11" s="41">
        <f>+[7]計!O8</f>
        <v>3</v>
      </c>
      <c r="S11" s="41">
        <f>+[7]計!P8</f>
        <v>3</v>
      </c>
      <c r="T11" s="41">
        <f>+[7]計!Q8</f>
        <v>40</v>
      </c>
      <c r="U11" s="41">
        <f>+[7]計!R8</f>
        <v>5</v>
      </c>
      <c r="V11" s="41">
        <f>+[7]計!S8</f>
        <v>0</v>
      </c>
      <c r="W11" s="41">
        <f>+[7]計!T8</f>
        <v>0</v>
      </c>
      <c r="X11" s="41">
        <f>+[7]計!U8</f>
        <v>0</v>
      </c>
      <c r="Y11" s="41">
        <f>+[7]計!V8</f>
        <v>0</v>
      </c>
      <c r="Z11" s="41">
        <f>+[7]計!W8</f>
        <v>0</v>
      </c>
      <c r="AA11" s="41">
        <f>+[7]計!X8</f>
        <v>0</v>
      </c>
      <c r="AB11" s="41">
        <f>+[7]計!Y8</f>
        <v>0</v>
      </c>
      <c r="AC11" s="41">
        <f>+[7]計!Z8</f>
        <v>0</v>
      </c>
      <c r="AD11" s="42">
        <f>+[7]計!AA8</f>
        <v>7</v>
      </c>
      <c r="AE11" s="28"/>
      <c r="AF11" s="28"/>
      <c r="AG11" s="37"/>
      <c r="AH11" s="714" t="s">
        <v>35</v>
      </c>
      <c r="AI11" s="715"/>
      <c r="AJ11" s="43">
        <f>+[7]計!AB8</f>
        <v>1</v>
      </c>
      <c r="AK11" s="44">
        <f>+[7]計!AC8</f>
        <v>0</v>
      </c>
      <c r="AL11" s="44">
        <f>+[7]計!AD8</f>
        <v>1</v>
      </c>
      <c r="AM11" s="44">
        <f>+[7]計!AE8</f>
        <v>4</v>
      </c>
      <c r="AN11" s="44">
        <f>+[7]計!AF8</f>
        <v>4</v>
      </c>
      <c r="AO11" s="44">
        <f>+[7]計!AG8</f>
        <v>0</v>
      </c>
      <c r="AP11" s="44">
        <f>+[7]計!AH8</f>
        <v>0</v>
      </c>
      <c r="AQ11" s="44">
        <f>+[7]計!AI8</f>
        <v>0</v>
      </c>
      <c r="AR11" s="44">
        <f>+[7]計!AJ8</f>
        <v>0</v>
      </c>
      <c r="AS11" s="44">
        <f>+[7]計!AK8</f>
        <v>1</v>
      </c>
      <c r="AT11" s="44">
        <f>+[7]計!AL8</f>
        <v>3</v>
      </c>
      <c r="AU11" s="44">
        <f>+[7]計!AM8</f>
        <v>0</v>
      </c>
      <c r="AV11" s="44">
        <f>+[7]計!AN8</f>
        <v>0</v>
      </c>
      <c r="AW11" s="44">
        <f>+[7]計!AO8</f>
        <v>0</v>
      </c>
      <c r="AX11" s="44">
        <f>+[7]計!AP8</f>
        <v>0</v>
      </c>
      <c r="AY11" s="44">
        <f>+[7]計!AQ8</f>
        <v>0</v>
      </c>
      <c r="AZ11" s="44">
        <f>+[7]計!AR8</f>
        <v>5</v>
      </c>
      <c r="BA11" s="44">
        <f>+[7]計!AS8</f>
        <v>0</v>
      </c>
      <c r="BB11" s="44">
        <f>+[7]計!AT8</f>
        <v>0</v>
      </c>
      <c r="BC11" s="44">
        <f>+[7]計!AU8</f>
        <v>1</v>
      </c>
      <c r="BD11" s="44">
        <f>+[7]計!AV8</f>
        <v>0</v>
      </c>
      <c r="BE11" s="45">
        <f>+[7]計!AW8</f>
        <v>6</v>
      </c>
      <c r="BF11" s="44">
        <f>+[7]計!AX8</f>
        <v>0</v>
      </c>
      <c r="BG11" s="46">
        <f>+[7]計!AY8</f>
        <v>0</v>
      </c>
      <c r="BH11" s="28"/>
      <c r="BJ11" s="33">
        <f t="shared" si="0"/>
        <v>0</v>
      </c>
    </row>
    <row r="12" spans="2:62" s="33" customFormat="1" ht="14.25" customHeight="1" x14ac:dyDescent="0.15">
      <c r="B12" s="47" t="s">
        <v>36</v>
      </c>
      <c r="C12" s="706" t="s">
        <v>37</v>
      </c>
      <c r="D12" s="708"/>
      <c r="E12" s="38">
        <f t="shared" si="1"/>
        <v>29</v>
      </c>
      <c r="F12" s="48">
        <f>+[7]計!C9</f>
        <v>25</v>
      </c>
      <c r="G12" s="48">
        <f>+[7]計!D9</f>
        <v>4</v>
      </c>
      <c r="H12" s="49">
        <f>+[7]計!E9</f>
        <v>0</v>
      </c>
      <c r="I12" s="50">
        <f>+[7]計!F9</f>
        <v>0</v>
      </c>
      <c r="J12" s="50">
        <f>+[7]計!G9</f>
        <v>0</v>
      </c>
      <c r="K12" s="50">
        <f>+[7]計!H9</f>
        <v>0</v>
      </c>
      <c r="L12" s="50">
        <f>+[7]計!I9</f>
        <v>0</v>
      </c>
      <c r="M12" s="50">
        <f>+[7]計!J9</f>
        <v>0</v>
      </c>
      <c r="N12" s="50">
        <f>+[7]計!K9</f>
        <v>0</v>
      </c>
      <c r="O12" s="50">
        <f>+[7]計!L9</f>
        <v>0</v>
      </c>
      <c r="P12" s="50">
        <f>+[7]計!M9</f>
        <v>0</v>
      </c>
      <c r="Q12" s="50">
        <f>+[7]計!N9</f>
        <v>0</v>
      </c>
      <c r="R12" s="50">
        <f>+[7]計!O9</f>
        <v>0</v>
      </c>
      <c r="S12" s="50">
        <f>+[7]計!P9</f>
        <v>0</v>
      </c>
      <c r="T12" s="50">
        <f>+[7]計!Q9</f>
        <v>0</v>
      </c>
      <c r="U12" s="50">
        <f>+[7]計!R9</f>
        <v>0</v>
      </c>
      <c r="V12" s="50">
        <f>+[7]計!S9</f>
        <v>0</v>
      </c>
      <c r="W12" s="50">
        <f>+[7]計!T9</f>
        <v>0</v>
      </c>
      <c r="X12" s="50">
        <f>+[7]計!U9</f>
        <v>0</v>
      </c>
      <c r="Y12" s="50">
        <f>+[7]計!V9</f>
        <v>0</v>
      </c>
      <c r="Z12" s="50">
        <f>+[7]計!W9</f>
        <v>0</v>
      </c>
      <c r="AA12" s="50">
        <f>+[7]計!X9</f>
        <v>0</v>
      </c>
      <c r="AB12" s="50">
        <f>+[7]計!Y9</f>
        <v>0</v>
      </c>
      <c r="AC12" s="50">
        <f>+[7]計!Z9</f>
        <v>0</v>
      </c>
      <c r="AD12" s="51">
        <f>+[7]計!AA9</f>
        <v>1</v>
      </c>
      <c r="AE12" s="28"/>
      <c r="AF12" s="28"/>
      <c r="AG12" s="47" t="s">
        <v>36</v>
      </c>
      <c r="AH12" s="706" t="s">
        <v>37</v>
      </c>
      <c r="AI12" s="708"/>
      <c r="AJ12" s="52">
        <f>+[7]計!AB9</f>
        <v>0</v>
      </c>
      <c r="AK12" s="53">
        <f>+[7]計!AC9</f>
        <v>0</v>
      </c>
      <c r="AL12" s="53">
        <f>+[7]計!AD9</f>
        <v>0</v>
      </c>
      <c r="AM12" s="53">
        <f>+[7]計!AE9</f>
        <v>0</v>
      </c>
      <c r="AN12" s="53">
        <f>+[7]計!AF9</f>
        <v>1</v>
      </c>
      <c r="AO12" s="53">
        <f>+[7]計!AG9</f>
        <v>0</v>
      </c>
      <c r="AP12" s="53">
        <f>+[7]計!AH9</f>
        <v>0</v>
      </c>
      <c r="AQ12" s="53">
        <f>+[7]計!AI9</f>
        <v>0</v>
      </c>
      <c r="AR12" s="53">
        <f>+[7]計!AJ9</f>
        <v>0</v>
      </c>
      <c r="AS12" s="53">
        <f>+[7]計!AK9</f>
        <v>0</v>
      </c>
      <c r="AT12" s="53">
        <f>+[7]計!AL9</f>
        <v>0</v>
      </c>
      <c r="AU12" s="53">
        <f>+[7]計!AM9</f>
        <v>0</v>
      </c>
      <c r="AV12" s="53">
        <f>+[7]計!AN9</f>
        <v>0</v>
      </c>
      <c r="AW12" s="53">
        <f>+[7]計!AO9</f>
        <v>0</v>
      </c>
      <c r="AX12" s="53">
        <f>+[7]計!AP9</f>
        <v>0</v>
      </c>
      <c r="AY12" s="53">
        <f>+[7]計!AQ9</f>
        <v>0</v>
      </c>
      <c r="AZ12" s="53">
        <f>+[7]計!AR9</f>
        <v>0</v>
      </c>
      <c r="BA12" s="53">
        <f>+[7]計!AS9</f>
        <v>1</v>
      </c>
      <c r="BB12" s="53">
        <f>+[7]計!AT9</f>
        <v>0</v>
      </c>
      <c r="BC12" s="53">
        <f>+[7]計!AU9</f>
        <v>0</v>
      </c>
      <c r="BD12" s="53">
        <f>+[7]計!AV9</f>
        <v>0</v>
      </c>
      <c r="BE12" s="54">
        <f>+[7]計!AW9</f>
        <v>1</v>
      </c>
      <c r="BF12" s="53">
        <f>+[7]計!AX9</f>
        <v>0</v>
      </c>
      <c r="BG12" s="55">
        <f>+[7]計!AY9</f>
        <v>0</v>
      </c>
      <c r="BH12" s="28"/>
      <c r="BJ12" s="33">
        <f t="shared" si="0"/>
        <v>0</v>
      </c>
    </row>
    <row r="13" spans="2:62" s="33" customFormat="1" ht="14.25" customHeight="1" x14ac:dyDescent="0.15">
      <c r="B13" s="47"/>
      <c r="C13" s="706" t="s">
        <v>38</v>
      </c>
      <c r="D13" s="708"/>
      <c r="E13" s="38">
        <f t="shared" si="1"/>
        <v>20</v>
      </c>
      <c r="F13" s="48">
        <f>+[7]計!C10</f>
        <v>14</v>
      </c>
      <c r="G13" s="48">
        <f>+[7]計!D10</f>
        <v>6</v>
      </c>
      <c r="H13" s="49">
        <f>+[7]計!E10</f>
        <v>0</v>
      </c>
      <c r="I13" s="50">
        <f>+[7]計!F10</f>
        <v>0</v>
      </c>
      <c r="J13" s="50">
        <f>+[7]計!G10</f>
        <v>0</v>
      </c>
      <c r="K13" s="50">
        <f>+[7]計!H10</f>
        <v>0</v>
      </c>
      <c r="L13" s="50">
        <f>+[7]計!I10</f>
        <v>0</v>
      </c>
      <c r="M13" s="50">
        <f>+[7]計!J10</f>
        <v>0</v>
      </c>
      <c r="N13" s="50">
        <f>+[7]計!K10</f>
        <v>0</v>
      </c>
      <c r="O13" s="50">
        <f>+[7]計!L10</f>
        <v>0</v>
      </c>
      <c r="P13" s="50">
        <f>+[7]計!M10</f>
        <v>0</v>
      </c>
      <c r="Q13" s="50">
        <f>+[7]計!N10</f>
        <v>0</v>
      </c>
      <c r="R13" s="50">
        <f>+[7]計!O10</f>
        <v>0</v>
      </c>
      <c r="S13" s="50">
        <f>+[7]計!P10</f>
        <v>0</v>
      </c>
      <c r="T13" s="50">
        <f>+[7]計!Q10</f>
        <v>1</v>
      </c>
      <c r="U13" s="50">
        <f>+[7]計!R10</f>
        <v>0</v>
      </c>
      <c r="V13" s="50">
        <f>+[7]計!S10</f>
        <v>0</v>
      </c>
      <c r="W13" s="50">
        <f>+[7]計!T10</f>
        <v>0</v>
      </c>
      <c r="X13" s="50">
        <f>+[7]計!U10</f>
        <v>0</v>
      </c>
      <c r="Y13" s="50">
        <f>+[7]計!V10</f>
        <v>0</v>
      </c>
      <c r="Z13" s="50">
        <f>+[7]計!W10</f>
        <v>0</v>
      </c>
      <c r="AA13" s="50">
        <f>+[7]計!X10</f>
        <v>0</v>
      </c>
      <c r="AB13" s="50">
        <f>+[7]計!Y10</f>
        <v>0</v>
      </c>
      <c r="AC13" s="50">
        <f>+[7]計!Z10</f>
        <v>0</v>
      </c>
      <c r="AD13" s="51">
        <f>+[7]計!AA10</f>
        <v>0</v>
      </c>
      <c r="AE13" s="28"/>
      <c r="AF13" s="28"/>
      <c r="AG13" s="47"/>
      <c r="AH13" s="706" t="s">
        <v>38</v>
      </c>
      <c r="AI13" s="708"/>
      <c r="AJ13" s="52">
        <f>+[7]計!AB10</f>
        <v>0</v>
      </c>
      <c r="AK13" s="53">
        <f>+[7]計!AC10</f>
        <v>0</v>
      </c>
      <c r="AL13" s="53">
        <f>+[7]計!AD10</f>
        <v>1</v>
      </c>
      <c r="AM13" s="53">
        <f>+[7]計!AE10</f>
        <v>1</v>
      </c>
      <c r="AN13" s="53">
        <f>+[7]計!AF10</f>
        <v>1</v>
      </c>
      <c r="AO13" s="53">
        <f>+[7]計!AG10</f>
        <v>0</v>
      </c>
      <c r="AP13" s="53">
        <f>+[7]計!AH10</f>
        <v>0</v>
      </c>
      <c r="AQ13" s="53">
        <f>+[7]計!AI10</f>
        <v>0</v>
      </c>
      <c r="AR13" s="53">
        <f>+[7]計!AJ10</f>
        <v>0</v>
      </c>
      <c r="AS13" s="53">
        <f>+[7]計!AK10</f>
        <v>0</v>
      </c>
      <c r="AT13" s="53">
        <f>+[7]計!AL10</f>
        <v>0</v>
      </c>
      <c r="AU13" s="53">
        <f>+[7]計!AM10</f>
        <v>0</v>
      </c>
      <c r="AV13" s="53">
        <f>+[7]計!AN10</f>
        <v>0</v>
      </c>
      <c r="AW13" s="53">
        <f>+[7]計!AO10</f>
        <v>1</v>
      </c>
      <c r="AX13" s="53">
        <f>+[7]計!AP10</f>
        <v>0</v>
      </c>
      <c r="AY13" s="53">
        <f>+[7]計!AQ10</f>
        <v>0</v>
      </c>
      <c r="AZ13" s="53">
        <f>+[7]計!AR10</f>
        <v>0</v>
      </c>
      <c r="BA13" s="53">
        <f>+[7]計!AS10</f>
        <v>0</v>
      </c>
      <c r="BB13" s="53">
        <f>+[7]計!AT10</f>
        <v>0</v>
      </c>
      <c r="BC13" s="53">
        <f>+[7]計!AU10</f>
        <v>1</v>
      </c>
      <c r="BD13" s="53">
        <f>+[7]計!AV10</f>
        <v>0</v>
      </c>
      <c r="BE13" s="54">
        <f>+[7]計!AW10</f>
        <v>0</v>
      </c>
      <c r="BF13" s="53">
        <f>+[7]計!AX10</f>
        <v>0</v>
      </c>
      <c r="BG13" s="55">
        <f>+[7]計!AY10</f>
        <v>0</v>
      </c>
      <c r="BH13" s="28"/>
      <c r="BJ13" s="33">
        <f t="shared" si="0"/>
        <v>0</v>
      </c>
    </row>
    <row r="14" spans="2:62" s="33" customFormat="1" ht="14.25" customHeight="1" x14ac:dyDescent="0.15">
      <c r="B14" s="47"/>
      <c r="C14" s="711" t="s">
        <v>384</v>
      </c>
      <c r="D14" s="712"/>
      <c r="E14" s="38">
        <f t="shared" si="1"/>
        <v>9</v>
      </c>
      <c r="F14" s="48">
        <f>+[7]計!C11</f>
        <v>4</v>
      </c>
      <c r="G14" s="48">
        <f>+[7]計!D11</f>
        <v>5</v>
      </c>
      <c r="H14" s="49">
        <f>+[7]計!E11</f>
        <v>0</v>
      </c>
      <c r="I14" s="50">
        <f>+[7]計!F11</f>
        <v>0</v>
      </c>
      <c r="J14" s="50">
        <f>+[7]計!G11</f>
        <v>0</v>
      </c>
      <c r="K14" s="50">
        <f>+[7]計!H11</f>
        <v>0</v>
      </c>
      <c r="L14" s="50">
        <f>+[7]計!I11</f>
        <v>0</v>
      </c>
      <c r="M14" s="50">
        <f>+[7]計!J11</f>
        <v>0</v>
      </c>
      <c r="N14" s="50">
        <f>+[7]計!K11</f>
        <v>0</v>
      </c>
      <c r="O14" s="50">
        <f>+[7]計!L11</f>
        <v>0</v>
      </c>
      <c r="P14" s="50">
        <f>+[7]計!M11</f>
        <v>0</v>
      </c>
      <c r="Q14" s="50">
        <f>+[7]計!N11</f>
        <v>0</v>
      </c>
      <c r="R14" s="50">
        <f>+[7]計!O11</f>
        <v>0</v>
      </c>
      <c r="S14" s="50">
        <f>+[7]計!P11</f>
        <v>0</v>
      </c>
      <c r="T14" s="50">
        <f>+[7]計!Q11</f>
        <v>0</v>
      </c>
      <c r="U14" s="50">
        <f>+[7]計!R11</f>
        <v>0</v>
      </c>
      <c r="V14" s="50">
        <f>+[7]計!S11</f>
        <v>0</v>
      </c>
      <c r="W14" s="50">
        <f>+[7]計!T11</f>
        <v>0</v>
      </c>
      <c r="X14" s="50">
        <f>+[7]計!U11</f>
        <v>0</v>
      </c>
      <c r="Y14" s="50">
        <f>+[7]計!V11</f>
        <v>0</v>
      </c>
      <c r="Z14" s="50">
        <f>+[7]計!W11</f>
        <v>0</v>
      </c>
      <c r="AA14" s="50">
        <f>+[7]計!X11</f>
        <v>0</v>
      </c>
      <c r="AB14" s="50">
        <f>+[7]計!Y11</f>
        <v>0</v>
      </c>
      <c r="AC14" s="50">
        <f>+[7]計!Z11</f>
        <v>1</v>
      </c>
      <c r="AD14" s="51">
        <f>+[7]計!AA11</f>
        <v>0</v>
      </c>
      <c r="AE14" s="28"/>
      <c r="AF14" s="28"/>
      <c r="AG14" s="47"/>
      <c r="AH14" s="711" t="s">
        <v>384</v>
      </c>
      <c r="AI14" s="713"/>
      <c r="AJ14" s="52">
        <f>+[7]計!AB11</f>
        <v>0</v>
      </c>
      <c r="AK14" s="53">
        <f>+[7]計!AC11</f>
        <v>1</v>
      </c>
      <c r="AL14" s="53">
        <f>+[7]計!AD11</f>
        <v>0</v>
      </c>
      <c r="AM14" s="53">
        <f>+[7]計!AE11</f>
        <v>0</v>
      </c>
      <c r="AN14" s="53">
        <f>+[7]計!AF11</f>
        <v>0</v>
      </c>
      <c r="AO14" s="53">
        <f>+[7]計!AG11</f>
        <v>0</v>
      </c>
      <c r="AP14" s="53">
        <f>+[7]計!AH11</f>
        <v>0</v>
      </c>
      <c r="AQ14" s="53">
        <f>+[7]計!AI11</f>
        <v>0</v>
      </c>
      <c r="AR14" s="53">
        <f>+[7]計!AJ11</f>
        <v>0</v>
      </c>
      <c r="AS14" s="53">
        <f>+[7]計!AK11</f>
        <v>0</v>
      </c>
      <c r="AT14" s="53">
        <f>+[7]計!AL11</f>
        <v>0</v>
      </c>
      <c r="AU14" s="53">
        <f>+[7]計!AM11</f>
        <v>0</v>
      </c>
      <c r="AV14" s="53">
        <f>+[7]計!AN11</f>
        <v>0</v>
      </c>
      <c r="AW14" s="53">
        <f>+[7]計!AO11</f>
        <v>0</v>
      </c>
      <c r="AX14" s="53">
        <f>+[7]計!AP11</f>
        <v>0</v>
      </c>
      <c r="AY14" s="53">
        <f>+[7]計!AQ11</f>
        <v>0</v>
      </c>
      <c r="AZ14" s="53">
        <f>+[7]計!AR11</f>
        <v>0</v>
      </c>
      <c r="BA14" s="53">
        <f>+[7]計!AS11</f>
        <v>0</v>
      </c>
      <c r="BB14" s="53">
        <f>+[7]計!AT11</f>
        <v>0</v>
      </c>
      <c r="BC14" s="53">
        <f>+[7]計!AU11</f>
        <v>0</v>
      </c>
      <c r="BD14" s="53">
        <f>+[7]計!AV11</f>
        <v>0</v>
      </c>
      <c r="BE14" s="54">
        <f>+[7]計!AW11</f>
        <v>3</v>
      </c>
      <c r="BF14" s="53">
        <f>+[7]計!AX11</f>
        <v>0</v>
      </c>
      <c r="BG14" s="55">
        <f>+[7]計!AY11</f>
        <v>0</v>
      </c>
      <c r="BH14" s="28"/>
      <c r="BJ14" s="33">
        <f t="shared" si="0"/>
        <v>0</v>
      </c>
    </row>
    <row r="15" spans="2:62" s="33" customFormat="1" ht="14.25" customHeight="1" x14ac:dyDescent="0.15">
      <c r="B15" s="47"/>
      <c r="C15" s="706" t="s">
        <v>321</v>
      </c>
      <c r="D15" s="708"/>
      <c r="E15" s="38">
        <f t="shared" si="1"/>
        <v>6</v>
      </c>
      <c r="F15" s="48">
        <f>+[7]計!C12</f>
        <v>1</v>
      </c>
      <c r="G15" s="48">
        <f>+[7]計!D12</f>
        <v>5</v>
      </c>
      <c r="H15" s="49">
        <f>+[7]計!E12</f>
        <v>0</v>
      </c>
      <c r="I15" s="50">
        <f>+[7]計!F12</f>
        <v>0</v>
      </c>
      <c r="J15" s="50">
        <f>+[7]計!G12</f>
        <v>0</v>
      </c>
      <c r="K15" s="50">
        <f>+[7]計!H12</f>
        <v>0</v>
      </c>
      <c r="L15" s="50">
        <f>+[7]計!I12</f>
        <v>0</v>
      </c>
      <c r="M15" s="50">
        <f>+[7]計!J12</f>
        <v>0</v>
      </c>
      <c r="N15" s="50">
        <f>+[7]計!K12</f>
        <v>0</v>
      </c>
      <c r="O15" s="50">
        <f>+[7]計!L12</f>
        <v>0</v>
      </c>
      <c r="P15" s="50">
        <f>+[7]計!M12</f>
        <v>0</v>
      </c>
      <c r="Q15" s="50">
        <f>+[7]計!N12</f>
        <v>0</v>
      </c>
      <c r="R15" s="50">
        <f>+[7]計!O12</f>
        <v>0</v>
      </c>
      <c r="S15" s="50">
        <f>+[7]計!P12</f>
        <v>0</v>
      </c>
      <c r="T15" s="50">
        <f>+[7]計!Q12</f>
        <v>0</v>
      </c>
      <c r="U15" s="50">
        <f>+[7]計!R12</f>
        <v>3</v>
      </c>
      <c r="V15" s="50">
        <f>+[7]計!S12</f>
        <v>0</v>
      </c>
      <c r="W15" s="50">
        <f>+[7]計!T12</f>
        <v>0</v>
      </c>
      <c r="X15" s="50">
        <f>+[7]計!U12</f>
        <v>0</v>
      </c>
      <c r="Y15" s="50">
        <f>+[7]計!V12</f>
        <v>0</v>
      </c>
      <c r="Z15" s="50">
        <f>+[7]計!W12</f>
        <v>0</v>
      </c>
      <c r="AA15" s="50">
        <f>+[7]計!X12</f>
        <v>0</v>
      </c>
      <c r="AB15" s="50">
        <f>+[7]計!Y12</f>
        <v>0</v>
      </c>
      <c r="AC15" s="50">
        <f>+[7]計!Z12</f>
        <v>0</v>
      </c>
      <c r="AD15" s="51">
        <f>+[7]計!AA12</f>
        <v>2</v>
      </c>
      <c r="AE15" s="28"/>
      <c r="AF15" s="28"/>
      <c r="AG15" s="47"/>
      <c r="AH15" s="706" t="s">
        <v>321</v>
      </c>
      <c r="AI15" s="708"/>
      <c r="AJ15" s="52">
        <f>+[7]計!AB12</f>
        <v>0</v>
      </c>
      <c r="AK15" s="53">
        <f>+[7]計!AC12</f>
        <v>0</v>
      </c>
      <c r="AL15" s="53">
        <f>+[7]計!AD12</f>
        <v>0</v>
      </c>
      <c r="AM15" s="53">
        <f>+[7]計!AE12</f>
        <v>0</v>
      </c>
      <c r="AN15" s="53">
        <f>+[7]計!AF12</f>
        <v>0</v>
      </c>
      <c r="AO15" s="53">
        <f>+[7]計!AG12</f>
        <v>0</v>
      </c>
      <c r="AP15" s="53">
        <f>+[7]計!AH12</f>
        <v>0</v>
      </c>
      <c r="AQ15" s="53">
        <f>+[7]計!AI12</f>
        <v>0</v>
      </c>
      <c r="AR15" s="53">
        <f>+[7]計!AJ12</f>
        <v>0</v>
      </c>
      <c r="AS15" s="53">
        <f>+[7]計!AK12</f>
        <v>0</v>
      </c>
      <c r="AT15" s="53">
        <f>+[7]計!AL12</f>
        <v>0</v>
      </c>
      <c r="AU15" s="53">
        <f>+[7]計!AM12</f>
        <v>0</v>
      </c>
      <c r="AV15" s="53">
        <f>+[7]計!AN12</f>
        <v>0</v>
      </c>
      <c r="AW15" s="53">
        <f>+[7]計!AO12</f>
        <v>0</v>
      </c>
      <c r="AX15" s="53">
        <f>+[7]計!AP12</f>
        <v>0</v>
      </c>
      <c r="AY15" s="53">
        <f>+[7]計!AQ12</f>
        <v>0</v>
      </c>
      <c r="AZ15" s="53">
        <f>+[7]計!AR12</f>
        <v>0</v>
      </c>
      <c r="BA15" s="53">
        <f>+[7]計!AS12</f>
        <v>0</v>
      </c>
      <c r="BB15" s="53">
        <f>+[7]計!AT12</f>
        <v>0</v>
      </c>
      <c r="BC15" s="53">
        <f>+[7]計!AU12</f>
        <v>0</v>
      </c>
      <c r="BD15" s="53">
        <f>+[7]計!AV12</f>
        <v>0</v>
      </c>
      <c r="BE15" s="54">
        <f>+[7]計!AW12</f>
        <v>0</v>
      </c>
      <c r="BF15" s="53">
        <f>+[7]計!AX12</f>
        <v>0</v>
      </c>
      <c r="BG15" s="55">
        <f>+[7]計!AY12</f>
        <v>0</v>
      </c>
      <c r="BH15" s="28"/>
      <c r="BJ15" s="33">
        <f t="shared" si="0"/>
        <v>0</v>
      </c>
    </row>
    <row r="16" spans="2:62" s="33" customFormat="1" ht="14.25" customHeight="1" x14ac:dyDescent="0.15">
      <c r="B16" s="47"/>
      <c r="C16" s="706" t="s">
        <v>385</v>
      </c>
      <c r="D16" s="708"/>
      <c r="E16" s="38">
        <f t="shared" si="1"/>
        <v>24</v>
      </c>
      <c r="F16" s="48">
        <f>+[7]計!C13</f>
        <v>7</v>
      </c>
      <c r="G16" s="48">
        <f>+[7]計!D13</f>
        <v>17</v>
      </c>
      <c r="H16" s="49">
        <f>+[7]計!E13</f>
        <v>0</v>
      </c>
      <c r="I16" s="50">
        <f>+[7]計!F13</f>
        <v>0</v>
      </c>
      <c r="J16" s="50">
        <f>+[7]計!G13</f>
        <v>0</v>
      </c>
      <c r="K16" s="50">
        <f>+[7]計!H13</f>
        <v>0</v>
      </c>
      <c r="L16" s="50">
        <f>+[7]計!I13</f>
        <v>0</v>
      </c>
      <c r="M16" s="50">
        <f>+[7]計!J13</f>
        <v>0</v>
      </c>
      <c r="N16" s="50">
        <f>+[7]計!K13</f>
        <v>0</v>
      </c>
      <c r="O16" s="50">
        <f>+[7]計!L13</f>
        <v>0</v>
      </c>
      <c r="P16" s="50">
        <f>+[7]計!M13</f>
        <v>0</v>
      </c>
      <c r="Q16" s="50">
        <f>+[7]計!N13</f>
        <v>0</v>
      </c>
      <c r="R16" s="50">
        <f>+[7]計!O13</f>
        <v>1</v>
      </c>
      <c r="S16" s="50">
        <f>+[7]計!P13</f>
        <v>0</v>
      </c>
      <c r="T16" s="50">
        <f>+[7]計!Q13</f>
        <v>3</v>
      </c>
      <c r="U16" s="50">
        <f>+[7]計!R13</f>
        <v>3</v>
      </c>
      <c r="V16" s="50">
        <f>+[7]計!S13</f>
        <v>0</v>
      </c>
      <c r="W16" s="50">
        <f>+[7]計!T13</f>
        <v>0</v>
      </c>
      <c r="X16" s="50">
        <f>+[7]計!U13</f>
        <v>0</v>
      </c>
      <c r="Y16" s="50">
        <f>+[7]計!V13</f>
        <v>0</v>
      </c>
      <c r="Z16" s="50">
        <f>+[7]計!W13</f>
        <v>0</v>
      </c>
      <c r="AA16" s="50">
        <f>+[7]計!X13</f>
        <v>0</v>
      </c>
      <c r="AB16" s="50">
        <f>+[7]計!Y13</f>
        <v>0</v>
      </c>
      <c r="AC16" s="50">
        <f>+[7]計!Z13</f>
        <v>4</v>
      </c>
      <c r="AD16" s="51">
        <f>+[7]計!AA13</f>
        <v>2</v>
      </c>
      <c r="AE16" s="28"/>
      <c r="AF16" s="28"/>
      <c r="AG16" s="47"/>
      <c r="AH16" s="706" t="s">
        <v>385</v>
      </c>
      <c r="AI16" s="708"/>
      <c r="AJ16" s="52">
        <f>+[7]計!AB13</f>
        <v>0</v>
      </c>
      <c r="AK16" s="53">
        <f>+[7]計!AC13</f>
        <v>0</v>
      </c>
      <c r="AL16" s="53">
        <f>+[7]計!AD13</f>
        <v>0</v>
      </c>
      <c r="AM16" s="53">
        <f>+[7]計!AE13</f>
        <v>3</v>
      </c>
      <c r="AN16" s="53">
        <f>+[7]計!AF13</f>
        <v>0</v>
      </c>
      <c r="AO16" s="53">
        <f>+[7]計!AG13</f>
        <v>1</v>
      </c>
      <c r="AP16" s="53">
        <f>+[7]計!AH13</f>
        <v>0</v>
      </c>
      <c r="AQ16" s="53">
        <f>+[7]計!AI13</f>
        <v>0</v>
      </c>
      <c r="AR16" s="53">
        <f>+[7]計!AJ13</f>
        <v>0</v>
      </c>
      <c r="AS16" s="53">
        <f>+[7]計!AK13</f>
        <v>0</v>
      </c>
      <c r="AT16" s="53">
        <f>+[7]計!AL13</f>
        <v>0</v>
      </c>
      <c r="AU16" s="53">
        <f>+[7]計!AM13</f>
        <v>0</v>
      </c>
      <c r="AV16" s="53">
        <f>+[7]計!AN13</f>
        <v>0</v>
      </c>
      <c r="AW16" s="53">
        <f>+[7]計!AO13</f>
        <v>0</v>
      </c>
      <c r="AX16" s="53">
        <f>+[7]計!AP13</f>
        <v>0</v>
      </c>
      <c r="AY16" s="53">
        <f>+[7]計!AQ13</f>
        <v>0</v>
      </c>
      <c r="AZ16" s="53">
        <f>+[7]計!AR13</f>
        <v>0</v>
      </c>
      <c r="BA16" s="53">
        <f>+[7]計!AS13</f>
        <v>0</v>
      </c>
      <c r="BB16" s="53">
        <f>+[7]計!AT13</f>
        <v>0</v>
      </c>
      <c r="BC16" s="53">
        <f>+[7]計!AU13</f>
        <v>0</v>
      </c>
      <c r="BD16" s="53">
        <f>+[7]計!AV13</f>
        <v>0</v>
      </c>
      <c r="BE16" s="54">
        <f>+[7]計!AW13</f>
        <v>0</v>
      </c>
      <c r="BF16" s="53">
        <f>+[7]計!AX13</f>
        <v>0</v>
      </c>
      <c r="BG16" s="55">
        <f>+[7]計!AY13</f>
        <v>0</v>
      </c>
      <c r="BH16" s="28"/>
      <c r="BJ16" s="33">
        <f t="shared" si="0"/>
        <v>0</v>
      </c>
    </row>
    <row r="17" spans="2:62" s="33" customFormat="1" ht="14.25" customHeight="1" x14ac:dyDescent="0.15">
      <c r="B17" s="47"/>
      <c r="C17" s="706" t="s">
        <v>322</v>
      </c>
      <c r="D17" s="708"/>
      <c r="E17" s="38">
        <f t="shared" si="1"/>
        <v>24</v>
      </c>
      <c r="F17" s="48">
        <f>+[7]計!C14</f>
        <v>3</v>
      </c>
      <c r="G17" s="48">
        <f>+[7]計!D14</f>
        <v>21</v>
      </c>
      <c r="H17" s="49">
        <f>+[7]計!E14</f>
        <v>0</v>
      </c>
      <c r="I17" s="50">
        <f>+[7]計!F14</f>
        <v>0</v>
      </c>
      <c r="J17" s="50">
        <f>+[7]計!G14</f>
        <v>0</v>
      </c>
      <c r="K17" s="50">
        <f>+[7]計!H14</f>
        <v>0</v>
      </c>
      <c r="L17" s="50">
        <f>+[7]計!I14</f>
        <v>0</v>
      </c>
      <c r="M17" s="50">
        <f>+[7]計!J14</f>
        <v>0</v>
      </c>
      <c r="N17" s="50">
        <f>+[7]計!K14</f>
        <v>0</v>
      </c>
      <c r="O17" s="50">
        <f>+[7]計!L14</f>
        <v>1</v>
      </c>
      <c r="P17" s="50">
        <f>+[7]計!M14</f>
        <v>0</v>
      </c>
      <c r="Q17" s="50">
        <f>+[7]計!N14</f>
        <v>0</v>
      </c>
      <c r="R17" s="50">
        <f>+[7]計!O14</f>
        <v>1</v>
      </c>
      <c r="S17" s="50">
        <f>+[7]計!P14</f>
        <v>2</v>
      </c>
      <c r="T17" s="50">
        <f>+[7]計!Q14</f>
        <v>7</v>
      </c>
      <c r="U17" s="50">
        <f>+[7]計!R14</f>
        <v>1</v>
      </c>
      <c r="V17" s="50">
        <f>+[7]計!S14</f>
        <v>0</v>
      </c>
      <c r="W17" s="50">
        <f>+[7]計!T14</f>
        <v>0</v>
      </c>
      <c r="X17" s="50">
        <f>+[7]計!U14</f>
        <v>0</v>
      </c>
      <c r="Y17" s="50">
        <f>+[7]計!V14</f>
        <v>0</v>
      </c>
      <c r="Z17" s="50">
        <f>+[7]計!W14</f>
        <v>0</v>
      </c>
      <c r="AA17" s="50">
        <f>+[7]計!X14</f>
        <v>0</v>
      </c>
      <c r="AB17" s="50">
        <f>+[7]計!Y14</f>
        <v>0</v>
      </c>
      <c r="AC17" s="50">
        <f>+[7]計!Z14</f>
        <v>0</v>
      </c>
      <c r="AD17" s="51">
        <f>+[7]計!AA14</f>
        <v>1</v>
      </c>
      <c r="AE17" s="28"/>
      <c r="AF17" s="28"/>
      <c r="AG17" s="47"/>
      <c r="AH17" s="706" t="s">
        <v>322</v>
      </c>
      <c r="AI17" s="708"/>
      <c r="AJ17" s="52">
        <f>+[7]計!AB14</f>
        <v>0</v>
      </c>
      <c r="AK17" s="53">
        <f>+[7]計!AC14</f>
        <v>0</v>
      </c>
      <c r="AL17" s="53">
        <f>+[7]計!AD14</f>
        <v>2</v>
      </c>
      <c r="AM17" s="53">
        <f>+[7]計!AE14</f>
        <v>2</v>
      </c>
      <c r="AN17" s="53">
        <f>+[7]計!AF14</f>
        <v>0</v>
      </c>
      <c r="AO17" s="53">
        <f>+[7]計!AG14</f>
        <v>0</v>
      </c>
      <c r="AP17" s="53">
        <f>+[7]計!AH14</f>
        <v>0</v>
      </c>
      <c r="AQ17" s="53">
        <f>+[7]計!AI14</f>
        <v>0</v>
      </c>
      <c r="AR17" s="53">
        <f>+[7]計!AJ14</f>
        <v>0</v>
      </c>
      <c r="AS17" s="53">
        <f>+[7]計!AK14</f>
        <v>1</v>
      </c>
      <c r="AT17" s="53">
        <f>+[7]計!AL14</f>
        <v>0</v>
      </c>
      <c r="AU17" s="53">
        <f>+[7]計!AM14</f>
        <v>0</v>
      </c>
      <c r="AV17" s="53">
        <f>+[7]計!AN14</f>
        <v>0</v>
      </c>
      <c r="AW17" s="53">
        <f>+[7]計!AO14</f>
        <v>0</v>
      </c>
      <c r="AX17" s="53">
        <f>+[7]計!AP14</f>
        <v>0</v>
      </c>
      <c r="AY17" s="53">
        <f>+[7]計!AQ14</f>
        <v>0</v>
      </c>
      <c r="AZ17" s="53">
        <f>+[7]計!AR14</f>
        <v>2</v>
      </c>
      <c r="BA17" s="53">
        <f>+[7]計!AS14</f>
        <v>0</v>
      </c>
      <c r="BB17" s="53">
        <f>+[7]計!AT14</f>
        <v>0</v>
      </c>
      <c r="BC17" s="53">
        <f>+[7]計!AU14</f>
        <v>1</v>
      </c>
      <c r="BD17" s="53">
        <f>+[7]計!AV14</f>
        <v>0</v>
      </c>
      <c r="BE17" s="54">
        <f>+[7]計!AW14</f>
        <v>0</v>
      </c>
      <c r="BF17" s="53">
        <f>+[7]計!AX14</f>
        <v>0</v>
      </c>
      <c r="BG17" s="55">
        <f>+[7]計!AY14</f>
        <v>0</v>
      </c>
      <c r="BH17" s="28"/>
      <c r="BJ17" s="33">
        <f t="shared" si="0"/>
        <v>0</v>
      </c>
    </row>
    <row r="18" spans="2:62" s="33" customFormat="1" ht="14.25" customHeight="1" x14ac:dyDescent="0.15">
      <c r="B18" s="47"/>
      <c r="C18" s="706" t="s">
        <v>39</v>
      </c>
      <c r="D18" s="708"/>
      <c r="E18" s="38">
        <f t="shared" si="1"/>
        <v>31</v>
      </c>
      <c r="F18" s="48">
        <f>+[7]計!C15</f>
        <v>1</v>
      </c>
      <c r="G18" s="48">
        <f>+[7]計!D15</f>
        <v>30</v>
      </c>
      <c r="H18" s="49">
        <f>+[7]計!E15</f>
        <v>0</v>
      </c>
      <c r="I18" s="50">
        <f>+[7]計!F15</f>
        <v>0</v>
      </c>
      <c r="J18" s="50">
        <f>+[7]計!G15</f>
        <v>0</v>
      </c>
      <c r="K18" s="50">
        <f>+[7]計!H15</f>
        <v>0</v>
      </c>
      <c r="L18" s="50">
        <f>+[7]計!I15</f>
        <v>0</v>
      </c>
      <c r="M18" s="50">
        <f>+[7]計!J15</f>
        <v>0</v>
      </c>
      <c r="N18" s="50">
        <f>+[7]計!K15</f>
        <v>0</v>
      </c>
      <c r="O18" s="50">
        <f>+[7]計!L15</f>
        <v>0</v>
      </c>
      <c r="P18" s="50">
        <f>+[7]計!M15</f>
        <v>0</v>
      </c>
      <c r="Q18" s="50">
        <f>+[7]計!N15</f>
        <v>0</v>
      </c>
      <c r="R18" s="50">
        <f>+[7]計!O15</f>
        <v>0</v>
      </c>
      <c r="S18" s="50">
        <f>+[7]計!P15</f>
        <v>7</v>
      </c>
      <c r="T18" s="50">
        <f>+[7]計!Q15</f>
        <v>1</v>
      </c>
      <c r="U18" s="50">
        <f>+[7]計!R15</f>
        <v>7</v>
      </c>
      <c r="V18" s="50">
        <f>+[7]計!S15</f>
        <v>0</v>
      </c>
      <c r="W18" s="50">
        <f>+[7]計!T15</f>
        <v>0</v>
      </c>
      <c r="X18" s="50">
        <f>+[7]計!U15</f>
        <v>0</v>
      </c>
      <c r="Y18" s="50">
        <f>+[7]計!V15</f>
        <v>0</v>
      </c>
      <c r="Z18" s="50">
        <f>+[7]計!W15</f>
        <v>0</v>
      </c>
      <c r="AA18" s="50">
        <f>+[7]計!X15</f>
        <v>0</v>
      </c>
      <c r="AB18" s="50">
        <f>+[7]計!Y15</f>
        <v>0</v>
      </c>
      <c r="AC18" s="50">
        <f>+[7]計!Z15</f>
        <v>0</v>
      </c>
      <c r="AD18" s="51">
        <f>+[7]計!AA15</f>
        <v>2</v>
      </c>
      <c r="AE18" s="28"/>
      <c r="AF18" s="28"/>
      <c r="AG18" s="47"/>
      <c r="AH18" s="706" t="s">
        <v>39</v>
      </c>
      <c r="AI18" s="708"/>
      <c r="AJ18" s="52">
        <f>+[7]計!AB15</f>
        <v>0</v>
      </c>
      <c r="AK18" s="53">
        <f>+[7]計!AC15</f>
        <v>0</v>
      </c>
      <c r="AL18" s="53">
        <f>+[7]計!AD15</f>
        <v>0</v>
      </c>
      <c r="AM18" s="53">
        <f>+[7]計!AE15</f>
        <v>9</v>
      </c>
      <c r="AN18" s="53">
        <f>+[7]計!AF15</f>
        <v>0</v>
      </c>
      <c r="AO18" s="53">
        <f>+[7]計!AG15</f>
        <v>0</v>
      </c>
      <c r="AP18" s="53">
        <f>+[7]計!AH15</f>
        <v>0</v>
      </c>
      <c r="AQ18" s="53">
        <f>+[7]計!AI15</f>
        <v>0</v>
      </c>
      <c r="AR18" s="53">
        <f>+[7]計!AJ15</f>
        <v>0</v>
      </c>
      <c r="AS18" s="53">
        <f>+[7]計!AK15</f>
        <v>0</v>
      </c>
      <c r="AT18" s="53">
        <f>+[7]計!AL15</f>
        <v>0</v>
      </c>
      <c r="AU18" s="53">
        <f>+[7]計!AM15</f>
        <v>2</v>
      </c>
      <c r="AV18" s="53">
        <f>+[7]計!AN15</f>
        <v>0</v>
      </c>
      <c r="AW18" s="53">
        <f>+[7]計!AO15</f>
        <v>0</v>
      </c>
      <c r="AX18" s="53">
        <f>+[7]計!AP15</f>
        <v>0</v>
      </c>
      <c r="AY18" s="53">
        <f>+[7]計!AQ15</f>
        <v>0</v>
      </c>
      <c r="AZ18" s="53">
        <f>+[7]計!AR15</f>
        <v>2</v>
      </c>
      <c r="BA18" s="53">
        <f>+[7]計!AS15</f>
        <v>0</v>
      </c>
      <c r="BB18" s="53">
        <f>+[7]計!AT15</f>
        <v>0</v>
      </c>
      <c r="BC18" s="53">
        <f>+[7]計!AU15</f>
        <v>0</v>
      </c>
      <c r="BD18" s="53">
        <f>+[7]計!AV15</f>
        <v>0</v>
      </c>
      <c r="BE18" s="54">
        <f>+[7]計!AW15</f>
        <v>0</v>
      </c>
      <c r="BF18" s="53">
        <f>+[7]計!AX15</f>
        <v>0</v>
      </c>
      <c r="BG18" s="55">
        <f>+[7]計!AY15</f>
        <v>0</v>
      </c>
      <c r="BH18" s="28"/>
      <c r="BJ18" s="33">
        <f t="shared" si="0"/>
        <v>0</v>
      </c>
    </row>
    <row r="19" spans="2:62" s="33" customFormat="1" ht="14.25" customHeight="1" x14ac:dyDescent="0.15">
      <c r="B19" s="47"/>
      <c r="C19" s="706" t="s">
        <v>386</v>
      </c>
      <c r="D19" s="708"/>
      <c r="E19" s="38">
        <f t="shared" si="1"/>
        <v>12</v>
      </c>
      <c r="F19" s="48">
        <f>+[7]計!C16</f>
        <v>0</v>
      </c>
      <c r="G19" s="48">
        <f>+[7]計!D16</f>
        <v>12</v>
      </c>
      <c r="H19" s="49">
        <f>+[7]計!E16</f>
        <v>0</v>
      </c>
      <c r="I19" s="50">
        <f>+[7]計!F16</f>
        <v>0</v>
      </c>
      <c r="J19" s="50">
        <f>+[7]計!G16</f>
        <v>0</v>
      </c>
      <c r="K19" s="50">
        <f>+[7]計!H16</f>
        <v>0</v>
      </c>
      <c r="L19" s="50">
        <f>+[7]計!I16</f>
        <v>0</v>
      </c>
      <c r="M19" s="50">
        <f>+[7]計!J16</f>
        <v>0</v>
      </c>
      <c r="N19" s="50">
        <f>+[7]計!K16</f>
        <v>0</v>
      </c>
      <c r="O19" s="50">
        <f>+[7]計!L16</f>
        <v>0</v>
      </c>
      <c r="P19" s="50">
        <f>+[7]計!M16</f>
        <v>0</v>
      </c>
      <c r="Q19" s="50">
        <f>+[7]計!N16</f>
        <v>0</v>
      </c>
      <c r="R19" s="50">
        <f>+[7]計!O16</f>
        <v>0</v>
      </c>
      <c r="S19" s="50">
        <f>+[7]計!P16</f>
        <v>6</v>
      </c>
      <c r="T19" s="50">
        <f>+[7]計!Q16</f>
        <v>0</v>
      </c>
      <c r="U19" s="50">
        <f>+[7]計!R16</f>
        <v>5</v>
      </c>
      <c r="V19" s="50">
        <f>+[7]計!S16</f>
        <v>0</v>
      </c>
      <c r="W19" s="50">
        <f>+[7]計!T16</f>
        <v>0</v>
      </c>
      <c r="X19" s="50">
        <f>+[7]計!U16</f>
        <v>0</v>
      </c>
      <c r="Y19" s="50">
        <f>+[7]計!V16</f>
        <v>0</v>
      </c>
      <c r="Z19" s="50">
        <f>+[7]計!W16</f>
        <v>0</v>
      </c>
      <c r="AA19" s="50">
        <f>+[7]計!X16</f>
        <v>0</v>
      </c>
      <c r="AB19" s="50">
        <f>+[7]計!Y16</f>
        <v>0</v>
      </c>
      <c r="AC19" s="50">
        <f>+[7]計!Z16</f>
        <v>0</v>
      </c>
      <c r="AD19" s="51">
        <f>+[7]計!AA16</f>
        <v>0</v>
      </c>
      <c r="AE19" s="28"/>
      <c r="AF19" s="28"/>
      <c r="AG19" s="47"/>
      <c r="AH19" s="706" t="s">
        <v>386</v>
      </c>
      <c r="AI19" s="708"/>
      <c r="AJ19" s="52">
        <f>+[7]計!AB16</f>
        <v>0</v>
      </c>
      <c r="AK19" s="53">
        <f>+[7]計!AC16</f>
        <v>0</v>
      </c>
      <c r="AL19" s="53">
        <f>+[7]計!AD16</f>
        <v>0</v>
      </c>
      <c r="AM19" s="53">
        <f>+[7]計!AE16</f>
        <v>0</v>
      </c>
      <c r="AN19" s="53">
        <f>+[7]計!AF16</f>
        <v>1</v>
      </c>
      <c r="AO19" s="53">
        <f>+[7]計!AG16</f>
        <v>0</v>
      </c>
      <c r="AP19" s="53">
        <f>+[7]計!AH16</f>
        <v>0</v>
      </c>
      <c r="AQ19" s="53">
        <f>+[7]計!AI16</f>
        <v>0</v>
      </c>
      <c r="AR19" s="53">
        <f>+[7]計!AJ16</f>
        <v>0</v>
      </c>
      <c r="AS19" s="53">
        <f>+[7]計!AK16</f>
        <v>0</v>
      </c>
      <c r="AT19" s="53">
        <f>+[7]計!AL16</f>
        <v>0</v>
      </c>
      <c r="AU19" s="53">
        <f>+[7]計!AM16</f>
        <v>0</v>
      </c>
      <c r="AV19" s="53">
        <f>+[7]計!AN16</f>
        <v>0</v>
      </c>
      <c r="AW19" s="53">
        <f>+[7]計!AO16</f>
        <v>0</v>
      </c>
      <c r="AX19" s="53">
        <f>+[7]計!AP16</f>
        <v>0</v>
      </c>
      <c r="AY19" s="53">
        <f>+[7]計!AQ16</f>
        <v>0</v>
      </c>
      <c r="AZ19" s="53">
        <f>+[7]計!AR16</f>
        <v>0</v>
      </c>
      <c r="BA19" s="53">
        <f>+[7]計!AS16</f>
        <v>0</v>
      </c>
      <c r="BB19" s="53">
        <f>+[7]計!AT16</f>
        <v>0</v>
      </c>
      <c r="BC19" s="53">
        <f>+[7]計!AU16</f>
        <v>0</v>
      </c>
      <c r="BD19" s="53">
        <f>+[7]計!AV16</f>
        <v>0</v>
      </c>
      <c r="BE19" s="54">
        <f>+[7]計!AW16</f>
        <v>0</v>
      </c>
      <c r="BF19" s="53">
        <f>+[7]計!AX16</f>
        <v>0</v>
      </c>
      <c r="BG19" s="55">
        <f>+[7]計!AY16</f>
        <v>0</v>
      </c>
      <c r="BH19" s="28"/>
      <c r="BJ19" s="33">
        <f t="shared" si="0"/>
        <v>0</v>
      </c>
    </row>
    <row r="20" spans="2:62" s="33" customFormat="1" ht="14.25" customHeight="1" x14ac:dyDescent="0.15">
      <c r="B20" s="47"/>
      <c r="C20" s="706" t="s">
        <v>387</v>
      </c>
      <c r="D20" s="708"/>
      <c r="E20" s="38">
        <f t="shared" si="1"/>
        <v>14</v>
      </c>
      <c r="F20" s="48">
        <f>+[7]計!C17</f>
        <v>8</v>
      </c>
      <c r="G20" s="48">
        <f>+[7]計!D17</f>
        <v>6</v>
      </c>
      <c r="H20" s="49">
        <f>+[7]計!E17</f>
        <v>0</v>
      </c>
      <c r="I20" s="50">
        <f>+[7]計!F17</f>
        <v>0</v>
      </c>
      <c r="J20" s="50">
        <f>+[7]計!G17</f>
        <v>0</v>
      </c>
      <c r="K20" s="50">
        <f>+[7]計!H17</f>
        <v>0</v>
      </c>
      <c r="L20" s="50">
        <f>+[7]計!I17</f>
        <v>0</v>
      </c>
      <c r="M20" s="50">
        <f>+[7]計!J17</f>
        <v>0</v>
      </c>
      <c r="N20" s="50">
        <f>+[7]計!K17</f>
        <v>0</v>
      </c>
      <c r="O20" s="50">
        <f>+[7]計!L17</f>
        <v>1</v>
      </c>
      <c r="P20" s="50">
        <f>+[7]計!M17</f>
        <v>0</v>
      </c>
      <c r="Q20" s="50">
        <f>+[7]計!N17</f>
        <v>0</v>
      </c>
      <c r="R20" s="50">
        <f>+[7]計!O17</f>
        <v>1</v>
      </c>
      <c r="S20" s="50">
        <f>+[7]計!P17</f>
        <v>0</v>
      </c>
      <c r="T20" s="50">
        <f>+[7]計!Q17</f>
        <v>0</v>
      </c>
      <c r="U20" s="50">
        <f>+[7]計!R17</f>
        <v>0</v>
      </c>
      <c r="V20" s="50">
        <f>+[7]計!S17</f>
        <v>0</v>
      </c>
      <c r="W20" s="50">
        <f>+[7]計!T17</f>
        <v>0</v>
      </c>
      <c r="X20" s="50">
        <f>+[7]計!U17</f>
        <v>0</v>
      </c>
      <c r="Y20" s="50">
        <f>+[7]計!V17</f>
        <v>0</v>
      </c>
      <c r="Z20" s="50">
        <f>+[7]計!W17</f>
        <v>0</v>
      </c>
      <c r="AA20" s="50">
        <f>+[7]計!X17</f>
        <v>0</v>
      </c>
      <c r="AB20" s="50">
        <f>+[7]計!Y17</f>
        <v>0</v>
      </c>
      <c r="AC20" s="50">
        <f>+[7]計!Z17</f>
        <v>0</v>
      </c>
      <c r="AD20" s="51">
        <f>+[7]計!AA17</f>
        <v>0</v>
      </c>
      <c r="AE20" s="28"/>
      <c r="AF20" s="28"/>
      <c r="AG20" s="47"/>
      <c r="AH20" s="706" t="s">
        <v>387</v>
      </c>
      <c r="AI20" s="708"/>
      <c r="AJ20" s="52">
        <f>+[7]計!AB17</f>
        <v>0</v>
      </c>
      <c r="AK20" s="53">
        <f>+[7]計!AC17</f>
        <v>0</v>
      </c>
      <c r="AL20" s="53">
        <f>+[7]計!AD17</f>
        <v>0</v>
      </c>
      <c r="AM20" s="53">
        <f>+[7]計!AE17</f>
        <v>2</v>
      </c>
      <c r="AN20" s="53">
        <f>+[7]計!AF17</f>
        <v>0</v>
      </c>
      <c r="AO20" s="53">
        <f>+[7]計!AG17</f>
        <v>0</v>
      </c>
      <c r="AP20" s="53">
        <f>+[7]計!AH17</f>
        <v>0</v>
      </c>
      <c r="AQ20" s="53">
        <f>+[7]計!AI17</f>
        <v>0</v>
      </c>
      <c r="AR20" s="53">
        <f>+[7]計!AJ17</f>
        <v>0</v>
      </c>
      <c r="AS20" s="53">
        <f>+[7]計!AK17</f>
        <v>0</v>
      </c>
      <c r="AT20" s="53">
        <f>+[7]計!AL17</f>
        <v>2</v>
      </c>
      <c r="AU20" s="53">
        <f>+[7]計!AM17</f>
        <v>0</v>
      </c>
      <c r="AV20" s="53">
        <f>+[7]計!AN17</f>
        <v>0</v>
      </c>
      <c r="AW20" s="53">
        <f>+[7]計!AO17</f>
        <v>0</v>
      </c>
      <c r="AX20" s="53">
        <f>+[7]計!AP17</f>
        <v>0</v>
      </c>
      <c r="AY20" s="53">
        <f>+[7]計!AQ17</f>
        <v>0</v>
      </c>
      <c r="AZ20" s="53">
        <f>+[7]計!AR17</f>
        <v>0</v>
      </c>
      <c r="BA20" s="53">
        <f>+[7]計!AS17</f>
        <v>0</v>
      </c>
      <c r="BB20" s="53">
        <f>+[7]計!AT17</f>
        <v>0</v>
      </c>
      <c r="BC20" s="53">
        <f>+[7]計!AU17</f>
        <v>0</v>
      </c>
      <c r="BD20" s="53">
        <f>+[7]計!AV17</f>
        <v>0</v>
      </c>
      <c r="BE20" s="54">
        <f>+[7]計!AW17</f>
        <v>0</v>
      </c>
      <c r="BF20" s="53">
        <f>+[7]計!AX17</f>
        <v>0</v>
      </c>
      <c r="BG20" s="55">
        <f>+[7]計!AY17</f>
        <v>0</v>
      </c>
      <c r="BH20" s="28"/>
      <c r="BJ20" s="33">
        <f t="shared" si="0"/>
        <v>0</v>
      </c>
    </row>
    <row r="21" spans="2:62" s="33" customFormat="1" ht="14.25" customHeight="1" x14ac:dyDescent="0.15">
      <c r="B21" s="47"/>
      <c r="C21" s="706" t="s">
        <v>388</v>
      </c>
      <c r="D21" s="708"/>
      <c r="E21" s="38">
        <f t="shared" si="1"/>
        <v>8</v>
      </c>
      <c r="F21" s="48">
        <f>+[7]計!C18</f>
        <v>0</v>
      </c>
      <c r="G21" s="48">
        <f>+[7]計!D18</f>
        <v>8</v>
      </c>
      <c r="H21" s="49">
        <f>+[7]計!E18</f>
        <v>0</v>
      </c>
      <c r="I21" s="50">
        <f>+[7]計!F18</f>
        <v>0</v>
      </c>
      <c r="J21" s="50">
        <f>+[7]計!G18</f>
        <v>0</v>
      </c>
      <c r="K21" s="50">
        <f>+[7]計!H18</f>
        <v>0</v>
      </c>
      <c r="L21" s="50">
        <f>+[7]計!I18</f>
        <v>0</v>
      </c>
      <c r="M21" s="50">
        <f>+[7]計!J18</f>
        <v>0</v>
      </c>
      <c r="N21" s="50">
        <f>+[7]計!K18</f>
        <v>0</v>
      </c>
      <c r="O21" s="50">
        <f>+[7]計!L18</f>
        <v>0</v>
      </c>
      <c r="P21" s="50">
        <f>+[7]計!M18</f>
        <v>0</v>
      </c>
      <c r="Q21" s="50">
        <f>+[7]計!N18</f>
        <v>0</v>
      </c>
      <c r="R21" s="50">
        <f>+[7]計!O18</f>
        <v>0</v>
      </c>
      <c r="S21" s="50">
        <f>+[7]計!P18</f>
        <v>0</v>
      </c>
      <c r="T21" s="50">
        <f>+[7]計!Q18</f>
        <v>0</v>
      </c>
      <c r="U21" s="50">
        <f>+[7]計!R18</f>
        <v>0</v>
      </c>
      <c r="V21" s="50">
        <f>+[7]計!S18</f>
        <v>0</v>
      </c>
      <c r="W21" s="50">
        <f>+[7]計!T18</f>
        <v>0</v>
      </c>
      <c r="X21" s="50">
        <f>+[7]計!U18</f>
        <v>0</v>
      </c>
      <c r="Y21" s="50">
        <f>+[7]計!V18</f>
        <v>0</v>
      </c>
      <c r="Z21" s="50">
        <f>+[7]計!W18</f>
        <v>0</v>
      </c>
      <c r="AA21" s="50">
        <f>+[7]計!X18</f>
        <v>0</v>
      </c>
      <c r="AB21" s="50">
        <f>+[7]計!Y18</f>
        <v>0</v>
      </c>
      <c r="AC21" s="50">
        <f>+[7]計!Z18</f>
        <v>0</v>
      </c>
      <c r="AD21" s="51">
        <f>+[7]計!AA18</f>
        <v>4</v>
      </c>
      <c r="AE21" s="28"/>
      <c r="AF21" s="28"/>
      <c r="AG21" s="47"/>
      <c r="AH21" s="706" t="s">
        <v>274</v>
      </c>
      <c r="AI21" s="708"/>
      <c r="AJ21" s="52">
        <f>+[7]計!AB18</f>
        <v>0</v>
      </c>
      <c r="AK21" s="53">
        <f>+[7]計!AC18</f>
        <v>0</v>
      </c>
      <c r="AL21" s="53">
        <f>+[7]計!AD18</f>
        <v>0</v>
      </c>
      <c r="AM21" s="53">
        <f>+[7]計!AE18</f>
        <v>1</v>
      </c>
      <c r="AN21" s="53">
        <f>+[7]計!AF18</f>
        <v>0</v>
      </c>
      <c r="AO21" s="53">
        <f>+[7]計!AG18</f>
        <v>0</v>
      </c>
      <c r="AP21" s="53">
        <f>+[7]計!AH18</f>
        <v>0</v>
      </c>
      <c r="AQ21" s="53">
        <f>+[7]計!AI18</f>
        <v>0</v>
      </c>
      <c r="AR21" s="53">
        <f>+[7]計!AJ18</f>
        <v>0</v>
      </c>
      <c r="AS21" s="53">
        <f>+[7]計!AK18</f>
        <v>0</v>
      </c>
      <c r="AT21" s="53">
        <f>+[7]計!AL18</f>
        <v>0</v>
      </c>
      <c r="AU21" s="53">
        <f>+[7]計!AM18</f>
        <v>0</v>
      </c>
      <c r="AV21" s="53">
        <f>+[7]計!AN18</f>
        <v>0</v>
      </c>
      <c r="AW21" s="53">
        <f>+[7]計!AO18</f>
        <v>0</v>
      </c>
      <c r="AX21" s="53">
        <f>+[7]計!AP18</f>
        <v>0</v>
      </c>
      <c r="AY21" s="53">
        <f>+[7]計!AQ18</f>
        <v>0</v>
      </c>
      <c r="AZ21" s="53">
        <f>+[7]計!AR18</f>
        <v>0</v>
      </c>
      <c r="BA21" s="53">
        <f>+[7]計!AS18</f>
        <v>0</v>
      </c>
      <c r="BB21" s="53">
        <f>+[7]計!AT18</f>
        <v>0</v>
      </c>
      <c r="BC21" s="53">
        <f>+[7]計!AU18</f>
        <v>0</v>
      </c>
      <c r="BD21" s="53">
        <f>+[7]計!AV18</f>
        <v>0</v>
      </c>
      <c r="BE21" s="54">
        <f>+[7]計!AW18</f>
        <v>3</v>
      </c>
      <c r="BF21" s="53">
        <f>+[7]計!AX18</f>
        <v>0</v>
      </c>
      <c r="BG21" s="55">
        <f>+[7]計!AY18</f>
        <v>0</v>
      </c>
      <c r="BH21" s="28"/>
      <c r="BJ21" s="33">
        <f t="shared" si="0"/>
        <v>0</v>
      </c>
    </row>
    <row r="22" spans="2:62" s="33" customFormat="1" ht="14.25" customHeight="1" x14ac:dyDescent="0.15">
      <c r="B22" s="47"/>
      <c r="C22" s="706" t="s">
        <v>275</v>
      </c>
      <c r="D22" s="708"/>
      <c r="E22" s="38">
        <f t="shared" si="1"/>
        <v>1</v>
      </c>
      <c r="F22" s="48">
        <f>+[7]計!C19</f>
        <v>0</v>
      </c>
      <c r="G22" s="48">
        <f>+[7]計!D19</f>
        <v>1</v>
      </c>
      <c r="H22" s="49">
        <f>+[7]計!E19</f>
        <v>0</v>
      </c>
      <c r="I22" s="50">
        <f>+[7]計!F19</f>
        <v>0</v>
      </c>
      <c r="J22" s="50">
        <f>+[7]計!G19</f>
        <v>0</v>
      </c>
      <c r="K22" s="50">
        <f>+[7]計!H19</f>
        <v>0</v>
      </c>
      <c r="L22" s="50">
        <f>+[7]計!I19</f>
        <v>0</v>
      </c>
      <c r="M22" s="50">
        <f>+[7]計!J19</f>
        <v>0</v>
      </c>
      <c r="N22" s="50">
        <f>+[7]計!K19</f>
        <v>0</v>
      </c>
      <c r="O22" s="50">
        <f>+[7]計!L19</f>
        <v>0</v>
      </c>
      <c r="P22" s="50">
        <f>+[7]計!M19</f>
        <v>0</v>
      </c>
      <c r="Q22" s="50">
        <f>+[7]計!N19</f>
        <v>0</v>
      </c>
      <c r="R22" s="50">
        <f>+[7]計!O19</f>
        <v>0</v>
      </c>
      <c r="S22" s="50">
        <f>+[7]計!P19</f>
        <v>0</v>
      </c>
      <c r="T22" s="50">
        <f>+[7]計!Q19</f>
        <v>0</v>
      </c>
      <c r="U22" s="50">
        <f>+[7]計!R19</f>
        <v>0</v>
      </c>
      <c r="V22" s="50">
        <f>+[7]計!S19</f>
        <v>0</v>
      </c>
      <c r="W22" s="50">
        <f>+[7]計!T19</f>
        <v>0</v>
      </c>
      <c r="X22" s="50">
        <f>+[7]計!U19</f>
        <v>0</v>
      </c>
      <c r="Y22" s="50">
        <f>+[7]計!V19</f>
        <v>0</v>
      </c>
      <c r="Z22" s="50">
        <f>+[7]計!W19</f>
        <v>0</v>
      </c>
      <c r="AA22" s="50">
        <f>+[7]計!X19</f>
        <v>0</v>
      </c>
      <c r="AB22" s="50">
        <f>+[7]計!Y19</f>
        <v>0</v>
      </c>
      <c r="AC22" s="50">
        <f>+[7]計!Z19</f>
        <v>0</v>
      </c>
      <c r="AD22" s="51">
        <f>+[7]計!AA19</f>
        <v>0</v>
      </c>
      <c r="AE22" s="28"/>
      <c r="AF22" s="28"/>
      <c r="AG22" s="47"/>
      <c r="AH22" s="706" t="s">
        <v>389</v>
      </c>
      <c r="AI22" s="708"/>
      <c r="AJ22" s="52">
        <f>+[7]計!AB19</f>
        <v>0</v>
      </c>
      <c r="AK22" s="53">
        <f>+[7]計!AC19</f>
        <v>0</v>
      </c>
      <c r="AL22" s="53">
        <f>+[7]計!AD19</f>
        <v>0</v>
      </c>
      <c r="AM22" s="53">
        <f>+[7]計!AE19</f>
        <v>0</v>
      </c>
      <c r="AN22" s="53">
        <f>+[7]計!AF19</f>
        <v>0</v>
      </c>
      <c r="AO22" s="53">
        <f>+[7]計!AG19</f>
        <v>0</v>
      </c>
      <c r="AP22" s="53">
        <f>+[7]計!AH19</f>
        <v>0</v>
      </c>
      <c r="AQ22" s="53">
        <f>+[7]計!AI19</f>
        <v>0</v>
      </c>
      <c r="AR22" s="53">
        <f>+[7]計!AJ19</f>
        <v>0</v>
      </c>
      <c r="AS22" s="53">
        <f>+[7]計!AK19</f>
        <v>0</v>
      </c>
      <c r="AT22" s="53">
        <f>+[7]計!AL19</f>
        <v>0</v>
      </c>
      <c r="AU22" s="53">
        <f>+[7]計!AM19</f>
        <v>0</v>
      </c>
      <c r="AV22" s="53">
        <f>+[7]計!AN19</f>
        <v>0</v>
      </c>
      <c r="AW22" s="53">
        <f>+[7]計!AO19</f>
        <v>0</v>
      </c>
      <c r="AX22" s="53">
        <f>+[7]計!AP19</f>
        <v>0</v>
      </c>
      <c r="AY22" s="53">
        <f>+[7]計!AQ19</f>
        <v>0</v>
      </c>
      <c r="AZ22" s="53">
        <f>+[7]計!AR19</f>
        <v>0</v>
      </c>
      <c r="BA22" s="53">
        <f>+[7]計!AS19</f>
        <v>0</v>
      </c>
      <c r="BB22" s="53">
        <f>+[7]計!AT19</f>
        <v>0</v>
      </c>
      <c r="BC22" s="53">
        <f>+[7]計!AU19</f>
        <v>0</v>
      </c>
      <c r="BD22" s="53">
        <f>+[7]計!AV19</f>
        <v>0</v>
      </c>
      <c r="BE22" s="54">
        <f>+[7]計!AW19</f>
        <v>1</v>
      </c>
      <c r="BF22" s="53">
        <f>+[7]計!AX19</f>
        <v>0</v>
      </c>
      <c r="BG22" s="55">
        <f>+[7]計!AY19</f>
        <v>0</v>
      </c>
      <c r="BH22" s="28"/>
      <c r="BJ22" s="33">
        <f t="shared" si="0"/>
        <v>0</v>
      </c>
    </row>
    <row r="23" spans="2:62" s="33" customFormat="1" ht="14.25" customHeight="1" x14ac:dyDescent="0.15">
      <c r="B23" s="47" t="s">
        <v>40</v>
      </c>
      <c r="C23" s="706" t="s">
        <v>390</v>
      </c>
      <c r="D23" s="708"/>
      <c r="E23" s="38">
        <f t="shared" si="1"/>
        <v>11</v>
      </c>
      <c r="F23" s="48">
        <f>+[7]計!C20</f>
        <v>3</v>
      </c>
      <c r="G23" s="48">
        <f>+[7]計!D20</f>
        <v>8</v>
      </c>
      <c r="H23" s="49">
        <f>+[7]計!E20</f>
        <v>0</v>
      </c>
      <c r="I23" s="50">
        <f>+[7]計!F20</f>
        <v>0</v>
      </c>
      <c r="J23" s="50">
        <f>+[7]計!G20</f>
        <v>0</v>
      </c>
      <c r="K23" s="50">
        <f>+[7]計!H20</f>
        <v>0</v>
      </c>
      <c r="L23" s="50">
        <f>+[7]計!I20</f>
        <v>0</v>
      </c>
      <c r="M23" s="50">
        <f>+[7]計!J20</f>
        <v>0</v>
      </c>
      <c r="N23" s="50">
        <f>+[7]計!K20</f>
        <v>0</v>
      </c>
      <c r="O23" s="50">
        <f>+[7]計!L20</f>
        <v>0</v>
      </c>
      <c r="P23" s="50">
        <f>+[7]計!M20</f>
        <v>0</v>
      </c>
      <c r="Q23" s="50">
        <f>+[7]計!N20</f>
        <v>0</v>
      </c>
      <c r="R23" s="50">
        <f>+[7]計!O20</f>
        <v>0</v>
      </c>
      <c r="S23" s="50">
        <f>+[7]計!P20</f>
        <v>1</v>
      </c>
      <c r="T23" s="50">
        <f>+[7]計!Q20</f>
        <v>1</v>
      </c>
      <c r="U23" s="50">
        <f>+[7]計!R20</f>
        <v>0</v>
      </c>
      <c r="V23" s="50">
        <f>+[7]計!S20</f>
        <v>0</v>
      </c>
      <c r="W23" s="50">
        <f>+[7]計!T20</f>
        <v>0</v>
      </c>
      <c r="X23" s="50">
        <f>+[7]計!U20</f>
        <v>0</v>
      </c>
      <c r="Y23" s="50">
        <f>+[7]計!V20</f>
        <v>0</v>
      </c>
      <c r="Z23" s="50">
        <f>+[7]計!W20</f>
        <v>0</v>
      </c>
      <c r="AA23" s="50">
        <f>+[7]計!X20</f>
        <v>0</v>
      </c>
      <c r="AB23" s="50">
        <f>+[7]計!Y20</f>
        <v>2</v>
      </c>
      <c r="AC23" s="50">
        <f>+[7]計!Z20</f>
        <v>0</v>
      </c>
      <c r="AD23" s="51">
        <f>+[7]計!AA20</f>
        <v>2</v>
      </c>
      <c r="AE23" s="28"/>
      <c r="AF23" s="28"/>
      <c r="AG23" s="47" t="s">
        <v>40</v>
      </c>
      <c r="AH23" s="706" t="s">
        <v>391</v>
      </c>
      <c r="AI23" s="708"/>
      <c r="AJ23" s="52">
        <f>+[7]計!AB20</f>
        <v>0</v>
      </c>
      <c r="AK23" s="53">
        <f>+[7]計!AC20</f>
        <v>2</v>
      </c>
      <c r="AL23" s="53">
        <f>+[7]計!AD20</f>
        <v>0</v>
      </c>
      <c r="AM23" s="53">
        <f>+[7]計!AE20</f>
        <v>0</v>
      </c>
      <c r="AN23" s="53">
        <f>+[7]計!AF20</f>
        <v>0</v>
      </c>
      <c r="AO23" s="53">
        <f>+[7]計!AG20</f>
        <v>0</v>
      </c>
      <c r="AP23" s="53">
        <f>+[7]計!AH20</f>
        <v>0</v>
      </c>
      <c r="AQ23" s="53">
        <f>+[7]計!AI20</f>
        <v>0</v>
      </c>
      <c r="AR23" s="53">
        <f>+[7]計!AJ20</f>
        <v>0</v>
      </c>
      <c r="AS23" s="53">
        <f>+[7]計!AK20</f>
        <v>0</v>
      </c>
      <c r="AT23" s="53">
        <f>+[7]計!AL20</f>
        <v>0</v>
      </c>
      <c r="AU23" s="53">
        <f>+[7]計!AM20</f>
        <v>0</v>
      </c>
      <c r="AV23" s="53">
        <f>+[7]計!AN20</f>
        <v>0</v>
      </c>
      <c r="AW23" s="53">
        <f>+[7]計!AO20</f>
        <v>0</v>
      </c>
      <c r="AX23" s="53">
        <f>+[7]計!AP20</f>
        <v>0</v>
      </c>
      <c r="AY23" s="53">
        <f>+[7]計!AQ20</f>
        <v>0</v>
      </c>
      <c r="AZ23" s="53">
        <f>+[7]計!AR20</f>
        <v>0</v>
      </c>
      <c r="BA23" s="53">
        <f>+[7]計!AS20</f>
        <v>0</v>
      </c>
      <c r="BB23" s="53">
        <f>+[7]計!AT20</f>
        <v>0</v>
      </c>
      <c r="BC23" s="53">
        <f>+[7]計!AU20</f>
        <v>0</v>
      </c>
      <c r="BD23" s="53">
        <f>+[7]計!AV20</f>
        <v>0</v>
      </c>
      <c r="BE23" s="54">
        <f>+[7]計!AW20</f>
        <v>0</v>
      </c>
      <c r="BF23" s="53">
        <f>+[7]計!AX20</f>
        <v>0</v>
      </c>
      <c r="BG23" s="55">
        <f>+[7]計!AY20</f>
        <v>0</v>
      </c>
      <c r="BH23" s="28"/>
      <c r="BJ23" s="33">
        <f t="shared" si="0"/>
        <v>0</v>
      </c>
    </row>
    <row r="24" spans="2:62" s="33" customFormat="1" ht="14.25" customHeight="1" x14ac:dyDescent="0.15">
      <c r="B24" s="47"/>
      <c r="C24" s="706" t="s">
        <v>392</v>
      </c>
      <c r="D24" s="708"/>
      <c r="E24" s="38">
        <f t="shared" si="1"/>
        <v>149</v>
      </c>
      <c r="F24" s="48">
        <f>+[7]計!C21</f>
        <v>3</v>
      </c>
      <c r="G24" s="48">
        <f>+[7]計!D21</f>
        <v>146</v>
      </c>
      <c r="H24" s="49">
        <f>+[7]計!E21</f>
        <v>0</v>
      </c>
      <c r="I24" s="50">
        <f>+[7]計!F21</f>
        <v>0</v>
      </c>
      <c r="J24" s="50">
        <f>+[7]計!G21</f>
        <v>0</v>
      </c>
      <c r="K24" s="50">
        <f>+[7]計!H21</f>
        <v>0</v>
      </c>
      <c r="L24" s="50">
        <f>+[7]計!I21</f>
        <v>0</v>
      </c>
      <c r="M24" s="50">
        <f>+[7]計!J21</f>
        <v>0</v>
      </c>
      <c r="N24" s="50">
        <f>+[7]計!K21</f>
        <v>0</v>
      </c>
      <c r="O24" s="50">
        <f>+[7]計!L21</f>
        <v>0</v>
      </c>
      <c r="P24" s="50">
        <f>+[7]計!M21</f>
        <v>0</v>
      </c>
      <c r="Q24" s="50">
        <f>+[7]計!N21</f>
        <v>0</v>
      </c>
      <c r="R24" s="50">
        <f>+[7]計!O21</f>
        <v>0</v>
      </c>
      <c r="S24" s="50">
        <f>+[7]計!P21</f>
        <v>26</v>
      </c>
      <c r="T24" s="50">
        <f>+[7]計!Q21</f>
        <v>3</v>
      </c>
      <c r="U24" s="50">
        <f>+[7]計!R21</f>
        <v>23</v>
      </c>
      <c r="V24" s="50">
        <f>+[7]計!S21</f>
        <v>0</v>
      </c>
      <c r="W24" s="50">
        <f>+[7]計!T21</f>
        <v>0</v>
      </c>
      <c r="X24" s="50">
        <f>+[7]計!U21</f>
        <v>0</v>
      </c>
      <c r="Y24" s="50">
        <f>+[7]計!V21</f>
        <v>0</v>
      </c>
      <c r="Z24" s="50">
        <f>+[7]計!W21</f>
        <v>0</v>
      </c>
      <c r="AA24" s="50">
        <f>+[7]計!X21</f>
        <v>0</v>
      </c>
      <c r="AB24" s="50">
        <f>+[7]計!Y21</f>
        <v>0</v>
      </c>
      <c r="AC24" s="50">
        <f>+[7]計!Z21</f>
        <v>0</v>
      </c>
      <c r="AD24" s="51">
        <f>+[7]計!AA21</f>
        <v>28</v>
      </c>
      <c r="AE24" s="28"/>
      <c r="AF24" s="28"/>
      <c r="AG24" s="47"/>
      <c r="AH24" s="706" t="s">
        <v>392</v>
      </c>
      <c r="AI24" s="708"/>
      <c r="AJ24" s="52">
        <f>+[7]計!AB21</f>
        <v>0</v>
      </c>
      <c r="AK24" s="53">
        <f>+[7]計!AC21</f>
        <v>0</v>
      </c>
      <c r="AL24" s="53">
        <f>+[7]計!AD21</f>
        <v>0</v>
      </c>
      <c r="AM24" s="53">
        <f>+[7]計!AE21</f>
        <v>7</v>
      </c>
      <c r="AN24" s="53">
        <f>+[7]計!AF21</f>
        <v>22</v>
      </c>
      <c r="AO24" s="53">
        <f>+[7]計!AG21</f>
        <v>0</v>
      </c>
      <c r="AP24" s="53">
        <f>+[7]計!AH21</f>
        <v>0</v>
      </c>
      <c r="AQ24" s="53">
        <f>+[7]計!AI21</f>
        <v>0</v>
      </c>
      <c r="AR24" s="53">
        <f>+[7]計!AJ21</f>
        <v>0</v>
      </c>
      <c r="AS24" s="53">
        <f>+[7]計!AK21</f>
        <v>24</v>
      </c>
      <c r="AT24" s="53">
        <f>+[7]計!AL21</f>
        <v>5</v>
      </c>
      <c r="AU24" s="53">
        <f>+[7]計!AM21</f>
        <v>0</v>
      </c>
      <c r="AV24" s="53">
        <f>+[7]計!AN21</f>
        <v>0</v>
      </c>
      <c r="AW24" s="53">
        <f>+[7]計!AO21</f>
        <v>0</v>
      </c>
      <c r="AX24" s="53">
        <f>+[7]計!AP21</f>
        <v>0</v>
      </c>
      <c r="AY24" s="53">
        <f>+[7]計!AQ21</f>
        <v>0</v>
      </c>
      <c r="AZ24" s="53">
        <f>+[7]計!AR21</f>
        <v>8</v>
      </c>
      <c r="BA24" s="53">
        <f>+[7]計!AS21</f>
        <v>0</v>
      </c>
      <c r="BB24" s="53">
        <f>+[7]計!AT21</f>
        <v>0</v>
      </c>
      <c r="BC24" s="53">
        <f>+[7]計!AU21</f>
        <v>0</v>
      </c>
      <c r="BD24" s="53">
        <f>+[7]計!AV21</f>
        <v>0</v>
      </c>
      <c r="BE24" s="54">
        <f>+[7]計!AW21</f>
        <v>0</v>
      </c>
      <c r="BF24" s="53">
        <f>+[7]計!AX21</f>
        <v>0</v>
      </c>
      <c r="BG24" s="55">
        <f>+[7]計!AY21</f>
        <v>0</v>
      </c>
      <c r="BH24" s="28"/>
      <c r="BJ24" s="33">
        <f t="shared" si="0"/>
        <v>0</v>
      </c>
    </row>
    <row r="25" spans="2:62" s="33" customFormat="1" ht="14.25" customHeight="1" x14ac:dyDescent="0.15">
      <c r="B25" s="47"/>
      <c r="C25" s="706" t="s">
        <v>393</v>
      </c>
      <c r="D25" s="708"/>
      <c r="E25" s="38">
        <f t="shared" si="1"/>
        <v>11</v>
      </c>
      <c r="F25" s="48">
        <f>+[7]計!C22</f>
        <v>0</v>
      </c>
      <c r="G25" s="48">
        <f>+[7]計!D22</f>
        <v>11</v>
      </c>
      <c r="H25" s="49">
        <f>+[7]計!E22</f>
        <v>0</v>
      </c>
      <c r="I25" s="50">
        <f>+[7]計!F22</f>
        <v>0</v>
      </c>
      <c r="J25" s="50">
        <f>+[7]計!G22</f>
        <v>0</v>
      </c>
      <c r="K25" s="50">
        <f>+[7]計!H22</f>
        <v>0</v>
      </c>
      <c r="L25" s="50">
        <f>+[7]計!I22</f>
        <v>0</v>
      </c>
      <c r="M25" s="50">
        <f>+[7]計!J22</f>
        <v>0</v>
      </c>
      <c r="N25" s="50">
        <f>+[7]計!K22</f>
        <v>0</v>
      </c>
      <c r="O25" s="50">
        <f>+[7]計!L22</f>
        <v>0</v>
      </c>
      <c r="P25" s="50">
        <f>+[7]計!M22</f>
        <v>0</v>
      </c>
      <c r="Q25" s="50">
        <f>+[7]計!N22</f>
        <v>0</v>
      </c>
      <c r="R25" s="50">
        <f>+[7]計!O22</f>
        <v>0</v>
      </c>
      <c r="S25" s="50">
        <f>+[7]計!P22</f>
        <v>0</v>
      </c>
      <c r="T25" s="50">
        <f>+[7]計!Q22</f>
        <v>0</v>
      </c>
      <c r="U25" s="50">
        <f>+[7]計!R22</f>
        <v>0</v>
      </c>
      <c r="V25" s="50">
        <f>+[7]計!S22</f>
        <v>0</v>
      </c>
      <c r="W25" s="50">
        <f>+[7]計!T22</f>
        <v>0</v>
      </c>
      <c r="X25" s="50">
        <f>+[7]計!U22</f>
        <v>0</v>
      </c>
      <c r="Y25" s="50">
        <f>+[7]計!V22</f>
        <v>0</v>
      </c>
      <c r="Z25" s="50">
        <f>+[7]計!W22</f>
        <v>0</v>
      </c>
      <c r="AA25" s="50">
        <f>+[7]計!X22</f>
        <v>0</v>
      </c>
      <c r="AB25" s="50">
        <f>+[7]計!Y22</f>
        <v>0</v>
      </c>
      <c r="AC25" s="50">
        <f>+[7]計!Z22</f>
        <v>0</v>
      </c>
      <c r="AD25" s="51">
        <f>+[7]計!AA22</f>
        <v>0</v>
      </c>
      <c r="AE25" s="28"/>
      <c r="AF25" s="28"/>
      <c r="AG25" s="47"/>
      <c r="AH25" s="706" t="s">
        <v>393</v>
      </c>
      <c r="AI25" s="708"/>
      <c r="AJ25" s="52">
        <f>+[7]計!AB22</f>
        <v>0</v>
      </c>
      <c r="AK25" s="53">
        <f>+[7]計!AC22</f>
        <v>1</v>
      </c>
      <c r="AL25" s="53">
        <f>+[7]計!AD22</f>
        <v>0</v>
      </c>
      <c r="AM25" s="53">
        <f>+[7]計!AE22</f>
        <v>8</v>
      </c>
      <c r="AN25" s="53">
        <f>+[7]計!AF22</f>
        <v>2</v>
      </c>
      <c r="AO25" s="53">
        <f>+[7]計!AG22</f>
        <v>0</v>
      </c>
      <c r="AP25" s="53">
        <f>+[7]計!AH22</f>
        <v>0</v>
      </c>
      <c r="AQ25" s="53">
        <f>+[7]計!AI22</f>
        <v>0</v>
      </c>
      <c r="AR25" s="53">
        <f>+[7]計!AJ22</f>
        <v>0</v>
      </c>
      <c r="AS25" s="53">
        <f>+[7]計!AK22</f>
        <v>0</v>
      </c>
      <c r="AT25" s="53">
        <f>+[7]計!AL22</f>
        <v>0</v>
      </c>
      <c r="AU25" s="53">
        <f>+[7]計!AM22</f>
        <v>0</v>
      </c>
      <c r="AV25" s="53">
        <f>+[7]計!AN22</f>
        <v>0</v>
      </c>
      <c r="AW25" s="53">
        <f>+[7]計!AO22</f>
        <v>0</v>
      </c>
      <c r="AX25" s="53">
        <f>+[7]計!AP22</f>
        <v>0</v>
      </c>
      <c r="AY25" s="53">
        <f>+[7]計!AQ22</f>
        <v>0</v>
      </c>
      <c r="AZ25" s="53">
        <f>+[7]計!AR22</f>
        <v>0</v>
      </c>
      <c r="BA25" s="53">
        <f>+[7]計!AS22</f>
        <v>0</v>
      </c>
      <c r="BB25" s="53">
        <f>+[7]計!AT22</f>
        <v>0</v>
      </c>
      <c r="BC25" s="53">
        <f>+[7]計!AU22</f>
        <v>0</v>
      </c>
      <c r="BD25" s="53">
        <f>+[7]計!AV22</f>
        <v>0</v>
      </c>
      <c r="BE25" s="54">
        <f>+[7]計!AW22</f>
        <v>0</v>
      </c>
      <c r="BF25" s="53">
        <f>+[7]計!AX22</f>
        <v>0</v>
      </c>
      <c r="BG25" s="55">
        <f>+[7]計!AY22</f>
        <v>0</v>
      </c>
      <c r="BH25" s="28"/>
      <c r="BJ25" s="33">
        <f t="shared" si="0"/>
        <v>0</v>
      </c>
    </row>
    <row r="26" spans="2:62" s="33" customFormat="1" ht="14.25" customHeight="1" x14ac:dyDescent="0.15">
      <c r="B26" s="47"/>
      <c r="C26" s="706" t="s">
        <v>394</v>
      </c>
      <c r="D26" s="708"/>
      <c r="E26" s="38">
        <f t="shared" si="1"/>
        <v>40</v>
      </c>
      <c r="F26" s="48">
        <f>+[7]計!C23</f>
        <v>23</v>
      </c>
      <c r="G26" s="48">
        <f>+[7]計!D23</f>
        <v>17</v>
      </c>
      <c r="H26" s="49">
        <f>+[7]計!E23</f>
        <v>0</v>
      </c>
      <c r="I26" s="50">
        <f>+[7]計!F23</f>
        <v>0</v>
      </c>
      <c r="J26" s="50">
        <f>+[7]計!G23</f>
        <v>0</v>
      </c>
      <c r="K26" s="50">
        <f>+[7]計!H23</f>
        <v>0</v>
      </c>
      <c r="L26" s="50">
        <f>+[7]計!I23</f>
        <v>0</v>
      </c>
      <c r="M26" s="50">
        <f>+[7]計!J23</f>
        <v>0</v>
      </c>
      <c r="N26" s="50">
        <f>+[7]計!K23</f>
        <v>0</v>
      </c>
      <c r="O26" s="50">
        <f>+[7]計!L23</f>
        <v>1</v>
      </c>
      <c r="P26" s="50">
        <f>+[7]計!M23</f>
        <v>0</v>
      </c>
      <c r="Q26" s="50">
        <f>+[7]計!N23</f>
        <v>0</v>
      </c>
      <c r="R26" s="50">
        <f>+[7]計!O23</f>
        <v>0</v>
      </c>
      <c r="S26" s="50">
        <f>+[7]計!P23</f>
        <v>0</v>
      </c>
      <c r="T26" s="50">
        <f>+[7]計!Q23</f>
        <v>1</v>
      </c>
      <c r="U26" s="50">
        <f>+[7]計!R23</f>
        <v>2</v>
      </c>
      <c r="V26" s="50">
        <f>+[7]計!S23</f>
        <v>0</v>
      </c>
      <c r="W26" s="50">
        <f>+[7]計!T23</f>
        <v>0</v>
      </c>
      <c r="X26" s="50">
        <f>+[7]計!U23</f>
        <v>1</v>
      </c>
      <c r="Y26" s="50">
        <f>+[7]計!V23</f>
        <v>0</v>
      </c>
      <c r="Z26" s="50">
        <f>+[7]計!W23</f>
        <v>0</v>
      </c>
      <c r="AA26" s="50">
        <f>+[7]計!X23</f>
        <v>0</v>
      </c>
      <c r="AB26" s="50">
        <f>+[7]計!Y23</f>
        <v>0</v>
      </c>
      <c r="AC26" s="50">
        <f>+[7]計!Z23</f>
        <v>0</v>
      </c>
      <c r="AD26" s="51">
        <f>+[7]計!AA23</f>
        <v>4</v>
      </c>
      <c r="AE26" s="28"/>
      <c r="AF26" s="28"/>
      <c r="AG26" s="47"/>
      <c r="AH26" s="706" t="s">
        <v>394</v>
      </c>
      <c r="AI26" s="708"/>
      <c r="AJ26" s="52">
        <f>+[7]計!AB23</f>
        <v>0</v>
      </c>
      <c r="AK26" s="53">
        <f>+[7]計!AC23</f>
        <v>0</v>
      </c>
      <c r="AL26" s="53">
        <f>+[7]計!AD23</f>
        <v>0</v>
      </c>
      <c r="AM26" s="53">
        <f>+[7]計!AE23</f>
        <v>5</v>
      </c>
      <c r="AN26" s="53">
        <f>+[7]計!AF23</f>
        <v>0</v>
      </c>
      <c r="AO26" s="53">
        <f>+[7]計!AG23</f>
        <v>0</v>
      </c>
      <c r="AP26" s="53">
        <f>+[7]計!AH23</f>
        <v>0</v>
      </c>
      <c r="AQ26" s="53">
        <f>+[7]計!AI23</f>
        <v>0</v>
      </c>
      <c r="AR26" s="53">
        <f>+[7]計!AJ23</f>
        <v>0</v>
      </c>
      <c r="AS26" s="53">
        <f>+[7]計!AK23</f>
        <v>0</v>
      </c>
      <c r="AT26" s="53">
        <f>+[7]計!AL23</f>
        <v>0</v>
      </c>
      <c r="AU26" s="53">
        <f>+[7]計!AM23</f>
        <v>0</v>
      </c>
      <c r="AV26" s="53">
        <f>+[7]計!AN23</f>
        <v>0</v>
      </c>
      <c r="AW26" s="53">
        <f>+[7]計!AO23</f>
        <v>0</v>
      </c>
      <c r="AX26" s="53">
        <f>+[7]計!AP23</f>
        <v>0</v>
      </c>
      <c r="AY26" s="53">
        <f>+[7]計!AQ23</f>
        <v>0</v>
      </c>
      <c r="AZ26" s="53">
        <f>+[7]計!AR23</f>
        <v>1</v>
      </c>
      <c r="BA26" s="53">
        <f>+[7]計!AS23</f>
        <v>1</v>
      </c>
      <c r="BB26" s="53">
        <f>+[7]計!AT23</f>
        <v>0</v>
      </c>
      <c r="BC26" s="53">
        <f>+[7]計!AU23</f>
        <v>1</v>
      </c>
      <c r="BD26" s="53">
        <f>+[7]計!AV23</f>
        <v>0</v>
      </c>
      <c r="BE26" s="54">
        <f>+[7]計!AW23</f>
        <v>0</v>
      </c>
      <c r="BF26" s="53">
        <f>+[7]計!AX23</f>
        <v>0</v>
      </c>
      <c r="BG26" s="55">
        <f>+[7]計!AY23</f>
        <v>0</v>
      </c>
      <c r="BH26" s="28"/>
      <c r="BJ26" s="33">
        <f t="shared" si="0"/>
        <v>0</v>
      </c>
    </row>
    <row r="27" spans="2:62" s="33" customFormat="1" ht="14.25" customHeight="1" x14ac:dyDescent="0.15">
      <c r="B27" s="47"/>
      <c r="C27" s="706" t="s">
        <v>395</v>
      </c>
      <c r="D27" s="708"/>
      <c r="E27" s="38">
        <f t="shared" si="1"/>
        <v>50</v>
      </c>
      <c r="F27" s="48">
        <f>+[7]計!C24</f>
        <v>30</v>
      </c>
      <c r="G27" s="48">
        <f>+[7]計!D24</f>
        <v>20</v>
      </c>
      <c r="H27" s="49">
        <f>+[7]計!E24</f>
        <v>0</v>
      </c>
      <c r="I27" s="50">
        <f>+[7]計!F24</f>
        <v>0</v>
      </c>
      <c r="J27" s="50">
        <f>+[7]計!G24</f>
        <v>0</v>
      </c>
      <c r="K27" s="50">
        <f>+[7]計!H24</f>
        <v>0</v>
      </c>
      <c r="L27" s="50">
        <f>+[7]計!I24</f>
        <v>0</v>
      </c>
      <c r="M27" s="50">
        <f>+[7]計!J24</f>
        <v>0</v>
      </c>
      <c r="N27" s="50">
        <f>+[7]計!K24</f>
        <v>0</v>
      </c>
      <c r="O27" s="50">
        <f>+[7]計!L24</f>
        <v>0</v>
      </c>
      <c r="P27" s="50">
        <f>+[7]計!M24</f>
        <v>0</v>
      </c>
      <c r="Q27" s="50">
        <f>+[7]計!N24</f>
        <v>0</v>
      </c>
      <c r="R27" s="50">
        <f>+[7]計!O24</f>
        <v>1</v>
      </c>
      <c r="S27" s="50">
        <f>+[7]計!P24</f>
        <v>0</v>
      </c>
      <c r="T27" s="50">
        <f>+[7]計!Q24</f>
        <v>2</v>
      </c>
      <c r="U27" s="50">
        <f>+[7]計!R24</f>
        <v>2</v>
      </c>
      <c r="V27" s="50">
        <f>+[7]計!S24</f>
        <v>0</v>
      </c>
      <c r="W27" s="50">
        <f>+[7]計!T24</f>
        <v>0</v>
      </c>
      <c r="X27" s="50">
        <f>+[7]計!U24</f>
        <v>0</v>
      </c>
      <c r="Y27" s="50">
        <f>+[7]計!V24</f>
        <v>0</v>
      </c>
      <c r="Z27" s="50">
        <f>+[7]計!W24</f>
        <v>0</v>
      </c>
      <c r="AA27" s="50">
        <f>+[7]計!X24</f>
        <v>0</v>
      </c>
      <c r="AB27" s="50">
        <f>+[7]計!Y24</f>
        <v>0</v>
      </c>
      <c r="AC27" s="50">
        <f>+[7]計!Z24</f>
        <v>2</v>
      </c>
      <c r="AD27" s="51">
        <f>+[7]計!AA24</f>
        <v>3</v>
      </c>
      <c r="AE27" s="28"/>
      <c r="AF27" s="28"/>
      <c r="AG27" s="47"/>
      <c r="AH27" s="706" t="s">
        <v>395</v>
      </c>
      <c r="AI27" s="708"/>
      <c r="AJ27" s="52">
        <f>+[7]計!AB24</f>
        <v>0</v>
      </c>
      <c r="AK27" s="53">
        <f>+[7]計!AC24</f>
        <v>1</v>
      </c>
      <c r="AL27" s="53">
        <f>+[7]計!AD24</f>
        <v>0</v>
      </c>
      <c r="AM27" s="53">
        <f>+[7]計!AE24</f>
        <v>1</v>
      </c>
      <c r="AN27" s="53">
        <f>+[7]計!AF24</f>
        <v>5</v>
      </c>
      <c r="AO27" s="53">
        <f>+[7]計!AG24</f>
        <v>0</v>
      </c>
      <c r="AP27" s="53">
        <f>+[7]計!AH24</f>
        <v>0</v>
      </c>
      <c r="AQ27" s="53">
        <f>+[7]計!AI24</f>
        <v>0</v>
      </c>
      <c r="AR27" s="53">
        <f>+[7]計!AJ24</f>
        <v>0</v>
      </c>
      <c r="AS27" s="53">
        <f>+[7]計!AK24</f>
        <v>0</v>
      </c>
      <c r="AT27" s="53">
        <f>+[7]計!AL24</f>
        <v>0</v>
      </c>
      <c r="AU27" s="53">
        <f>+[7]計!AM24</f>
        <v>0</v>
      </c>
      <c r="AV27" s="53">
        <f>+[7]計!AN24</f>
        <v>0</v>
      </c>
      <c r="AW27" s="53">
        <f>+[7]計!AO24</f>
        <v>0</v>
      </c>
      <c r="AX27" s="53">
        <f>+[7]計!AP24</f>
        <v>0</v>
      </c>
      <c r="AY27" s="53">
        <f>+[7]計!AQ24</f>
        <v>0</v>
      </c>
      <c r="AZ27" s="53">
        <f>+[7]計!AR24</f>
        <v>2</v>
      </c>
      <c r="BA27" s="53">
        <f>+[7]計!AS24</f>
        <v>0</v>
      </c>
      <c r="BB27" s="53">
        <f>+[7]計!AT24</f>
        <v>1</v>
      </c>
      <c r="BC27" s="53">
        <f>+[7]計!AU24</f>
        <v>0</v>
      </c>
      <c r="BD27" s="53">
        <f>+[7]計!AV24</f>
        <v>0</v>
      </c>
      <c r="BE27" s="54">
        <f>+[7]計!AW24</f>
        <v>0</v>
      </c>
      <c r="BF27" s="53">
        <f>+[7]計!AX24</f>
        <v>0</v>
      </c>
      <c r="BG27" s="55">
        <f>+[7]計!AY24</f>
        <v>0</v>
      </c>
      <c r="BH27" s="28"/>
      <c r="BJ27" s="33">
        <f t="shared" si="0"/>
        <v>0</v>
      </c>
    </row>
    <row r="28" spans="2:62" s="33" customFormat="1" ht="14.25" customHeight="1" x14ac:dyDescent="0.15">
      <c r="B28" s="47"/>
      <c r="C28" s="706" t="s">
        <v>396</v>
      </c>
      <c r="D28" s="707"/>
      <c r="E28" s="38">
        <f t="shared" si="1"/>
        <v>29</v>
      </c>
      <c r="F28" s="48">
        <f>+[7]計!C25</f>
        <v>9</v>
      </c>
      <c r="G28" s="48">
        <f>+[7]計!D25</f>
        <v>20</v>
      </c>
      <c r="H28" s="49">
        <f>+[7]計!E25</f>
        <v>0</v>
      </c>
      <c r="I28" s="50">
        <f>+[7]計!F25</f>
        <v>0</v>
      </c>
      <c r="J28" s="50">
        <f>+[7]計!G25</f>
        <v>0</v>
      </c>
      <c r="K28" s="50">
        <f>+[7]計!H25</f>
        <v>0</v>
      </c>
      <c r="L28" s="50">
        <f>+[7]計!I25</f>
        <v>0</v>
      </c>
      <c r="M28" s="50">
        <f>+[7]計!J25</f>
        <v>0</v>
      </c>
      <c r="N28" s="50">
        <f>+[7]計!K25</f>
        <v>0</v>
      </c>
      <c r="O28" s="50">
        <f>+[7]計!L25</f>
        <v>0</v>
      </c>
      <c r="P28" s="50">
        <f>+[7]計!M25</f>
        <v>0</v>
      </c>
      <c r="Q28" s="50">
        <f>+[7]計!N25</f>
        <v>0</v>
      </c>
      <c r="R28" s="50">
        <f>+[7]計!O25</f>
        <v>0</v>
      </c>
      <c r="S28" s="50">
        <f>+[7]計!P25</f>
        <v>0</v>
      </c>
      <c r="T28" s="50">
        <f>+[7]計!Q25</f>
        <v>0</v>
      </c>
      <c r="U28" s="50">
        <f>+[7]計!R25</f>
        <v>5</v>
      </c>
      <c r="V28" s="50">
        <f>+[7]計!S25</f>
        <v>0</v>
      </c>
      <c r="W28" s="50">
        <f>+[7]計!T25</f>
        <v>0</v>
      </c>
      <c r="X28" s="50">
        <f>+[7]計!U25</f>
        <v>0</v>
      </c>
      <c r="Y28" s="50">
        <f>+[7]計!V25</f>
        <v>0</v>
      </c>
      <c r="Z28" s="50">
        <f>+[7]計!W25</f>
        <v>0</v>
      </c>
      <c r="AA28" s="50">
        <f>+[7]計!X25</f>
        <v>0</v>
      </c>
      <c r="AB28" s="50">
        <f>+[7]計!Y25</f>
        <v>0</v>
      </c>
      <c r="AC28" s="50">
        <f>+[7]計!Z25</f>
        <v>0</v>
      </c>
      <c r="AD28" s="51">
        <f>+[7]計!AA25</f>
        <v>1</v>
      </c>
      <c r="AE28" s="28"/>
      <c r="AF28" s="28"/>
      <c r="AG28" s="47"/>
      <c r="AH28" s="706" t="s">
        <v>396</v>
      </c>
      <c r="AI28" s="708"/>
      <c r="AJ28" s="52">
        <f>+[7]計!AB25</f>
        <v>0</v>
      </c>
      <c r="AK28" s="53">
        <f>+[7]計!AC25</f>
        <v>4</v>
      </c>
      <c r="AL28" s="53">
        <f>+[7]計!AD25</f>
        <v>0</v>
      </c>
      <c r="AM28" s="53">
        <f>+[7]計!AE25</f>
        <v>10</v>
      </c>
      <c r="AN28" s="53">
        <f>+[7]計!AF25</f>
        <v>0</v>
      </c>
      <c r="AO28" s="53">
        <f>+[7]計!AG25</f>
        <v>0</v>
      </c>
      <c r="AP28" s="53">
        <f>+[7]計!AH25</f>
        <v>0</v>
      </c>
      <c r="AQ28" s="53">
        <f>+[7]計!AI25</f>
        <v>0</v>
      </c>
      <c r="AR28" s="53">
        <f>+[7]計!AJ25</f>
        <v>0</v>
      </c>
      <c r="AS28" s="53">
        <f>+[7]計!AK25</f>
        <v>0</v>
      </c>
      <c r="AT28" s="53">
        <f>+[7]計!AL25</f>
        <v>0</v>
      </c>
      <c r="AU28" s="53">
        <f>+[7]計!AM25</f>
        <v>0</v>
      </c>
      <c r="AV28" s="53">
        <f>+[7]計!AN25</f>
        <v>0</v>
      </c>
      <c r="AW28" s="53">
        <f>+[7]計!AO25</f>
        <v>0</v>
      </c>
      <c r="AX28" s="53">
        <f>+[7]計!AP25</f>
        <v>0</v>
      </c>
      <c r="AY28" s="53">
        <f>+[7]計!AQ25</f>
        <v>0</v>
      </c>
      <c r="AZ28" s="53">
        <f>+[7]計!AR25</f>
        <v>0</v>
      </c>
      <c r="BA28" s="53">
        <f>+[7]計!AS25</f>
        <v>0</v>
      </c>
      <c r="BB28" s="53">
        <f>+[7]計!AT25</f>
        <v>0</v>
      </c>
      <c r="BC28" s="53">
        <f>+[7]計!AU25</f>
        <v>0</v>
      </c>
      <c r="BD28" s="53">
        <f>+[7]計!AV25</f>
        <v>0</v>
      </c>
      <c r="BE28" s="54">
        <f>+[7]計!AW25</f>
        <v>0</v>
      </c>
      <c r="BF28" s="53">
        <f>+[7]計!AX25</f>
        <v>0</v>
      </c>
      <c r="BG28" s="55">
        <f>+[7]計!AY25</f>
        <v>0</v>
      </c>
      <c r="BH28" s="28"/>
    </row>
    <row r="29" spans="2:62" s="33" customFormat="1" ht="14.25" customHeight="1" x14ac:dyDescent="0.15">
      <c r="B29" s="47"/>
      <c r="C29" s="706" t="s">
        <v>397</v>
      </c>
      <c r="D29" s="707"/>
      <c r="E29" s="38">
        <f t="shared" si="1"/>
        <v>14</v>
      </c>
      <c r="F29" s="48">
        <f>+[7]計!C26</f>
        <v>5</v>
      </c>
      <c r="G29" s="48">
        <f>+[7]計!D26</f>
        <v>9</v>
      </c>
      <c r="H29" s="49">
        <f>+[7]計!E26</f>
        <v>0</v>
      </c>
      <c r="I29" s="50">
        <f>+[7]計!F26</f>
        <v>0</v>
      </c>
      <c r="J29" s="50">
        <f>+[7]計!G26</f>
        <v>0</v>
      </c>
      <c r="K29" s="50">
        <f>+[7]計!H26</f>
        <v>0</v>
      </c>
      <c r="L29" s="50">
        <f>+[7]計!I26</f>
        <v>0</v>
      </c>
      <c r="M29" s="50">
        <f>+[7]計!J26</f>
        <v>0</v>
      </c>
      <c r="N29" s="50">
        <f>+[7]計!K26</f>
        <v>0</v>
      </c>
      <c r="O29" s="50">
        <f>+[7]計!L26</f>
        <v>0</v>
      </c>
      <c r="P29" s="50">
        <f>+[7]計!M26</f>
        <v>0</v>
      </c>
      <c r="Q29" s="50">
        <f>+[7]計!N26</f>
        <v>0</v>
      </c>
      <c r="R29" s="50">
        <f>+[7]計!O26</f>
        <v>0</v>
      </c>
      <c r="S29" s="50">
        <f>+[7]計!P26</f>
        <v>0</v>
      </c>
      <c r="T29" s="50">
        <f>+[7]計!Q26</f>
        <v>5</v>
      </c>
      <c r="U29" s="50">
        <f>+[7]計!R26</f>
        <v>1</v>
      </c>
      <c r="V29" s="50">
        <f>+[7]計!S26</f>
        <v>0</v>
      </c>
      <c r="W29" s="50">
        <f>+[7]計!T26</f>
        <v>0</v>
      </c>
      <c r="X29" s="50">
        <f>+[7]計!U26</f>
        <v>0</v>
      </c>
      <c r="Y29" s="50">
        <f>+[7]計!V26</f>
        <v>0</v>
      </c>
      <c r="Z29" s="50">
        <f>+[7]計!W26</f>
        <v>0</v>
      </c>
      <c r="AA29" s="50">
        <f>+[7]計!X26</f>
        <v>0</v>
      </c>
      <c r="AB29" s="50">
        <f>+[7]計!Y26</f>
        <v>0</v>
      </c>
      <c r="AC29" s="50">
        <f>+[7]計!Z26</f>
        <v>0</v>
      </c>
      <c r="AD29" s="51">
        <f>+[7]計!AA26</f>
        <v>0</v>
      </c>
      <c r="AE29" s="28"/>
      <c r="AF29" s="28"/>
      <c r="AG29" s="47"/>
      <c r="AH29" s="706" t="s">
        <v>398</v>
      </c>
      <c r="AI29" s="708"/>
      <c r="AJ29" s="52">
        <f>+[7]計!AB26</f>
        <v>0</v>
      </c>
      <c r="AK29" s="53">
        <f>+[7]計!AC26</f>
        <v>0</v>
      </c>
      <c r="AL29" s="53">
        <f>+[7]計!AD26</f>
        <v>0</v>
      </c>
      <c r="AM29" s="53">
        <f>+[7]計!AE26</f>
        <v>0</v>
      </c>
      <c r="AN29" s="53">
        <f>+[7]計!AF26</f>
        <v>0</v>
      </c>
      <c r="AO29" s="53">
        <f>+[7]計!AG26</f>
        <v>0</v>
      </c>
      <c r="AP29" s="53">
        <f>+[7]計!AH26</f>
        <v>1</v>
      </c>
      <c r="AQ29" s="53">
        <f>+[7]計!AI26</f>
        <v>0</v>
      </c>
      <c r="AR29" s="53">
        <f>+[7]計!AJ26</f>
        <v>0</v>
      </c>
      <c r="AS29" s="53">
        <f>+[7]計!AK26</f>
        <v>0</v>
      </c>
      <c r="AT29" s="53">
        <f>+[7]計!AL26</f>
        <v>0</v>
      </c>
      <c r="AU29" s="53">
        <f>+[7]計!AM26</f>
        <v>0</v>
      </c>
      <c r="AV29" s="53">
        <f>+[7]計!AN26</f>
        <v>0</v>
      </c>
      <c r="AW29" s="53">
        <f>+[7]計!AO26</f>
        <v>0</v>
      </c>
      <c r="AX29" s="53">
        <f>+[7]計!AP26</f>
        <v>0</v>
      </c>
      <c r="AY29" s="53">
        <f>+[7]計!AQ26</f>
        <v>0</v>
      </c>
      <c r="AZ29" s="53">
        <f>+[7]計!AR26</f>
        <v>0</v>
      </c>
      <c r="BA29" s="53">
        <f>+[7]計!AS26</f>
        <v>0</v>
      </c>
      <c r="BB29" s="53">
        <f>+[7]計!AT26</f>
        <v>0</v>
      </c>
      <c r="BC29" s="53">
        <f>+[7]計!AU26</f>
        <v>0</v>
      </c>
      <c r="BD29" s="53">
        <f>+[7]計!AV26</f>
        <v>2</v>
      </c>
      <c r="BE29" s="54">
        <f>+[7]計!AW26</f>
        <v>0</v>
      </c>
      <c r="BF29" s="53">
        <f>+[7]計!AX26</f>
        <v>0</v>
      </c>
      <c r="BG29" s="55">
        <f>+[7]計!AY26</f>
        <v>0</v>
      </c>
      <c r="BH29" s="28"/>
    </row>
    <row r="30" spans="2:62" s="33" customFormat="1" ht="14.25" customHeight="1" x14ac:dyDescent="0.15">
      <c r="B30" s="47"/>
      <c r="C30" s="711" t="s">
        <v>399</v>
      </c>
      <c r="D30" s="712"/>
      <c r="E30" s="38">
        <f t="shared" si="1"/>
        <v>152</v>
      </c>
      <c r="F30" s="48">
        <f>+[7]計!C27</f>
        <v>141</v>
      </c>
      <c r="G30" s="48">
        <f>+[7]計!D27</f>
        <v>11</v>
      </c>
      <c r="H30" s="49">
        <f>+[7]計!E27</f>
        <v>0</v>
      </c>
      <c r="I30" s="50">
        <f>+[7]計!F27</f>
        <v>0</v>
      </c>
      <c r="J30" s="50">
        <f>+[7]計!G27</f>
        <v>0</v>
      </c>
      <c r="K30" s="50">
        <f>+[7]計!H27</f>
        <v>0</v>
      </c>
      <c r="L30" s="50">
        <f>+[7]計!I27</f>
        <v>0</v>
      </c>
      <c r="M30" s="50">
        <f>+[7]計!J27</f>
        <v>0</v>
      </c>
      <c r="N30" s="50">
        <f>+[7]計!K27</f>
        <v>0</v>
      </c>
      <c r="O30" s="50">
        <f>+[7]計!L27</f>
        <v>0</v>
      </c>
      <c r="P30" s="50">
        <f>+[7]計!M27</f>
        <v>0</v>
      </c>
      <c r="Q30" s="50">
        <f>+[7]計!N27</f>
        <v>0</v>
      </c>
      <c r="R30" s="50">
        <f>+[7]計!O27</f>
        <v>0</v>
      </c>
      <c r="S30" s="50">
        <f>+[7]計!P27</f>
        <v>0</v>
      </c>
      <c r="T30" s="50">
        <f>+[7]計!Q27</f>
        <v>9</v>
      </c>
      <c r="U30" s="50">
        <f>+[7]計!R27</f>
        <v>0</v>
      </c>
      <c r="V30" s="50">
        <f>+[7]計!S27</f>
        <v>0</v>
      </c>
      <c r="W30" s="50">
        <f>+[7]計!T27</f>
        <v>0</v>
      </c>
      <c r="X30" s="50">
        <f>+[7]計!U27</f>
        <v>0</v>
      </c>
      <c r="Y30" s="50">
        <f>+[7]計!V27</f>
        <v>0</v>
      </c>
      <c r="Z30" s="50">
        <f>+[7]計!W27</f>
        <v>0</v>
      </c>
      <c r="AA30" s="50">
        <f>+[7]計!X27</f>
        <v>0</v>
      </c>
      <c r="AB30" s="50">
        <f>+[7]計!Y27</f>
        <v>0</v>
      </c>
      <c r="AC30" s="50">
        <f>+[7]計!Z27</f>
        <v>0</v>
      </c>
      <c r="AD30" s="51">
        <f>+[7]計!AA27</f>
        <v>0</v>
      </c>
      <c r="AE30" s="28"/>
      <c r="AF30" s="28"/>
      <c r="AG30" s="47"/>
      <c r="AH30" s="711" t="s">
        <v>400</v>
      </c>
      <c r="AI30" s="713"/>
      <c r="AJ30" s="52">
        <f>+[7]計!AB27</f>
        <v>2</v>
      </c>
      <c r="AK30" s="53">
        <f>+[7]計!AC27</f>
        <v>0</v>
      </c>
      <c r="AL30" s="53">
        <f>+[7]計!AD27</f>
        <v>0</v>
      </c>
      <c r="AM30" s="53">
        <f>+[7]計!AE27</f>
        <v>0</v>
      </c>
      <c r="AN30" s="53">
        <f>+[7]計!AF27</f>
        <v>0</v>
      </c>
      <c r="AO30" s="53">
        <f>+[7]計!AG27</f>
        <v>0</v>
      </c>
      <c r="AP30" s="53">
        <f>+[7]計!AH27</f>
        <v>0</v>
      </c>
      <c r="AQ30" s="53">
        <f>+[7]計!AI27</f>
        <v>0</v>
      </c>
      <c r="AR30" s="53">
        <f>+[7]計!AJ27</f>
        <v>0</v>
      </c>
      <c r="AS30" s="53">
        <f>+[7]計!AK27</f>
        <v>0</v>
      </c>
      <c r="AT30" s="53">
        <f>+[7]計!AL27</f>
        <v>0</v>
      </c>
      <c r="AU30" s="53">
        <f>+[7]計!AM27</f>
        <v>0</v>
      </c>
      <c r="AV30" s="53">
        <f>+[7]計!AN27</f>
        <v>0</v>
      </c>
      <c r="AW30" s="53">
        <f>+[7]計!AO27</f>
        <v>0</v>
      </c>
      <c r="AX30" s="53">
        <f>+[7]計!AP27</f>
        <v>0</v>
      </c>
      <c r="AY30" s="53">
        <f>+[7]計!AQ27</f>
        <v>0</v>
      </c>
      <c r="AZ30" s="53">
        <f>+[7]計!AR27</f>
        <v>0</v>
      </c>
      <c r="BA30" s="53">
        <f>+[7]計!AS27</f>
        <v>0</v>
      </c>
      <c r="BB30" s="53">
        <f>+[7]計!AT27</f>
        <v>0</v>
      </c>
      <c r="BC30" s="53">
        <f>+[7]計!AU27</f>
        <v>0</v>
      </c>
      <c r="BD30" s="53">
        <f>+[7]計!AV27</f>
        <v>0</v>
      </c>
      <c r="BE30" s="54">
        <f>+[7]計!AW27</f>
        <v>0</v>
      </c>
      <c r="BF30" s="53">
        <f>+[7]計!AX27</f>
        <v>0</v>
      </c>
      <c r="BG30" s="55">
        <f>+[7]計!AY27</f>
        <v>0</v>
      </c>
      <c r="BH30" s="28"/>
    </row>
    <row r="31" spans="2:62" s="33" customFormat="1" ht="14.25" customHeight="1" x14ac:dyDescent="0.15">
      <c r="B31" s="47"/>
      <c r="C31" s="706" t="s">
        <v>401</v>
      </c>
      <c r="D31" s="707"/>
      <c r="E31" s="38">
        <f t="shared" si="1"/>
        <v>70</v>
      </c>
      <c r="F31" s="48">
        <f>+[7]計!C28</f>
        <v>35</v>
      </c>
      <c r="G31" s="48">
        <f>+[7]計!D28</f>
        <v>35</v>
      </c>
      <c r="H31" s="49">
        <f>+[7]計!E28</f>
        <v>0</v>
      </c>
      <c r="I31" s="50">
        <f>+[7]計!F28</f>
        <v>0</v>
      </c>
      <c r="J31" s="50">
        <f>+[7]計!G28</f>
        <v>0</v>
      </c>
      <c r="K31" s="50">
        <f>+[7]計!H28</f>
        <v>0</v>
      </c>
      <c r="L31" s="50">
        <f>+[7]計!I28</f>
        <v>0</v>
      </c>
      <c r="M31" s="50">
        <f>+[7]計!J28</f>
        <v>0</v>
      </c>
      <c r="N31" s="50">
        <f>+[7]計!K28</f>
        <v>0</v>
      </c>
      <c r="O31" s="50">
        <f>+[7]計!L28</f>
        <v>0</v>
      </c>
      <c r="P31" s="50">
        <f>+[7]計!M28</f>
        <v>0</v>
      </c>
      <c r="Q31" s="50">
        <f>+[7]計!N28</f>
        <v>0</v>
      </c>
      <c r="R31" s="50">
        <f>+[7]計!O28</f>
        <v>0</v>
      </c>
      <c r="S31" s="50">
        <f>+[7]計!P28</f>
        <v>0</v>
      </c>
      <c r="T31" s="50">
        <f>+[7]計!Q28</f>
        <v>4</v>
      </c>
      <c r="U31" s="50">
        <f>+[7]計!R28</f>
        <v>15</v>
      </c>
      <c r="V31" s="50">
        <f>+[7]計!S28</f>
        <v>0</v>
      </c>
      <c r="W31" s="50">
        <f>+[7]計!T28</f>
        <v>0</v>
      </c>
      <c r="X31" s="50">
        <f>+[7]計!U28</f>
        <v>0</v>
      </c>
      <c r="Y31" s="50">
        <f>+[7]計!V28</f>
        <v>0</v>
      </c>
      <c r="Z31" s="50">
        <f>+[7]計!W28</f>
        <v>0</v>
      </c>
      <c r="AA31" s="50">
        <f>+[7]計!X28</f>
        <v>0</v>
      </c>
      <c r="AB31" s="50">
        <f>+[7]計!Y28</f>
        <v>0</v>
      </c>
      <c r="AC31" s="50">
        <f>+[7]計!Z28</f>
        <v>0</v>
      </c>
      <c r="AD31" s="51">
        <f>+[7]計!AA28</f>
        <v>10</v>
      </c>
      <c r="AE31" s="28"/>
      <c r="AF31" s="28"/>
      <c r="AG31" s="47"/>
      <c r="AH31" s="706" t="s">
        <v>402</v>
      </c>
      <c r="AI31" s="708"/>
      <c r="AJ31" s="52">
        <f>+[7]計!AB28</f>
        <v>0</v>
      </c>
      <c r="AK31" s="53">
        <f>+[7]計!AC28</f>
        <v>0</v>
      </c>
      <c r="AL31" s="53">
        <f>+[7]計!AD28</f>
        <v>0</v>
      </c>
      <c r="AM31" s="53">
        <f>+[7]計!AE28</f>
        <v>0</v>
      </c>
      <c r="AN31" s="53">
        <f>+[7]計!AF28</f>
        <v>4</v>
      </c>
      <c r="AO31" s="53">
        <f>+[7]計!AG28</f>
        <v>0</v>
      </c>
      <c r="AP31" s="53">
        <f>+[7]計!AH28</f>
        <v>0</v>
      </c>
      <c r="AQ31" s="53">
        <f>+[7]計!AI28</f>
        <v>0</v>
      </c>
      <c r="AR31" s="53">
        <f>+[7]計!AJ28</f>
        <v>0</v>
      </c>
      <c r="AS31" s="53">
        <f>+[7]計!AK28</f>
        <v>0</v>
      </c>
      <c r="AT31" s="53">
        <f>+[7]計!AL28</f>
        <v>0</v>
      </c>
      <c r="AU31" s="53">
        <f>+[7]計!AM28</f>
        <v>0</v>
      </c>
      <c r="AV31" s="53">
        <f>+[7]計!AN28</f>
        <v>0</v>
      </c>
      <c r="AW31" s="53">
        <f>+[7]計!AO28</f>
        <v>0</v>
      </c>
      <c r="AX31" s="53">
        <f>+[7]計!AP28</f>
        <v>0</v>
      </c>
      <c r="AY31" s="53">
        <f>+[7]計!AQ28</f>
        <v>0</v>
      </c>
      <c r="AZ31" s="53">
        <f>+[7]計!AR28</f>
        <v>2</v>
      </c>
      <c r="BA31" s="53">
        <f>+[7]計!AS28</f>
        <v>0</v>
      </c>
      <c r="BB31" s="53">
        <f>+[7]計!AT28</f>
        <v>0</v>
      </c>
      <c r="BC31" s="53">
        <f>+[7]計!AU28</f>
        <v>0</v>
      </c>
      <c r="BD31" s="53">
        <f>+[7]計!AV28</f>
        <v>0</v>
      </c>
      <c r="BE31" s="54">
        <f>+[7]計!AW28</f>
        <v>0</v>
      </c>
      <c r="BF31" s="53">
        <f>+[7]計!AX28</f>
        <v>0</v>
      </c>
      <c r="BG31" s="55">
        <f>+[7]計!AY28</f>
        <v>0</v>
      </c>
      <c r="BH31" s="28"/>
    </row>
    <row r="32" spans="2:62" s="33" customFormat="1" ht="14.25" customHeight="1" x14ac:dyDescent="0.15">
      <c r="B32" s="47"/>
      <c r="C32" s="706" t="s">
        <v>403</v>
      </c>
      <c r="D32" s="707"/>
      <c r="E32" s="38">
        <f t="shared" si="1"/>
        <v>8</v>
      </c>
      <c r="F32" s="48">
        <f>+[7]計!C29</f>
        <v>0</v>
      </c>
      <c r="G32" s="48">
        <f>+[7]計!D29</f>
        <v>8</v>
      </c>
      <c r="H32" s="49">
        <f>+[7]計!E29</f>
        <v>0</v>
      </c>
      <c r="I32" s="50">
        <f>+[7]計!F29</f>
        <v>0</v>
      </c>
      <c r="J32" s="50">
        <f>+[7]計!G29</f>
        <v>0</v>
      </c>
      <c r="K32" s="50">
        <f>+[7]計!H29</f>
        <v>0</v>
      </c>
      <c r="L32" s="50">
        <f>+[7]計!I29</f>
        <v>0</v>
      </c>
      <c r="M32" s="50">
        <f>+[7]計!J29</f>
        <v>0</v>
      </c>
      <c r="N32" s="50">
        <f>+[7]計!K29</f>
        <v>0</v>
      </c>
      <c r="O32" s="50">
        <f>+[7]計!L29</f>
        <v>0</v>
      </c>
      <c r="P32" s="50">
        <f>+[7]計!M29</f>
        <v>0</v>
      </c>
      <c r="Q32" s="50">
        <f>+[7]計!N29</f>
        <v>0</v>
      </c>
      <c r="R32" s="50">
        <f>+[7]計!O29</f>
        <v>0</v>
      </c>
      <c r="S32" s="50">
        <f>+[7]計!P29</f>
        <v>0</v>
      </c>
      <c r="T32" s="50">
        <f>+[7]計!Q29</f>
        <v>3</v>
      </c>
      <c r="U32" s="50">
        <f>+[7]計!R29</f>
        <v>4</v>
      </c>
      <c r="V32" s="50">
        <f>+[7]計!S29</f>
        <v>0</v>
      </c>
      <c r="W32" s="50">
        <f>+[7]計!T29</f>
        <v>0</v>
      </c>
      <c r="X32" s="50">
        <f>+[7]計!U29</f>
        <v>0</v>
      </c>
      <c r="Y32" s="50">
        <f>+[7]計!V29</f>
        <v>0</v>
      </c>
      <c r="Z32" s="50">
        <f>+[7]計!W29</f>
        <v>0</v>
      </c>
      <c r="AA32" s="50">
        <f>+[7]計!X29</f>
        <v>0</v>
      </c>
      <c r="AB32" s="50">
        <f>+[7]計!Y29</f>
        <v>0</v>
      </c>
      <c r="AC32" s="50">
        <f>+[7]計!Z29</f>
        <v>0</v>
      </c>
      <c r="AD32" s="51">
        <f>+[7]計!AA29</f>
        <v>0</v>
      </c>
      <c r="AE32" s="28"/>
      <c r="AF32" s="28"/>
      <c r="AG32" s="47"/>
      <c r="AH32" s="706" t="s">
        <v>404</v>
      </c>
      <c r="AI32" s="708"/>
      <c r="AJ32" s="52">
        <f>+[7]計!AB29</f>
        <v>0</v>
      </c>
      <c r="AK32" s="53">
        <f>+[7]計!AC29</f>
        <v>0</v>
      </c>
      <c r="AL32" s="53">
        <f>+[7]計!AD29</f>
        <v>0</v>
      </c>
      <c r="AM32" s="53">
        <f>+[7]計!AE29</f>
        <v>1</v>
      </c>
      <c r="AN32" s="53">
        <f>+[7]計!AF29</f>
        <v>0</v>
      </c>
      <c r="AO32" s="53">
        <f>+[7]計!AG29</f>
        <v>0</v>
      </c>
      <c r="AP32" s="53">
        <f>+[7]計!AH29</f>
        <v>0</v>
      </c>
      <c r="AQ32" s="53">
        <f>+[7]計!AI29</f>
        <v>0</v>
      </c>
      <c r="AR32" s="53">
        <f>+[7]計!AJ29</f>
        <v>0</v>
      </c>
      <c r="AS32" s="53">
        <f>+[7]計!AK29</f>
        <v>0</v>
      </c>
      <c r="AT32" s="53">
        <f>+[7]計!AL29</f>
        <v>0</v>
      </c>
      <c r="AU32" s="53">
        <f>+[7]計!AM29</f>
        <v>0</v>
      </c>
      <c r="AV32" s="53">
        <f>+[7]計!AN29</f>
        <v>0</v>
      </c>
      <c r="AW32" s="53">
        <f>+[7]計!AO29</f>
        <v>0</v>
      </c>
      <c r="AX32" s="53">
        <f>+[7]計!AP29</f>
        <v>0</v>
      </c>
      <c r="AY32" s="53">
        <f>+[7]計!AQ29</f>
        <v>0</v>
      </c>
      <c r="AZ32" s="53">
        <f>+[7]計!AR29</f>
        <v>0</v>
      </c>
      <c r="BA32" s="53">
        <f>+[7]計!AS29</f>
        <v>0</v>
      </c>
      <c r="BB32" s="53">
        <f>+[7]計!AT29</f>
        <v>0</v>
      </c>
      <c r="BC32" s="53">
        <f>+[7]計!AU29</f>
        <v>0</v>
      </c>
      <c r="BD32" s="53">
        <f>+[7]計!AV29</f>
        <v>0</v>
      </c>
      <c r="BE32" s="54">
        <f>+[7]計!AW29</f>
        <v>0</v>
      </c>
      <c r="BF32" s="53">
        <f>+[7]計!AX29</f>
        <v>0</v>
      </c>
      <c r="BG32" s="55">
        <f>+[7]計!AY29</f>
        <v>0</v>
      </c>
      <c r="BH32" s="28"/>
    </row>
    <row r="33" spans="2:62" s="33" customFormat="1" ht="14.25" customHeight="1" x14ac:dyDescent="0.15">
      <c r="B33" s="47"/>
      <c r="C33" s="706" t="s">
        <v>405</v>
      </c>
      <c r="D33" s="707"/>
      <c r="E33" s="38">
        <f t="shared" si="1"/>
        <v>201</v>
      </c>
      <c r="F33" s="48">
        <f>+[7]計!C30</f>
        <v>8</v>
      </c>
      <c r="G33" s="48">
        <f>+[7]計!D30</f>
        <v>193</v>
      </c>
      <c r="H33" s="49">
        <f>+[7]計!E30</f>
        <v>0</v>
      </c>
      <c r="I33" s="50">
        <f>+[7]計!F30</f>
        <v>0</v>
      </c>
      <c r="J33" s="50">
        <f>+[7]計!G30</f>
        <v>0</v>
      </c>
      <c r="K33" s="50">
        <f>+[7]計!H30</f>
        <v>0</v>
      </c>
      <c r="L33" s="50">
        <f>+[7]計!I30</f>
        <v>0</v>
      </c>
      <c r="M33" s="50">
        <f>+[7]計!J30</f>
        <v>0</v>
      </c>
      <c r="N33" s="50">
        <f>+[7]計!K30</f>
        <v>0</v>
      </c>
      <c r="O33" s="50">
        <f>+[7]計!L30</f>
        <v>0</v>
      </c>
      <c r="P33" s="50">
        <f>+[7]計!M30</f>
        <v>1</v>
      </c>
      <c r="Q33" s="50">
        <f>+[7]計!N30</f>
        <v>5</v>
      </c>
      <c r="R33" s="50">
        <f>+[7]計!O30</f>
        <v>0</v>
      </c>
      <c r="S33" s="50">
        <f>+[7]計!P30</f>
        <v>1</v>
      </c>
      <c r="T33" s="50">
        <f>+[7]計!Q30</f>
        <v>21</v>
      </c>
      <c r="U33" s="50">
        <f>+[7]計!R30</f>
        <v>27</v>
      </c>
      <c r="V33" s="50">
        <f>+[7]計!S30</f>
        <v>0</v>
      </c>
      <c r="W33" s="50">
        <f>+[7]計!T30</f>
        <v>0</v>
      </c>
      <c r="X33" s="50">
        <f>+[7]計!U30</f>
        <v>0</v>
      </c>
      <c r="Y33" s="50">
        <f>+[7]計!V30</f>
        <v>0</v>
      </c>
      <c r="Z33" s="50">
        <f>+[7]計!W30</f>
        <v>0</v>
      </c>
      <c r="AA33" s="50">
        <f>+[7]計!X30</f>
        <v>0</v>
      </c>
      <c r="AB33" s="50">
        <f>+[7]計!Y30</f>
        <v>2</v>
      </c>
      <c r="AC33" s="50">
        <f>+[7]計!Z30</f>
        <v>1</v>
      </c>
      <c r="AD33" s="51">
        <f>+[7]計!AA30</f>
        <v>95</v>
      </c>
      <c r="AE33" s="28"/>
      <c r="AF33" s="28"/>
      <c r="AG33" s="47"/>
      <c r="AH33" s="706" t="s">
        <v>406</v>
      </c>
      <c r="AI33" s="708"/>
      <c r="AJ33" s="52">
        <f>+[7]計!AB30</f>
        <v>3</v>
      </c>
      <c r="AK33" s="53">
        <f>+[7]計!AC30</f>
        <v>2</v>
      </c>
      <c r="AL33" s="53">
        <f>+[7]計!AD30</f>
        <v>0</v>
      </c>
      <c r="AM33" s="53">
        <f>+[7]計!AE30</f>
        <v>5</v>
      </c>
      <c r="AN33" s="53">
        <f>+[7]計!AF30</f>
        <v>8</v>
      </c>
      <c r="AO33" s="53">
        <f>+[7]計!AG30</f>
        <v>0</v>
      </c>
      <c r="AP33" s="53">
        <f>+[7]計!AH30</f>
        <v>0</v>
      </c>
      <c r="AQ33" s="53">
        <f>+[7]計!AI30</f>
        <v>0</v>
      </c>
      <c r="AR33" s="53">
        <f>+[7]計!AJ30</f>
        <v>0</v>
      </c>
      <c r="AS33" s="53">
        <f>+[7]計!AK30</f>
        <v>2</v>
      </c>
      <c r="AT33" s="53">
        <f>+[7]計!AL30</f>
        <v>11</v>
      </c>
      <c r="AU33" s="53">
        <f>+[7]計!AM30</f>
        <v>0</v>
      </c>
      <c r="AV33" s="53">
        <f>+[7]計!AN30</f>
        <v>0</v>
      </c>
      <c r="AW33" s="53">
        <f>+[7]計!AO30</f>
        <v>0</v>
      </c>
      <c r="AX33" s="53">
        <f>+[7]計!AP30</f>
        <v>0</v>
      </c>
      <c r="AY33" s="53">
        <f>+[7]計!AQ30</f>
        <v>0</v>
      </c>
      <c r="AZ33" s="53">
        <f>+[7]計!AR30</f>
        <v>9</v>
      </c>
      <c r="BA33" s="53">
        <f>+[7]計!AS30</f>
        <v>0</v>
      </c>
      <c r="BB33" s="53">
        <f>+[7]計!AT30</f>
        <v>0</v>
      </c>
      <c r="BC33" s="53">
        <f>+[7]計!AU30</f>
        <v>0</v>
      </c>
      <c r="BD33" s="53">
        <f>+[7]計!AV30</f>
        <v>0</v>
      </c>
      <c r="BE33" s="54">
        <f>+[7]計!AW30</f>
        <v>0</v>
      </c>
      <c r="BF33" s="53">
        <f>+[7]計!AX30</f>
        <v>0</v>
      </c>
      <c r="BG33" s="55">
        <f>+[7]計!AY30</f>
        <v>0</v>
      </c>
      <c r="BH33" s="28"/>
    </row>
    <row r="34" spans="2:62" s="33" customFormat="1" ht="14.25" customHeight="1" x14ac:dyDescent="0.15">
      <c r="B34" s="47" t="s">
        <v>41</v>
      </c>
      <c r="C34" s="709" t="s">
        <v>7</v>
      </c>
      <c r="D34" s="710"/>
      <c r="E34" s="38">
        <f t="shared" si="1"/>
        <v>17</v>
      </c>
      <c r="F34" s="23">
        <f>+[7]計!C31</f>
        <v>9</v>
      </c>
      <c r="G34" s="23">
        <f>+[7]計!D31</f>
        <v>8</v>
      </c>
      <c r="H34" s="34">
        <f>+[7]計!E31</f>
        <v>0</v>
      </c>
      <c r="I34" s="35">
        <f>+[7]計!F31</f>
        <v>0</v>
      </c>
      <c r="J34" s="35">
        <f>+[7]計!G31</f>
        <v>0</v>
      </c>
      <c r="K34" s="35">
        <f>+[7]計!H31</f>
        <v>0</v>
      </c>
      <c r="L34" s="35">
        <f>+[7]計!I31</f>
        <v>0</v>
      </c>
      <c r="M34" s="35">
        <f>+[7]計!J31</f>
        <v>0</v>
      </c>
      <c r="N34" s="35">
        <f>+[7]計!K31</f>
        <v>0</v>
      </c>
      <c r="O34" s="35">
        <f>+[7]計!L31</f>
        <v>0</v>
      </c>
      <c r="P34" s="35">
        <f>+[7]計!M31</f>
        <v>0</v>
      </c>
      <c r="Q34" s="35">
        <f>+[7]計!N31</f>
        <v>0</v>
      </c>
      <c r="R34" s="35">
        <f>+[7]計!O31</f>
        <v>1</v>
      </c>
      <c r="S34" s="35">
        <f>+[7]計!P31</f>
        <v>0</v>
      </c>
      <c r="T34" s="35">
        <f>+[7]計!Q31</f>
        <v>2</v>
      </c>
      <c r="U34" s="35">
        <f>+[7]計!R31</f>
        <v>0</v>
      </c>
      <c r="V34" s="35">
        <f>+[7]計!S31</f>
        <v>0</v>
      </c>
      <c r="W34" s="35">
        <f>+[7]計!T31</f>
        <v>0</v>
      </c>
      <c r="X34" s="35">
        <f>+[7]計!U31</f>
        <v>0</v>
      </c>
      <c r="Y34" s="35">
        <f>+[7]計!V31</f>
        <v>0</v>
      </c>
      <c r="Z34" s="35">
        <f>+[7]計!W31</f>
        <v>0</v>
      </c>
      <c r="AA34" s="35">
        <f>+[7]計!X31</f>
        <v>0</v>
      </c>
      <c r="AB34" s="35">
        <f>+[7]計!Y31</f>
        <v>0</v>
      </c>
      <c r="AC34" s="35">
        <f>+[7]計!Z31</f>
        <v>0</v>
      </c>
      <c r="AD34" s="36">
        <f>+[7]計!AA31</f>
        <v>0</v>
      </c>
      <c r="AE34" s="28"/>
      <c r="AF34" s="28"/>
      <c r="AG34" s="47" t="s">
        <v>41</v>
      </c>
      <c r="AH34" s="709" t="s">
        <v>7</v>
      </c>
      <c r="AI34" s="710"/>
      <c r="AJ34" s="56">
        <f>+[7]計!AB31</f>
        <v>0</v>
      </c>
      <c r="AK34" s="57">
        <f>+[7]計!AC31</f>
        <v>0</v>
      </c>
      <c r="AL34" s="57">
        <f>+[7]計!AD31</f>
        <v>0</v>
      </c>
      <c r="AM34" s="57">
        <f>+[7]計!AE31</f>
        <v>3</v>
      </c>
      <c r="AN34" s="57">
        <f>+[7]計!AF31</f>
        <v>1</v>
      </c>
      <c r="AO34" s="57">
        <f>+[7]計!AG31</f>
        <v>0</v>
      </c>
      <c r="AP34" s="57">
        <f>+[7]計!AH31</f>
        <v>0</v>
      </c>
      <c r="AQ34" s="57">
        <f>+[7]計!AI31</f>
        <v>0</v>
      </c>
      <c r="AR34" s="57">
        <f>+[7]計!AJ31</f>
        <v>0</v>
      </c>
      <c r="AS34" s="57">
        <f>+[7]計!AK31</f>
        <v>0</v>
      </c>
      <c r="AT34" s="57">
        <f>+[7]計!AL31</f>
        <v>0</v>
      </c>
      <c r="AU34" s="57">
        <f>+[7]計!AM31</f>
        <v>0</v>
      </c>
      <c r="AV34" s="57">
        <f>+[7]計!AN31</f>
        <v>0</v>
      </c>
      <c r="AW34" s="57">
        <f>+[7]計!AO31</f>
        <v>0</v>
      </c>
      <c r="AX34" s="57">
        <f>+[7]計!AP31</f>
        <v>0</v>
      </c>
      <c r="AY34" s="57">
        <f>+[7]計!AQ31</f>
        <v>0</v>
      </c>
      <c r="AZ34" s="57">
        <f>+[7]計!AR31</f>
        <v>0</v>
      </c>
      <c r="BA34" s="57">
        <f>+[7]計!AS31</f>
        <v>0</v>
      </c>
      <c r="BB34" s="57">
        <f>+[7]計!AT31</f>
        <v>0</v>
      </c>
      <c r="BC34" s="57">
        <f>+[7]計!AU31</f>
        <v>1</v>
      </c>
      <c r="BD34" s="57">
        <f>+[7]計!AV31</f>
        <v>0</v>
      </c>
      <c r="BE34" s="58">
        <f>+[7]計!AW31</f>
        <v>0</v>
      </c>
      <c r="BF34" s="57">
        <f>+[7]計!AX31</f>
        <v>0</v>
      </c>
      <c r="BG34" s="59">
        <f>+[7]計!AY31</f>
        <v>0</v>
      </c>
      <c r="BH34" s="28"/>
      <c r="BJ34" s="33">
        <f t="shared" si="0"/>
        <v>0</v>
      </c>
    </row>
    <row r="35" spans="2:62" s="33" customFormat="1" ht="14.25" x14ac:dyDescent="0.15">
      <c r="B35" s="60"/>
      <c r="C35" s="683" t="s">
        <v>42</v>
      </c>
      <c r="D35" s="660"/>
      <c r="E35" s="24">
        <f t="shared" si="1"/>
        <v>1244</v>
      </c>
      <c r="F35" s="23">
        <f>+[7]計!C32</f>
        <v>559</v>
      </c>
      <c r="G35" s="23">
        <f>+[7]計!D32</f>
        <v>685</v>
      </c>
      <c r="H35" s="34">
        <f>+[7]計!E32</f>
        <v>0</v>
      </c>
      <c r="I35" s="35">
        <f>+[7]計!F32</f>
        <v>0</v>
      </c>
      <c r="J35" s="35">
        <f>+[7]計!G32</f>
        <v>0</v>
      </c>
      <c r="K35" s="35">
        <f>+[7]計!H32</f>
        <v>0</v>
      </c>
      <c r="L35" s="35">
        <f>+[7]計!I32</f>
        <v>0</v>
      </c>
      <c r="M35" s="35">
        <f>+[7]計!J32</f>
        <v>0</v>
      </c>
      <c r="N35" s="35">
        <f>+[7]計!K32</f>
        <v>0</v>
      </c>
      <c r="O35" s="35">
        <f>+[7]計!L32</f>
        <v>3</v>
      </c>
      <c r="P35" s="35">
        <f>+[7]計!M32</f>
        <v>1</v>
      </c>
      <c r="Q35" s="35">
        <f>+[7]計!N32</f>
        <v>5</v>
      </c>
      <c r="R35" s="35">
        <f>+[7]計!O32</f>
        <v>8</v>
      </c>
      <c r="S35" s="35">
        <f>+[7]計!P32</f>
        <v>46</v>
      </c>
      <c r="T35" s="35">
        <f>+[7]計!Q32</f>
        <v>103</v>
      </c>
      <c r="U35" s="35">
        <f>+[7]計!R32</f>
        <v>103</v>
      </c>
      <c r="V35" s="35">
        <f>+[7]計!S32</f>
        <v>0</v>
      </c>
      <c r="W35" s="35">
        <f>+[7]計!T32</f>
        <v>0</v>
      </c>
      <c r="X35" s="35">
        <f>+[7]計!U32</f>
        <v>1</v>
      </c>
      <c r="Y35" s="35">
        <f>+[7]計!V32</f>
        <v>0</v>
      </c>
      <c r="Z35" s="35">
        <f>+[7]計!W32</f>
        <v>0</v>
      </c>
      <c r="AA35" s="35">
        <f>+[7]計!X32</f>
        <v>0</v>
      </c>
      <c r="AB35" s="35">
        <f>+[7]計!Y32</f>
        <v>4</v>
      </c>
      <c r="AC35" s="35">
        <f>+[7]計!Z32</f>
        <v>8</v>
      </c>
      <c r="AD35" s="36">
        <f>+[7]計!AA32</f>
        <v>162</v>
      </c>
      <c r="AE35" s="28"/>
      <c r="AF35" s="28"/>
      <c r="AG35" s="60"/>
      <c r="AH35" s="683" t="s">
        <v>42</v>
      </c>
      <c r="AI35" s="660"/>
      <c r="AJ35" s="29">
        <f>+[7]計!AB32</f>
        <v>6</v>
      </c>
      <c r="AK35" s="30">
        <f>+[7]計!AC32</f>
        <v>11</v>
      </c>
      <c r="AL35" s="30">
        <f>+[7]計!AD32</f>
        <v>4</v>
      </c>
      <c r="AM35" s="30">
        <f>+[7]計!AE32</f>
        <v>62</v>
      </c>
      <c r="AN35" s="30">
        <f>+[7]計!AF32</f>
        <v>49</v>
      </c>
      <c r="AO35" s="30">
        <f>+[7]計!AG32</f>
        <v>1</v>
      </c>
      <c r="AP35" s="30">
        <f>+[7]計!AH32</f>
        <v>1</v>
      </c>
      <c r="AQ35" s="30">
        <f>+[7]計!AI32</f>
        <v>0</v>
      </c>
      <c r="AR35" s="30">
        <f>+[7]計!AJ32</f>
        <v>0</v>
      </c>
      <c r="AS35" s="30">
        <f>+[7]計!AK32</f>
        <v>28</v>
      </c>
      <c r="AT35" s="30">
        <f>+[7]計!AL32</f>
        <v>21</v>
      </c>
      <c r="AU35" s="30">
        <f>+[7]計!AM32</f>
        <v>2</v>
      </c>
      <c r="AV35" s="30">
        <f>+[7]計!AN32</f>
        <v>0</v>
      </c>
      <c r="AW35" s="30">
        <f>+[7]計!AO32</f>
        <v>1</v>
      </c>
      <c r="AX35" s="30">
        <f>+[7]計!AP32</f>
        <v>0</v>
      </c>
      <c r="AY35" s="30">
        <f>+[7]計!AQ32</f>
        <v>0</v>
      </c>
      <c r="AZ35" s="30">
        <f>+[7]計!AR32</f>
        <v>31</v>
      </c>
      <c r="BA35" s="30">
        <f>+[7]計!AS32</f>
        <v>2</v>
      </c>
      <c r="BB35" s="30">
        <f>+[7]計!AT32</f>
        <v>1</v>
      </c>
      <c r="BC35" s="30">
        <f>+[7]計!AU32</f>
        <v>5</v>
      </c>
      <c r="BD35" s="30">
        <f>+[7]計!AV32</f>
        <v>2</v>
      </c>
      <c r="BE35" s="31">
        <f>+[7]計!AW32</f>
        <v>14</v>
      </c>
      <c r="BF35" s="30">
        <f>+[7]計!AX32</f>
        <v>0</v>
      </c>
      <c r="BG35" s="32">
        <f>+[7]計!AY32</f>
        <v>0</v>
      </c>
      <c r="BH35" s="28"/>
      <c r="BJ35" s="33">
        <f t="shared" si="0"/>
        <v>0</v>
      </c>
    </row>
    <row r="36" spans="2:62" s="33" customFormat="1" ht="14.25" customHeight="1" x14ac:dyDescent="0.15">
      <c r="B36" s="696" t="s">
        <v>43</v>
      </c>
      <c r="C36" s="660"/>
      <c r="D36" s="660"/>
      <c r="E36" s="23">
        <f t="shared" si="1"/>
        <v>62</v>
      </c>
      <c r="F36" s="23">
        <f>+[7]計!C33</f>
        <v>3</v>
      </c>
      <c r="G36" s="23">
        <f>+[7]計!D33</f>
        <v>59</v>
      </c>
      <c r="H36" s="34">
        <f>+[7]計!E33</f>
        <v>0</v>
      </c>
      <c r="I36" s="35">
        <f>+[7]計!F33</f>
        <v>0</v>
      </c>
      <c r="J36" s="35">
        <f>+[7]計!G33</f>
        <v>0</v>
      </c>
      <c r="K36" s="35">
        <f>+[7]計!H33</f>
        <v>0</v>
      </c>
      <c r="L36" s="35">
        <f>+[7]計!I33</f>
        <v>0</v>
      </c>
      <c r="M36" s="35">
        <f>+[7]計!J33</f>
        <v>0</v>
      </c>
      <c r="N36" s="35">
        <f>+[7]計!K33</f>
        <v>0</v>
      </c>
      <c r="O36" s="35">
        <f>+[7]計!L33</f>
        <v>0</v>
      </c>
      <c r="P36" s="35">
        <f>+[7]計!M33</f>
        <v>0</v>
      </c>
      <c r="Q36" s="35">
        <f>+[7]計!N33</f>
        <v>0</v>
      </c>
      <c r="R36" s="35">
        <f>+[7]計!O33</f>
        <v>0</v>
      </c>
      <c r="S36" s="35">
        <f>+[7]計!P33</f>
        <v>0</v>
      </c>
      <c r="T36" s="35">
        <f>+[7]計!Q33</f>
        <v>25</v>
      </c>
      <c r="U36" s="35">
        <f>+[7]計!R33</f>
        <v>0</v>
      </c>
      <c r="V36" s="35">
        <f>+[7]計!S33</f>
        <v>0</v>
      </c>
      <c r="W36" s="35">
        <f>+[7]計!T33</f>
        <v>0</v>
      </c>
      <c r="X36" s="35">
        <f>+[7]計!U33</f>
        <v>0</v>
      </c>
      <c r="Y36" s="35">
        <f>+[7]計!V33</f>
        <v>0</v>
      </c>
      <c r="Z36" s="35">
        <f>+[7]計!W33</f>
        <v>0</v>
      </c>
      <c r="AA36" s="35">
        <f>+[7]計!X33</f>
        <v>0</v>
      </c>
      <c r="AB36" s="35">
        <f>+[7]計!Y33</f>
        <v>0</v>
      </c>
      <c r="AC36" s="35">
        <f>+[7]計!Z33</f>
        <v>0</v>
      </c>
      <c r="AD36" s="36">
        <f>+[7]計!AA33</f>
        <v>10</v>
      </c>
      <c r="AE36" s="28"/>
      <c r="AF36" s="28"/>
      <c r="AG36" s="696" t="s">
        <v>43</v>
      </c>
      <c r="AH36" s="660"/>
      <c r="AI36" s="660"/>
      <c r="AJ36" s="29">
        <f>+[7]計!AB33</f>
        <v>0</v>
      </c>
      <c r="AK36" s="30">
        <f>+[7]計!AC33</f>
        <v>0</v>
      </c>
      <c r="AL36" s="30">
        <f>+[7]計!AD33</f>
        <v>0</v>
      </c>
      <c r="AM36" s="30">
        <f>+[7]計!AE33</f>
        <v>10</v>
      </c>
      <c r="AN36" s="30">
        <f>+[7]計!AF33</f>
        <v>0</v>
      </c>
      <c r="AO36" s="30">
        <f>+[7]計!AG33</f>
        <v>0</v>
      </c>
      <c r="AP36" s="30">
        <f>+[7]計!AH33</f>
        <v>0</v>
      </c>
      <c r="AQ36" s="30">
        <f>+[7]計!AI33</f>
        <v>0</v>
      </c>
      <c r="AR36" s="30">
        <f>+[7]計!AJ33</f>
        <v>0</v>
      </c>
      <c r="AS36" s="30">
        <f>+[7]計!AK33</f>
        <v>0</v>
      </c>
      <c r="AT36" s="30">
        <f>+[7]計!AL33</f>
        <v>0</v>
      </c>
      <c r="AU36" s="30">
        <f>+[7]計!AM33</f>
        <v>0</v>
      </c>
      <c r="AV36" s="30">
        <f>+[7]計!AN33</f>
        <v>0</v>
      </c>
      <c r="AW36" s="30">
        <f>+[7]計!AO33</f>
        <v>0</v>
      </c>
      <c r="AX36" s="30">
        <f>+[7]計!AP33</f>
        <v>0</v>
      </c>
      <c r="AY36" s="30">
        <f>+[7]計!AQ33</f>
        <v>0</v>
      </c>
      <c r="AZ36" s="30">
        <f>+[7]計!AR33</f>
        <v>14</v>
      </c>
      <c r="BA36" s="30">
        <f>+[7]計!AS33</f>
        <v>0</v>
      </c>
      <c r="BB36" s="30">
        <f>+[7]計!AT33</f>
        <v>0</v>
      </c>
      <c r="BC36" s="30">
        <f>+[7]計!AU33</f>
        <v>0</v>
      </c>
      <c r="BD36" s="30">
        <f>+[7]計!AV33</f>
        <v>0</v>
      </c>
      <c r="BE36" s="31">
        <f>+[7]計!AW33</f>
        <v>0</v>
      </c>
      <c r="BF36" s="30">
        <f>+[7]計!AX33</f>
        <v>0</v>
      </c>
      <c r="BG36" s="32">
        <f>+[7]計!AY33</f>
        <v>0</v>
      </c>
      <c r="BH36" s="28"/>
      <c r="BJ36" s="33">
        <f t="shared" si="0"/>
        <v>0</v>
      </c>
    </row>
    <row r="37" spans="2:62" s="33" customFormat="1" ht="14.25" customHeight="1" x14ac:dyDescent="0.15">
      <c r="B37" s="696" t="s">
        <v>44</v>
      </c>
      <c r="C37" s="660"/>
      <c r="D37" s="660"/>
      <c r="E37" s="23">
        <f t="shared" si="1"/>
        <v>35</v>
      </c>
      <c r="F37" s="23">
        <f>+[7]計!C34</f>
        <v>14</v>
      </c>
      <c r="G37" s="23">
        <f>+[7]計!D34</f>
        <v>21</v>
      </c>
      <c r="H37" s="34">
        <f>+[7]計!E34</f>
        <v>0</v>
      </c>
      <c r="I37" s="35">
        <f>+[7]計!F34</f>
        <v>0</v>
      </c>
      <c r="J37" s="35">
        <f>+[7]計!G34</f>
        <v>0</v>
      </c>
      <c r="K37" s="35">
        <f>+[7]計!H34</f>
        <v>0</v>
      </c>
      <c r="L37" s="35">
        <f>+[7]計!I34</f>
        <v>0</v>
      </c>
      <c r="M37" s="35">
        <f>+[7]計!J34</f>
        <v>0</v>
      </c>
      <c r="N37" s="35">
        <f>+[7]計!K34</f>
        <v>0</v>
      </c>
      <c r="O37" s="35">
        <f>+[7]計!L34</f>
        <v>0</v>
      </c>
      <c r="P37" s="35">
        <f>+[7]計!M34</f>
        <v>0</v>
      </c>
      <c r="Q37" s="35">
        <f>+[7]計!N34</f>
        <v>0</v>
      </c>
      <c r="R37" s="35">
        <f>+[7]計!O34</f>
        <v>0</v>
      </c>
      <c r="S37" s="35">
        <f>+[7]計!P34</f>
        <v>0</v>
      </c>
      <c r="T37" s="35">
        <f>+[7]計!Q34</f>
        <v>18</v>
      </c>
      <c r="U37" s="35">
        <f>+[7]計!R34</f>
        <v>1</v>
      </c>
      <c r="V37" s="35">
        <f>+[7]計!S34</f>
        <v>0</v>
      </c>
      <c r="W37" s="35">
        <f>+[7]計!T34</f>
        <v>0</v>
      </c>
      <c r="X37" s="35">
        <f>+[7]計!U34</f>
        <v>0</v>
      </c>
      <c r="Y37" s="35">
        <f>+[7]計!V34</f>
        <v>0</v>
      </c>
      <c r="Z37" s="35">
        <f>+[7]計!W34</f>
        <v>0</v>
      </c>
      <c r="AA37" s="35">
        <f>+[7]計!X34</f>
        <v>0</v>
      </c>
      <c r="AB37" s="35">
        <f>+[7]計!Y34</f>
        <v>0</v>
      </c>
      <c r="AC37" s="35">
        <f>+[7]計!Z34</f>
        <v>0</v>
      </c>
      <c r="AD37" s="36">
        <f>+[7]計!AA34</f>
        <v>0</v>
      </c>
      <c r="AE37" s="28"/>
      <c r="AF37" s="28"/>
      <c r="AG37" s="696" t="s">
        <v>44</v>
      </c>
      <c r="AH37" s="660"/>
      <c r="AI37" s="660"/>
      <c r="AJ37" s="29">
        <f>+[7]計!AB34</f>
        <v>0</v>
      </c>
      <c r="AK37" s="30">
        <f>+[7]計!AC34</f>
        <v>0</v>
      </c>
      <c r="AL37" s="30">
        <f>+[7]計!AD34</f>
        <v>1</v>
      </c>
      <c r="AM37" s="30">
        <f>+[7]計!AE34</f>
        <v>1</v>
      </c>
      <c r="AN37" s="30">
        <f>+[7]計!AF34</f>
        <v>0</v>
      </c>
      <c r="AO37" s="30">
        <f>+[7]計!AG34</f>
        <v>0</v>
      </c>
      <c r="AP37" s="30">
        <f>+[7]計!AH34</f>
        <v>0</v>
      </c>
      <c r="AQ37" s="30">
        <f>+[7]計!AI34</f>
        <v>0</v>
      </c>
      <c r="AR37" s="30">
        <f>+[7]計!AJ34</f>
        <v>0</v>
      </c>
      <c r="AS37" s="30">
        <f>+[7]計!AK34</f>
        <v>0</v>
      </c>
      <c r="AT37" s="30">
        <f>+[7]計!AL34</f>
        <v>0</v>
      </c>
      <c r="AU37" s="30">
        <f>+[7]計!AM34</f>
        <v>0</v>
      </c>
      <c r="AV37" s="30">
        <f>+[7]計!AN34</f>
        <v>0</v>
      </c>
      <c r="AW37" s="30">
        <f>+[7]計!AO34</f>
        <v>0</v>
      </c>
      <c r="AX37" s="30">
        <f>+[7]計!AP34</f>
        <v>0</v>
      </c>
      <c r="AY37" s="30">
        <f>+[7]計!AQ34</f>
        <v>0</v>
      </c>
      <c r="AZ37" s="30">
        <f>+[7]計!AR34</f>
        <v>0</v>
      </c>
      <c r="BA37" s="30">
        <f>+[7]計!AS34</f>
        <v>0</v>
      </c>
      <c r="BB37" s="30">
        <f>+[7]計!AT34</f>
        <v>0</v>
      </c>
      <c r="BC37" s="30">
        <f>+[7]計!AU34</f>
        <v>0</v>
      </c>
      <c r="BD37" s="30">
        <f>+[7]計!AV34</f>
        <v>0</v>
      </c>
      <c r="BE37" s="31">
        <f>+[7]計!AW34</f>
        <v>0</v>
      </c>
      <c r="BF37" s="30">
        <f>+[7]計!AX34</f>
        <v>0</v>
      </c>
      <c r="BG37" s="32">
        <f>+[7]計!AY34</f>
        <v>0</v>
      </c>
      <c r="BH37" s="28"/>
      <c r="BJ37" s="33">
        <f t="shared" si="0"/>
        <v>0</v>
      </c>
    </row>
    <row r="38" spans="2:62" s="33" customFormat="1" ht="14.25" customHeight="1" x14ac:dyDescent="0.15">
      <c r="B38" s="696" t="s">
        <v>45</v>
      </c>
      <c r="C38" s="660"/>
      <c r="D38" s="660"/>
      <c r="E38" s="23">
        <f t="shared" si="1"/>
        <v>188</v>
      </c>
      <c r="F38" s="23">
        <f>+[7]計!C35</f>
        <v>83</v>
      </c>
      <c r="G38" s="23">
        <f>+[7]計!D35</f>
        <v>105</v>
      </c>
      <c r="H38" s="34">
        <f>+[7]計!E35</f>
        <v>0</v>
      </c>
      <c r="I38" s="35">
        <f>+[7]計!F35</f>
        <v>0</v>
      </c>
      <c r="J38" s="35">
        <f>+[7]計!G35</f>
        <v>0</v>
      </c>
      <c r="K38" s="35">
        <f>+[7]計!H35</f>
        <v>0</v>
      </c>
      <c r="L38" s="35">
        <f>+[7]計!I35</f>
        <v>0</v>
      </c>
      <c r="M38" s="35">
        <f>+[7]計!J35</f>
        <v>0</v>
      </c>
      <c r="N38" s="35">
        <f>+[7]計!K35</f>
        <v>0</v>
      </c>
      <c r="O38" s="35">
        <f>+[7]計!L35</f>
        <v>0</v>
      </c>
      <c r="P38" s="35">
        <f>+[7]計!M35</f>
        <v>0</v>
      </c>
      <c r="Q38" s="35">
        <f>+[7]計!N35</f>
        <v>0</v>
      </c>
      <c r="R38" s="35">
        <f>+[7]計!O35</f>
        <v>5</v>
      </c>
      <c r="S38" s="35">
        <f>+[7]計!P35</f>
        <v>5</v>
      </c>
      <c r="T38" s="35">
        <f>+[7]計!Q35</f>
        <v>43</v>
      </c>
      <c r="U38" s="35">
        <f>+[7]計!R35</f>
        <v>4</v>
      </c>
      <c r="V38" s="35">
        <f>+[7]計!S35</f>
        <v>0</v>
      </c>
      <c r="W38" s="35">
        <f>+[7]計!T35</f>
        <v>0</v>
      </c>
      <c r="X38" s="35">
        <f>+[7]計!U35</f>
        <v>0</v>
      </c>
      <c r="Y38" s="35">
        <f>+[7]計!V35</f>
        <v>0</v>
      </c>
      <c r="Z38" s="35">
        <f>+[7]計!W35</f>
        <v>0</v>
      </c>
      <c r="AA38" s="35">
        <f>+[7]計!X35</f>
        <v>0</v>
      </c>
      <c r="AB38" s="35">
        <f>+[7]計!Y35</f>
        <v>0</v>
      </c>
      <c r="AC38" s="35">
        <f>+[7]計!Z35</f>
        <v>0</v>
      </c>
      <c r="AD38" s="36">
        <f>+[7]計!AA35</f>
        <v>4</v>
      </c>
      <c r="AE38" s="28"/>
      <c r="AF38" s="28"/>
      <c r="AG38" s="696" t="s">
        <v>45</v>
      </c>
      <c r="AH38" s="660"/>
      <c r="AI38" s="660"/>
      <c r="AJ38" s="29">
        <f>+[7]計!AB35</f>
        <v>0</v>
      </c>
      <c r="AK38" s="30">
        <f>+[7]計!AC35</f>
        <v>0</v>
      </c>
      <c r="AL38" s="30">
        <f>+[7]計!AD35</f>
        <v>4</v>
      </c>
      <c r="AM38" s="30">
        <f>+[7]計!AE35</f>
        <v>10</v>
      </c>
      <c r="AN38" s="30">
        <f>+[7]計!AF35</f>
        <v>0</v>
      </c>
      <c r="AO38" s="30">
        <f>+[7]計!AG35</f>
        <v>0</v>
      </c>
      <c r="AP38" s="30">
        <f>+[7]計!AH35</f>
        <v>1</v>
      </c>
      <c r="AQ38" s="30">
        <f>+[7]計!AI35</f>
        <v>0</v>
      </c>
      <c r="AR38" s="30">
        <f>+[7]計!AJ35</f>
        <v>0</v>
      </c>
      <c r="AS38" s="30">
        <f>+[7]計!AK35</f>
        <v>1</v>
      </c>
      <c r="AT38" s="30">
        <f>+[7]計!AL35</f>
        <v>2</v>
      </c>
      <c r="AU38" s="30">
        <f>+[7]計!AM35</f>
        <v>0</v>
      </c>
      <c r="AV38" s="30">
        <f>+[7]計!AN35</f>
        <v>0</v>
      </c>
      <c r="AW38" s="30">
        <f>+[7]計!AO35</f>
        <v>0</v>
      </c>
      <c r="AX38" s="30">
        <f>+[7]計!AP35</f>
        <v>0</v>
      </c>
      <c r="AY38" s="30">
        <f>+[7]計!AQ35</f>
        <v>0</v>
      </c>
      <c r="AZ38" s="30">
        <f>+[7]計!AR35</f>
        <v>25</v>
      </c>
      <c r="BA38" s="30">
        <f>+[7]計!AS35</f>
        <v>0</v>
      </c>
      <c r="BB38" s="30">
        <f>+[7]計!AT35</f>
        <v>0</v>
      </c>
      <c r="BC38" s="30">
        <f>+[7]計!AU35</f>
        <v>0</v>
      </c>
      <c r="BD38" s="30">
        <f>+[7]計!AV35</f>
        <v>0</v>
      </c>
      <c r="BE38" s="31">
        <f>+[7]計!AW35</f>
        <v>1</v>
      </c>
      <c r="BF38" s="30">
        <f>+[7]計!AX35</f>
        <v>0</v>
      </c>
      <c r="BG38" s="32">
        <f>+[7]計!AY35</f>
        <v>0</v>
      </c>
      <c r="BH38" s="28"/>
      <c r="BJ38" s="33">
        <f t="shared" si="0"/>
        <v>0</v>
      </c>
    </row>
    <row r="39" spans="2:62" s="33" customFormat="1" ht="14.25" customHeight="1" x14ac:dyDescent="0.15">
      <c r="B39" s="703" t="s">
        <v>46</v>
      </c>
      <c r="C39" s="704"/>
      <c r="D39" s="61" t="s">
        <v>47</v>
      </c>
      <c r="E39" s="62">
        <f t="shared" si="1"/>
        <v>101</v>
      </c>
      <c r="F39" s="39">
        <f>+[7]計!C36</f>
        <v>77</v>
      </c>
      <c r="G39" s="39">
        <f>+[7]計!D36</f>
        <v>24</v>
      </c>
      <c r="H39" s="40">
        <f>+[7]計!E36</f>
        <v>0</v>
      </c>
      <c r="I39" s="41">
        <f>+[7]計!F36</f>
        <v>0</v>
      </c>
      <c r="J39" s="41">
        <f>+[7]計!G36</f>
        <v>0</v>
      </c>
      <c r="K39" s="41">
        <f>+[7]計!H36</f>
        <v>0</v>
      </c>
      <c r="L39" s="41">
        <f>+[7]計!I36</f>
        <v>0</v>
      </c>
      <c r="M39" s="41">
        <f>+[7]計!J36</f>
        <v>0</v>
      </c>
      <c r="N39" s="41">
        <f>+[7]計!K36</f>
        <v>0</v>
      </c>
      <c r="O39" s="41">
        <f>+[7]計!L36</f>
        <v>0</v>
      </c>
      <c r="P39" s="41">
        <f>+[7]計!M36</f>
        <v>0</v>
      </c>
      <c r="Q39" s="41">
        <f>+[7]計!N36</f>
        <v>0</v>
      </c>
      <c r="R39" s="41">
        <f>+[7]計!O36</f>
        <v>0</v>
      </c>
      <c r="S39" s="41">
        <f>+[7]計!P36</f>
        <v>0</v>
      </c>
      <c r="T39" s="41">
        <f>+[7]計!Q36</f>
        <v>8</v>
      </c>
      <c r="U39" s="41">
        <f>+[7]計!R36</f>
        <v>0</v>
      </c>
      <c r="V39" s="41">
        <f>+[7]計!S36</f>
        <v>0</v>
      </c>
      <c r="W39" s="41">
        <f>+[7]計!T36</f>
        <v>0</v>
      </c>
      <c r="X39" s="41">
        <f>+[7]計!U36</f>
        <v>0</v>
      </c>
      <c r="Y39" s="41">
        <f>+[7]計!V36</f>
        <v>0</v>
      </c>
      <c r="Z39" s="41">
        <f>+[7]計!W36</f>
        <v>0</v>
      </c>
      <c r="AA39" s="41">
        <f>+[7]計!X36</f>
        <v>0</v>
      </c>
      <c r="AB39" s="41">
        <f>+[7]計!Y36</f>
        <v>0</v>
      </c>
      <c r="AC39" s="41">
        <f>+[7]計!Z36</f>
        <v>0</v>
      </c>
      <c r="AD39" s="42">
        <f>+[7]計!AA36</f>
        <v>4</v>
      </c>
      <c r="AE39" s="28"/>
      <c r="AF39" s="28"/>
      <c r="AG39" s="703" t="s">
        <v>48</v>
      </c>
      <c r="AH39" s="704"/>
      <c r="AI39" s="61" t="s">
        <v>47</v>
      </c>
      <c r="AJ39" s="43">
        <f>+[7]計!AB36</f>
        <v>0</v>
      </c>
      <c r="AK39" s="44">
        <f>+[7]計!AC36</f>
        <v>0</v>
      </c>
      <c r="AL39" s="44">
        <f>+[7]計!AD36</f>
        <v>1</v>
      </c>
      <c r="AM39" s="44">
        <f>+[7]計!AE36</f>
        <v>1</v>
      </c>
      <c r="AN39" s="44">
        <f>+[7]計!AF36</f>
        <v>1</v>
      </c>
      <c r="AO39" s="44">
        <f>+[7]計!AG36</f>
        <v>0</v>
      </c>
      <c r="AP39" s="44">
        <f>+[7]計!AH36</f>
        <v>0</v>
      </c>
      <c r="AQ39" s="44">
        <f>+[7]計!AI36</f>
        <v>0</v>
      </c>
      <c r="AR39" s="44">
        <f>+[7]計!AJ36</f>
        <v>0</v>
      </c>
      <c r="AS39" s="44">
        <f>+[7]計!AK36</f>
        <v>0</v>
      </c>
      <c r="AT39" s="44">
        <f>+[7]計!AL36</f>
        <v>0</v>
      </c>
      <c r="AU39" s="44">
        <f>+[7]計!AM36</f>
        <v>0</v>
      </c>
      <c r="AV39" s="44">
        <f>+[7]計!AN36</f>
        <v>0</v>
      </c>
      <c r="AW39" s="44">
        <f>+[7]計!AO36</f>
        <v>0</v>
      </c>
      <c r="AX39" s="44">
        <f>+[7]計!AP36</f>
        <v>0</v>
      </c>
      <c r="AY39" s="44">
        <f>+[7]計!AQ36</f>
        <v>0</v>
      </c>
      <c r="AZ39" s="44">
        <f>+[7]計!AR36</f>
        <v>4</v>
      </c>
      <c r="BA39" s="44">
        <f>+[7]計!AS36</f>
        <v>0</v>
      </c>
      <c r="BB39" s="44">
        <f>+[7]計!AT36</f>
        <v>0</v>
      </c>
      <c r="BC39" s="44">
        <f>+[7]計!AU36</f>
        <v>2</v>
      </c>
      <c r="BD39" s="44">
        <f>+[7]計!AV36</f>
        <v>0</v>
      </c>
      <c r="BE39" s="45">
        <f>+[7]計!AW36</f>
        <v>3</v>
      </c>
      <c r="BF39" s="44">
        <f>+[7]計!AX36</f>
        <v>0</v>
      </c>
      <c r="BG39" s="46">
        <f>+[7]計!AY36</f>
        <v>0</v>
      </c>
      <c r="BH39" s="28"/>
      <c r="BJ39" s="33">
        <f t="shared" si="0"/>
        <v>0</v>
      </c>
    </row>
    <row r="40" spans="2:62" s="33" customFormat="1" ht="14.25" customHeight="1" x14ac:dyDescent="0.15">
      <c r="B40" s="705" t="s">
        <v>49</v>
      </c>
      <c r="C40" s="556"/>
      <c r="D40" s="535" t="s">
        <v>50</v>
      </c>
      <c r="E40" s="63">
        <f t="shared" si="1"/>
        <v>326</v>
      </c>
      <c r="F40" s="63">
        <f>+[7]計!C37</f>
        <v>245</v>
      </c>
      <c r="G40" s="63">
        <f>+[7]計!D37</f>
        <v>81</v>
      </c>
      <c r="H40" s="64">
        <f>+[7]計!E37</f>
        <v>0</v>
      </c>
      <c r="I40" s="65">
        <f>+[7]計!F37</f>
        <v>0</v>
      </c>
      <c r="J40" s="65">
        <f>+[7]計!G37</f>
        <v>0</v>
      </c>
      <c r="K40" s="65">
        <f>+[7]計!H37</f>
        <v>0</v>
      </c>
      <c r="L40" s="65">
        <f>+[7]計!I37</f>
        <v>0</v>
      </c>
      <c r="M40" s="65">
        <f>+[7]計!J37</f>
        <v>0</v>
      </c>
      <c r="N40" s="65">
        <f>+[7]計!K37</f>
        <v>0</v>
      </c>
      <c r="O40" s="65">
        <f>+[7]計!L37</f>
        <v>0</v>
      </c>
      <c r="P40" s="65">
        <f>+[7]計!M37</f>
        <v>0</v>
      </c>
      <c r="Q40" s="65">
        <f>+[7]計!N37</f>
        <v>0</v>
      </c>
      <c r="R40" s="65">
        <f>+[7]計!O37</f>
        <v>0</v>
      </c>
      <c r="S40" s="65">
        <f>+[7]計!P37</f>
        <v>1</v>
      </c>
      <c r="T40" s="65">
        <f>+[7]計!Q37</f>
        <v>30</v>
      </c>
      <c r="U40" s="65">
        <f>+[7]計!R37</f>
        <v>0</v>
      </c>
      <c r="V40" s="65">
        <f>+[7]計!S37</f>
        <v>0</v>
      </c>
      <c r="W40" s="65">
        <f>+[7]計!T37</f>
        <v>0</v>
      </c>
      <c r="X40" s="65">
        <f>+[7]計!U37</f>
        <v>0</v>
      </c>
      <c r="Y40" s="65">
        <f>+[7]計!V37</f>
        <v>0</v>
      </c>
      <c r="Z40" s="65">
        <f>+[7]計!W37</f>
        <v>0</v>
      </c>
      <c r="AA40" s="65">
        <f>+[7]計!X37</f>
        <v>0</v>
      </c>
      <c r="AB40" s="65">
        <f>+[7]計!Y37</f>
        <v>0</v>
      </c>
      <c r="AC40" s="65">
        <f>+[7]計!Z37</f>
        <v>0</v>
      </c>
      <c r="AD40" s="66">
        <f>+[7]計!AA37</f>
        <v>7</v>
      </c>
      <c r="AE40" s="28"/>
      <c r="AF40" s="28"/>
      <c r="AG40" s="705" t="s">
        <v>49</v>
      </c>
      <c r="AH40" s="556"/>
      <c r="AI40" s="535" t="s">
        <v>50</v>
      </c>
      <c r="AJ40" s="67">
        <f>+[7]計!AB37</f>
        <v>2</v>
      </c>
      <c r="AK40" s="68">
        <f>+[7]計!AC37</f>
        <v>0</v>
      </c>
      <c r="AL40" s="68">
        <f>+[7]計!AD37</f>
        <v>1</v>
      </c>
      <c r="AM40" s="68">
        <f>+[7]計!AE37</f>
        <v>16</v>
      </c>
      <c r="AN40" s="68">
        <f>+[7]計!AF37</f>
        <v>0</v>
      </c>
      <c r="AO40" s="68">
        <f>+[7]計!AG37</f>
        <v>0</v>
      </c>
      <c r="AP40" s="68">
        <f>+[7]計!AH37</f>
        <v>0</v>
      </c>
      <c r="AQ40" s="68">
        <f>+[7]計!AI37</f>
        <v>0</v>
      </c>
      <c r="AR40" s="68">
        <f>+[7]計!AJ37</f>
        <v>0</v>
      </c>
      <c r="AS40" s="68">
        <f>+[7]計!AK37</f>
        <v>0</v>
      </c>
      <c r="AT40" s="68">
        <f>+[7]計!AL37</f>
        <v>1</v>
      </c>
      <c r="AU40" s="68">
        <f>+[7]計!AM37</f>
        <v>0</v>
      </c>
      <c r="AV40" s="68">
        <f>+[7]計!AN37</f>
        <v>0</v>
      </c>
      <c r="AW40" s="68">
        <f>+[7]計!AO37</f>
        <v>0</v>
      </c>
      <c r="AX40" s="68">
        <f>+[7]計!AP37</f>
        <v>0</v>
      </c>
      <c r="AY40" s="68">
        <f>+[7]計!AQ37</f>
        <v>0</v>
      </c>
      <c r="AZ40" s="68">
        <f>+[7]計!AR37</f>
        <v>19</v>
      </c>
      <c r="BA40" s="68">
        <f>+[7]計!AS37</f>
        <v>0</v>
      </c>
      <c r="BB40" s="68">
        <f>+[7]計!AT37</f>
        <v>0</v>
      </c>
      <c r="BC40" s="68">
        <f>+[7]計!AU37</f>
        <v>1</v>
      </c>
      <c r="BD40" s="68">
        <f>+[7]計!AV37</f>
        <v>0</v>
      </c>
      <c r="BE40" s="69">
        <f>+[7]計!AW37</f>
        <v>2</v>
      </c>
      <c r="BF40" s="68">
        <f>+[7]計!AX37</f>
        <v>0</v>
      </c>
      <c r="BG40" s="70">
        <f>+[7]計!AY37</f>
        <v>1</v>
      </c>
      <c r="BH40" s="28"/>
      <c r="BJ40" s="33">
        <f t="shared" si="0"/>
        <v>0</v>
      </c>
    </row>
    <row r="41" spans="2:62" s="33" customFormat="1" ht="14.25" customHeight="1" x14ac:dyDescent="0.15">
      <c r="B41" s="696" t="s">
        <v>51</v>
      </c>
      <c r="C41" s="660"/>
      <c r="D41" s="660"/>
      <c r="E41" s="24">
        <f t="shared" si="1"/>
        <v>50</v>
      </c>
      <c r="F41" s="23">
        <f>+[7]計!C38</f>
        <v>50</v>
      </c>
      <c r="G41" s="23">
        <f>+[7]計!D38</f>
        <v>0</v>
      </c>
      <c r="H41" s="34">
        <f>+[7]計!E38</f>
        <v>0</v>
      </c>
      <c r="I41" s="35">
        <f>+[7]計!F38</f>
        <v>0</v>
      </c>
      <c r="J41" s="35">
        <f>+[7]計!G38</f>
        <v>0</v>
      </c>
      <c r="K41" s="35">
        <f>+[7]計!H38</f>
        <v>0</v>
      </c>
      <c r="L41" s="35">
        <f>+[7]計!I38</f>
        <v>0</v>
      </c>
      <c r="M41" s="35">
        <f>+[7]計!J38</f>
        <v>0</v>
      </c>
      <c r="N41" s="35">
        <f>+[7]計!K38</f>
        <v>0</v>
      </c>
      <c r="O41" s="35">
        <f>+[7]計!L38</f>
        <v>0</v>
      </c>
      <c r="P41" s="35">
        <f>+[7]計!M38</f>
        <v>0</v>
      </c>
      <c r="Q41" s="35">
        <f>+[7]計!N38</f>
        <v>0</v>
      </c>
      <c r="R41" s="35">
        <f>+[7]計!O38</f>
        <v>0</v>
      </c>
      <c r="S41" s="35">
        <f>+[7]計!P38</f>
        <v>0</v>
      </c>
      <c r="T41" s="35">
        <f>+[7]計!Q38</f>
        <v>0</v>
      </c>
      <c r="U41" s="35">
        <f>+[7]計!R38</f>
        <v>0</v>
      </c>
      <c r="V41" s="35">
        <f>+[7]計!S38</f>
        <v>0</v>
      </c>
      <c r="W41" s="35">
        <f>+[7]計!T38</f>
        <v>0</v>
      </c>
      <c r="X41" s="35">
        <f>+[7]計!U38</f>
        <v>0</v>
      </c>
      <c r="Y41" s="35">
        <f>+[7]計!V38</f>
        <v>0</v>
      </c>
      <c r="Z41" s="35">
        <f>+[7]計!W38</f>
        <v>0</v>
      </c>
      <c r="AA41" s="35">
        <f>+[7]計!X38</f>
        <v>0</v>
      </c>
      <c r="AB41" s="35">
        <f>+[7]計!Y38</f>
        <v>0</v>
      </c>
      <c r="AC41" s="35">
        <f>+[7]計!Z38</f>
        <v>0</v>
      </c>
      <c r="AD41" s="36">
        <f>+[7]計!AA38</f>
        <v>0</v>
      </c>
      <c r="AE41" s="28"/>
      <c r="AF41" s="28"/>
      <c r="AG41" s="696" t="s">
        <v>51</v>
      </c>
      <c r="AH41" s="660"/>
      <c r="AI41" s="660"/>
      <c r="AJ41" s="29">
        <f>+[7]計!AB38</f>
        <v>0</v>
      </c>
      <c r="AK41" s="30">
        <f>+[7]計!AC38</f>
        <v>0</v>
      </c>
      <c r="AL41" s="30">
        <f>+[7]計!AD38</f>
        <v>0</v>
      </c>
      <c r="AM41" s="30">
        <f>+[7]計!AE38</f>
        <v>0</v>
      </c>
      <c r="AN41" s="30">
        <f>+[7]計!AF38</f>
        <v>0</v>
      </c>
      <c r="AO41" s="30">
        <f>+[7]計!AG38</f>
        <v>0</v>
      </c>
      <c r="AP41" s="30">
        <f>+[7]計!AH38</f>
        <v>0</v>
      </c>
      <c r="AQ41" s="30">
        <f>+[7]計!AI38</f>
        <v>0</v>
      </c>
      <c r="AR41" s="30">
        <f>+[7]計!AJ38</f>
        <v>0</v>
      </c>
      <c r="AS41" s="30">
        <f>+[7]計!AK38</f>
        <v>0</v>
      </c>
      <c r="AT41" s="30">
        <f>+[7]計!AL38</f>
        <v>0</v>
      </c>
      <c r="AU41" s="30">
        <f>+[7]計!AM38</f>
        <v>0</v>
      </c>
      <c r="AV41" s="30">
        <f>+[7]計!AN38</f>
        <v>0</v>
      </c>
      <c r="AW41" s="30">
        <f>+[7]計!AO38</f>
        <v>0</v>
      </c>
      <c r="AX41" s="30">
        <f>+[7]計!AP38</f>
        <v>0</v>
      </c>
      <c r="AY41" s="30">
        <f>+[7]計!AQ38</f>
        <v>0</v>
      </c>
      <c r="AZ41" s="30">
        <f>+[7]計!AR38</f>
        <v>0</v>
      </c>
      <c r="BA41" s="30">
        <f>+[7]計!AS38</f>
        <v>0</v>
      </c>
      <c r="BB41" s="30">
        <f>+[7]計!AT38</f>
        <v>0</v>
      </c>
      <c r="BC41" s="30">
        <f>+[7]計!AU38</f>
        <v>0</v>
      </c>
      <c r="BD41" s="30">
        <f>+[7]計!AV38</f>
        <v>0</v>
      </c>
      <c r="BE41" s="31">
        <f>+[7]計!AW38</f>
        <v>0</v>
      </c>
      <c r="BF41" s="30">
        <f>+[7]計!AX38</f>
        <v>0</v>
      </c>
      <c r="BG41" s="32">
        <f>+[7]計!AY38</f>
        <v>0</v>
      </c>
      <c r="BH41" s="28"/>
      <c r="BJ41" s="33">
        <f t="shared" si="0"/>
        <v>0</v>
      </c>
    </row>
    <row r="42" spans="2:62" s="33" customFormat="1" ht="14.25" customHeight="1" x14ac:dyDescent="0.15">
      <c r="B42" s="696" t="s">
        <v>407</v>
      </c>
      <c r="C42" s="660"/>
      <c r="D42" s="660"/>
      <c r="E42" s="23">
        <f t="shared" si="1"/>
        <v>45</v>
      </c>
      <c r="F42" s="23">
        <f>+[7]計!C39</f>
        <v>37</v>
      </c>
      <c r="G42" s="23">
        <f>+[7]計!D39</f>
        <v>8</v>
      </c>
      <c r="H42" s="34">
        <f>+[7]計!E39</f>
        <v>0</v>
      </c>
      <c r="I42" s="35">
        <f>+[7]計!F39</f>
        <v>0</v>
      </c>
      <c r="J42" s="35">
        <f>+[7]計!G39</f>
        <v>0</v>
      </c>
      <c r="K42" s="35">
        <f>+[7]計!H39</f>
        <v>0</v>
      </c>
      <c r="L42" s="35">
        <f>+[7]計!I39</f>
        <v>0</v>
      </c>
      <c r="M42" s="35">
        <f>+[7]計!J39</f>
        <v>0</v>
      </c>
      <c r="N42" s="35">
        <f>+[7]計!K39</f>
        <v>0</v>
      </c>
      <c r="O42" s="35">
        <f>+[7]計!L39</f>
        <v>0</v>
      </c>
      <c r="P42" s="35">
        <f>+[7]計!M39</f>
        <v>0</v>
      </c>
      <c r="Q42" s="35">
        <f>+[7]計!N39</f>
        <v>0</v>
      </c>
      <c r="R42" s="35">
        <f>+[7]計!O39</f>
        <v>0</v>
      </c>
      <c r="S42" s="35">
        <f>+[7]計!P39</f>
        <v>0</v>
      </c>
      <c r="T42" s="35">
        <f>+[7]計!Q39</f>
        <v>1</v>
      </c>
      <c r="U42" s="35">
        <f>+[7]計!R39</f>
        <v>2</v>
      </c>
      <c r="V42" s="35">
        <f>+[7]計!S39</f>
        <v>0</v>
      </c>
      <c r="W42" s="35">
        <f>+[7]計!T39</f>
        <v>0</v>
      </c>
      <c r="X42" s="35">
        <f>+[7]計!U39</f>
        <v>0</v>
      </c>
      <c r="Y42" s="35">
        <f>+[7]計!V39</f>
        <v>0</v>
      </c>
      <c r="Z42" s="35">
        <f>+[7]計!W39</f>
        <v>0</v>
      </c>
      <c r="AA42" s="35">
        <f>+[7]計!X39</f>
        <v>0</v>
      </c>
      <c r="AB42" s="35">
        <f>+[7]計!Y39</f>
        <v>0</v>
      </c>
      <c r="AC42" s="35">
        <f>+[7]計!Z39</f>
        <v>0</v>
      </c>
      <c r="AD42" s="36">
        <f>+[7]計!AA39</f>
        <v>3</v>
      </c>
      <c r="AE42" s="28"/>
      <c r="AF42" s="28"/>
      <c r="AG42" s="696" t="s">
        <v>408</v>
      </c>
      <c r="AH42" s="660"/>
      <c r="AI42" s="660"/>
      <c r="AJ42" s="29">
        <f>+[7]計!AB39</f>
        <v>0</v>
      </c>
      <c r="AK42" s="30">
        <f>+[7]計!AC39</f>
        <v>0</v>
      </c>
      <c r="AL42" s="30">
        <f>+[7]計!AD39</f>
        <v>0</v>
      </c>
      <c r="AM42" s="30">
        <f>+[7]計!AE39</f>
        <v>1</v>
      </c>
      <c r="AN42" s="30">
        <f>+[7]計!AF39</f>
        <v>0</v>
      </c>
      <c r="AO42" s="30">
        <f>+[7]計!AG39</f>
        <v>0</v>
      </c>
      <c r="AP42" s="30">
        <f>+[7]計!AH39</f>
        <v>0</v>
      </c>
      <c r="AQ42" s="30">
        <f>+[7]計!AI39</f>
        <v>0</v>
      </c>
      <c r="AR42" s="30">
        <f>+[7]計!AJ39</f>
        <v>0</v>
      </c>
      <c r="AS42" s="30">
        <f>+[7]計!AK39</f>
        <v>0</v>
      </c>
      <c r="AT42" s="30">
        <f>+[7]計!AL39</f>
        <v>0</v>
      </c>
      <c r="AU42" s="30">
        <f>+[7]計!AM39</f>
        <v>0</v>
      </c>
      <c r="AV42" s="30">
        <f>+[7]計!AN39</f>
        <v>0</v>
      </c>
      <c r="AW42" s="30">
        <f>+[7]計!AO39</f>
        <v>0</v>
      </c>
      <c r="AX42" s="30">
        <f>+[7]計!AP39</f>
        <v>0</v>
      </c>
      <c r="AY42" s="30">
        <f>+[7]計!AQ39</f>
        <v>0</v>
      </c>
      <c r="AZ42" s="30">
        <f>+[7]計!AR39</f>
        <v>0</v>
      </c>
      <c r="BA42" s="30">
        <f>+[7]計!AS39</f>
        <v>0</v>
      </c>
      <c r="BB42" s="30">
        <f>+[7]計!AT39</f>
        <v>0</v>
      </c>
      <c r="BC42" s="30">
        <f>+[7]計!AU39</f>
        <v>0</v>
      </c>
      <c r="BD42" s="30">
        <f>+[7]計!AV39</f>
        <v>0</v>
      </c>
      <c r="BE42" s="31">
        <f>+[7]計!AW39</f>
        <v>0</v>
      </c>
      <c r="BF42" s="30">
        <f>+[7]計!AX39</f>
        <v>1</v>
      </c>
      <c r="BG42" s="32">
        <f>+[7]計!AY39</f>
        <v>0</v>
      </c>
      <c r="BH42" s="28"/>
      <c r="BJ42" s="33">
        <f t="shared" si="0"/>
        <v>0</v>
      </c>
    </row>
    <row r="43" spans="2:62" s="33" customFormat="1" ht="14.25" customHeight="1" x14ac:dyDescent="0.15">
      <c r="B43" s="696" t="s">
        <v>52</v>
      </c>
      <c r="C43" s="660"/>
      <c r="D43" s="697"/>
      <c r="E43" s="23">
        <f t="shared" si="1"/>
        <v>45</v>
      </c>
      <c r="F43" s="23">
        <f>+[7]計!C40</f>
        <v>12</v>
      </c>
      <c r="G43" s="23">
        <f>+[7]計!D40</f>
        <v>33</v>
      </c>
      <c r="H43" s="34">
        <f>+[7]計!E40</f>
        <v>0</v>
      </c>
      <c r="I43" s="35">
        <f>+[7]計!F40</f>
        <v>0</v>
      </c>
      <c r="J43" s="35">
        <f>+[7]計!G40</f>
        <v>0</v>
      </c>
      <c r="K43" s="35">
        <f>+[7]計!H40</f>
        <v>0</v>
      </c>
      <c r="L43" s="35">
        <f>+[7]計!I40</f>
        <v>0</v>
      </c>
      <c r="M43" s="35">
        <f>+[7]計!J40</f>
        <v>0</v>
      </c>
      <c r="N43" s="35">
        <f>+[7]計!K40</f>
        <v>0</v>
      </c>
      <c r="O43" s="35">
        <f>+[7]計!L40</f>
        <v>0</v>
      </c>
      <c r="P43" s="35">
        <f>+[7]計!M40</f>
        <v>0</v>
      </c>
      <c r="Q43" s="35">
        <f>+[7]計!N40</f>
        <v>0</v>
      </c>
      <c r="R43" s="35">
        <f>+[7]計!O40</f>
        <v>0</v>
      </c>
      <c r="S43" s="35">
        <f>+[7]計!P40</f>
        <v>1</v>
      </c>
      <c r="T43" s="35">
        <f>+[7]計!Q40</f>
        <v>17</v>
      </c>
      <c r="U43" s="35">
        <f>+[7]計!R40</f>
        <v>1</v>
      </c>
      <c r="V43" s="35">
        <f>+[7]計!S40</f>
        <v>0</v>
      </c>
      <c r="W43" s="35">
        <f>+[7]計!T40</f>
        <v>0</v>
      </c>
      <c r="X43" s="35">
        <f>+[7]計!U40</f>
        <v>0</v>
      </c>
      <c r="Y43" s="35">
        <f>+[7]計!V40</f>
        <v>0</v>
      </c>
      <c r="Z43" s="35">
        <f>+[7]計!W40</f>
        <v>0</v>
      </c>
      <c r="AA43" s="35">
        <f>+[7]計!X40</f>
        <v>0</v>
      </c>
      <c r="AB43" s="35">
        <f>+[7]計!Y40</f>
        <v>0</v>
      </c>
      <c r="AC43" s="35">
        <f>+[7]計!Z40</f>
        <v>0</v>
      </c>
      <c r="AD43" s="36">
        <f>+[7]計!AA40</f>
        <v>3</v>
      </c>
      <c r="AE43" s="28"/>
      <c r="AF43" s="28"/>
      <c r="AG43" s="696" t="s">
        <v>52</v>
      </c>
      <c r="AH43" s="660"/>
      <c r="AI43" s="660"/>
      <c r="AJ43" s="29">
        <f>+[7]計!AB40</f>
        <v>0</v>
      </c>
      <c r="AK43" s="30">
        <f>+[7]計!AC40</f>
        <v>0</v>
      </c>
      <c r="AL43" s="30">
        <f>+[7]計!AD40</f>
        <v>0</v>
      </c>
      <c r="AM43" s="30">
        <f>+[7]計!AE40</f>
        <v>0</v>
      </c>
      <c r="AN43" s="30">
        <f>+[7]計!AF40</f>
        <v>0</v>
      </c>
      <c r="AO43" s="30">
        <f>+[7]計!AG40</f>
        <v>0</v>
      </c>
      <c r="AP43" s="30">
        <f>+[7]計!AH40</f>
        <v>0</v>
      </c>
      <c r="AQ43" s="30">
        <f>+[7]計!AI40</f>
        <v>0</v>
      </c>
      <c r="AR43" s="30">
        <f>+[7]計!AJ40</f>
        <v>0</v>
      </c>
      <c r="AS43" s="30">
        <f>+[7]計!AK40</f>
        <v>0</v>
      </c>
      <c r="AT43" s="30">
        <f>+[7]計!AL40</f>
        <v>0</v>
      </c>
      <c r="AU43" s="30">
        <f>+[7]計!AM40</f>
        <v>0</v>
      </c>
      <c r="AV43" s="30">
        <f>+[7]計!AN40</f>
        <v>0</v>
      </c>
      <c r="AW43" s="30">
        <f>+[7]計!AO40</f>
        <v>0</v>
      </c>
      <c r="AX43" s="30">
        <f>+[7]計!AP40</f>
        <v>0</v>
      </c>
      <c r="AY43" s="30">
        <f>+[7]計!AQ40</f>
        <v>0</v>
      </c>
      <c r="AZ43" s="30">
        <f>+[7]計!AR40</f>
        <v>11</v>
      </c>
      <c r="BA43" s="30">
        <f>+[7]計!AS40</f>
        <v>0</v>
      </c>
      <c r="BB43" s="30">
        <f>+[7]計!AT40</f>
        <v>0</v>
      </c>
      <c r="BC43" s="30">
        <f>+[7]計!AU40</f>
        <v>0</v>
      </c>
      <c r="BD43" s="30">
        <f>+[7]計!AV40</f>
        <v>0</v>
      </c>
      <c r="BE43" s="31">
        <f>+[7]計!AW40</f>
        <v>0</v>
      </c>
      <c r="BF43" s="30">
        <f>+[7]計!AX40</f>
        <v>0</v>
      </c>
      <c r="BG43" s="32">
        <f>+[7]計!AY40</f>
        <v>0</v>
      </c>
      <c r="BH43" s="28"/>
      <c r="BJ43" s="33">
        <f t="shared" si="0"/>
        <v>0</v>
      </c>
    </row>
    <row r="44" spans="2:62" s="33" customFormat="1" ht="14.25" customHeight="1" x14ac:dyDescent="0.15">
      <c r="B44" s="696" t="s">
        <v>53</v>
      </c>
      <c r="C44" s="660"/>
      <c r="D44" s="697"/>
      <c r="E44" s="23">
        <f t="shared" si="1"/>
        <v>368</v>
      </c>
      <c r="F44" s="23">
        <f>+[7]計!C41</f>
        <v>224</v>
      </c>
      <c r="G44" s="23">
        <f>+[7]計!D41</f>
        <v>144</v>
      </c>
      <c r="H44" s="34">
        <f>+[7]計!E41</f>
        <v>1</v>
      </c>
      <c r="I44" s="35">
        <f>+[7]計!F41</f>
        <v>0</v>
      </c>
      <c r="J44" s="35">
        <f>+[7]計!G41</f>
        <v>0</v>
      </c>
      <c r="K44" s="35">
        <f>+[7]計!H41</f>
        <v>0</v>
      </c>
      <c r="L44" s="35">
        <f>+[7]計!I41</f>
        <v>0</v>
      </c>
      <c r="M44" s="35">
        <f>+[7]計!J41</f>
        <v>0</v>
      </c>
      <c r="N44" s="35">
        <f>+[7]計!K41</f>
        <v>0</v>
      </c>
      <c r="O44" s="35">
        <f>+[7]計!L41</f>
        <v>0</v>
      </c>
      <c r="P44" s="35">
        <f>+[7]計!M41</f>
        <v>0</v>
      </c>
      <c r="Q44" s="35">
        <f>+[7]計!N41</f>
        <v>2</v>
      </c>
      <c r="R44" s="35">
        <f>+[7]計!O41</f>
        <v>0</v>
      </c>
      <c r="S44" s="35">
        <f>+[7]計!P41</f>
        <v>2</v>
      </c>
      <c r="T44" s="35">
        <f>+[7]計!Q41</f>
        <v>56</v>
      </c>
      <c r="U44" s="35">
        <f>+[7]計!R41</f>
        <v>6</v>
      </c>
      <c r="V44" s="35">
        <f>+[7]計!S41</f>
        <v>0</v>
      </c>
      <c r="W44" s="35">
        <f>+[7]計!T41</f>
        <v>0</v>
      </c>
      <c r="X44" s="35">
        <f>+[7]計!U41</f>
        <v>1</v>
      </c>
      <c r="Y44" s="35">
        <f>+[7]計!V41</f>
        <v>0</v>
      </c>
      <c r="Z44" s="35">
        <f>+[7]計!W41</f>
        <v>0</v>
      </c>
      <c r="AA44" s="35">
        <f>+[7]計!X41</f>
        <v>0</v>
      </c>
      <c r="AB44" s="35">
        <f>+[7]計!Y41</f>
        <v>2</v>
      </c>
      <c r="AC44" s="35">
        <f>+[7]計!Z41</f>
        <v>0</v>
      </c>
      <c r="AD44" s="36">
        <f>+[7]計!AA41</f>
        <v>7</v>
      </c>
      <c r="AE44" s="28"/>
      <c r="AF44" s="28"/>
      <c r="AG44" s="696" t="s">
        <v>53</v>
      </c>
      <c r="AH44" s="660"/>
      <c r="AI44" s="660"/>
      <c r="AJ44" s="29">
        <f>+[7]計!AB41</f>
        <v>6</v>
      </c>
      <c r="AK44" s="30">
        <f>+[7]計!AC41</f>
        <v>1</v>
      </c>
      <c r="AL44" s="30">
        <f>+[7]計!AD41</f>
        <v>11</v>
      </c>
      <c r="AM44" s="30">
        <f>+[7]計!AE41</f>
        <v>23</v>
      </c>
      <c r="AN44" s="30">
        <f>+[7]計!AF41</f>
        <v>1</v>
      </c>
      <c r="AO44" s="30">
        <f>+[7]計!AG41</f>
        <v>1</v>
      </c>
      <c r="AP44" s="30">
        <f>+[7]計!AH41</f>
        <v>0</v>
      </c>
      <c r="AQ44" s="30">
        <f>+[7]計!AI41</f>
        <v>1</v>
      </c>
      <c r="AR44" s="30">
        <f>+[7]計!AJ41</f>
        <v>0</v>
      </c>
      <c r="AS44" s="30">
        <f>+[7]計!AK41</f>
        <v>0</v>
      </c>
      <c r="AT44" s="30">
        <f>+[7]計!AL41</f>
        <v>1</v>
      </c>
      <c r="AU44" s="30">
        <f>+[7]計!AM41</f>
        <v>1</v>
      </c>
      <c r="AV44" s="30">
        <f>+[7]計!AN41</f>
        <v>0</v>
      </c>
      <c r="AW44" s="30">
        <f>+[7]計!AO41</f>
        <v>0</v>
      </c>
      <c r="AX44" s="30">
        <f>+[7]計!AP41</f>
        <v>0</v>
      </c>
      <c r="AY44" s="30">
        <f>+[7]計!AQ41</f>
        <v>0</v>
      </c>
      <c r="AZ44" s="30">
        <f>+[7]計!AR41</f>
        <v>8</v>
      </c>
      <c r="BA44" s="30">
        <f>+[7]計!AS41</f>
        <v>0</v>
      </c>
      <c r="BB44" s="30">
        <f>+[7]計!AT41</f>
        <v>2</v>
      </c>
      <c r="BC44" s="30">
        <f>+[7]計!AU41</f>
        <v>2</v>
      </c>
      <c r="BD44" s="30">
        <f>+[7]計!AV41</f>
        <v>3</v>
      </c>
      <c r="BE44" s="31">
        <f>+[7]計!AW41</f>
        <v>5</v>
      </c>
      <c r="BF44" s="30">
        <f>+[7]計!AX41</f>
        <v>1</v>
      </c>
      <c r="BG44" s="32">
        <f>+[7]計!AY41</f>
        <v>0</v>
      </c>
      <c r="BH44" s="28"/>
      <c r="BJ44" s="33">
        <f t="shared" si="0"/>
        <v>0</v>
      </c>
    </row>
    <row r="45" spans="2:62" s="33" customFormat="1" ht="14.25" customHeight="1" x14ac:dyDescent="0.15">
      <c r="B45" s="696" t="s">
        <v>54</v>
      </c>
      <c r="C45" s="660"/>
      <c r="D45" s="697"/>
      <c r="E45" s="23">
        <f t="shared" si="1"/>
        <v>136</v>
      </c>
      <c r="F45" s="23">
        <f>+[7]計!C42</f>
        <v>82</v>
      </c>
      <c r="G45" s="23">
        <f>+[7]計!D42</f>
        <v>54</v>
      </c>
      <c r="H45" s="34">
        <f>+[7]計!E42</f>
        <v>0</v>
      </c>
      <c r="I45" s="35">
        <f>+[7]計!F42</f>
        <v>0</v>
      </c>
      <c r="J45" s="35">
        <f>+[7]計!G42</f>
        <v>0</v>
      </c>
      <c r="K45" s="35">
        <f>+[7]計!H42</f>
        <v>0</v>
      </c>
      <c r="L45" s="35">
        <f>+[7]計!I42</f>
        <v>0</v>
      </c>
      <c r="M45" s="35">
        <f>+[7]計!J42</f>
        <v>0</v>
      </c>
      <c r="N45" s="35">
        <f>+[7]計!K42</f>
        <v>0</v>
      </c>
      <c r="O45" s="35">
        <f>+[7]計!L42</f>
        <v>0</v>
      </c>
      <c r="P45" s="35">
        <f>+[7]計!M42</f>
        <v>0</v>
      </c>
      <c r="Q45" s="35">
        <f>+[7]計!N42</f>
        <v>0</v>
      </c>
      <c r="R45" s="35">
        <f>+[7]計!O42</f>
        <v>1</v>
      </c>
      <c r="S45" s="35">
        <f>+[7]計!P42</f>
        <v>3</v>
      </c>
      <c r="T45" s="35">
        <f>+[7]計!Q42</f>
        <v>11</v>
      </c>
      <c r="U45" s="35">
        <f>+[7]計!R42</f>
        <v>5</v>
      </c>
      <c r="V45" s="35">
        <f>+[7]計!S42</f>
        <v>0</v>
      </c>
      <c r="W45" s="35">
        <f>+[7]計!T42</f>
        <v>0</v>
      </c>
      <c r="X45" s="35">
        <f>+[7]計!U42</f>
        <v>0</v>
      </c>
      <c r="Y45" s="35">
        <f>+[7]計!V42</f>
        <v>0</v>
      </c>
      <c r="Z45" s="35">
        <f>+[7]計!W42</f>
        <v>0</v>
      </c>
      <c r="AA45" s="35">
        <f>+[7]計!X42</f>
        <v>0</v>
      </c>
      <c r="AB45" s="35">
        <f>+[7]計!Y42</f>
        <v>0</v>
      </c>
      <c r="AC45" s="35">
        <f>+[7]計!Z42</f>
        <v>0</v>
      </c>
      <c r="AD45" s="36">
        <f>+[7]計!AA42</f>
        <v>3</v>
      </c>
      <c r="AE45" s="28"/>
      <c r="AF45" s="28"/>
      <c r="AG45" s="696" t="s">
        <v>54</v>
      </c>
      <c r="AH45" s="660"/>
      <c r="AI45" s="660"/>
      <c r="AJ45" s="29">
        <f>+[7]計!AB42</f>
        <v>4</v>
      </c>
      <c r="AK45" s="30">
        <f>+[7]計!AC42</f>
        <v>0</v>
      </c>
      <c r="AL45" s="30">
        <f>+[7]計!AD42</f>
        <v>2</v>
      </c>
      <c r="AM45" s="30">
        <f>+[7]計!AE42</f>
        <v>9</v>
      </c>
      <c r="AN45" s="30">
        <f>+[7]計!AF42</f>
        <v>4</v>
      </c>
      <c r="AO45" s="30">
        <f>+[7]計!AG42</f>
        <v>0</v>
      </c>
      <c r="AP45" s="30">
        <f>+[7]計!AH42</f>
        <v>0</v>
      </c>
      <c r="AQ45" s="30">
        <f>+[7]計!AI42</f>
        <v>0</v>
      </c>
      <c r="AR45" s="30">
        <f>+[7]計!AJ42</f>
        <v>0</v>
      </c>
      <c r="AS45" s="30">
        <f>+[7]計!AK42</f>
        <v>0</v>
      </c>
      <c r="AT45" s="30">
        <f>+[7]計!AL42</f>
        <v>0</v>
      </c>
      <c r="AU45" s="30">
        <f>+[7]計!AM42</f>
        <v>0</v>
      </c>
      <c r="AV45" s="30">
        <f>+[7]計!AN42</f>
        <v>0</v>
      </c>
      <c r="AW45" s="30">
        <f>+[7]計!AO42</f>
        <v>0</v>
      </c>
      <c r="AX45" s="30">
        <f>+[7]計!AP42</f>
        <v>0</v>
      </c>
      <c r="AY45" s="30">
        <f>+[7]計!AQ42</f>
        <v>0</v>
      </c>
      <c r="AZ45" s="30">
        <f>+[7]計!AR42</f>
        <v>9</v>
      </c>
      <c r="BA45" s="30">
        <f>+[7]計!AS42</f>
        <v>0</v>
      </c>
      <c r="BB45" s="30">
        <f>+[7]計!AT42</f>
        <v>0</v>
      </c>
      <c r="BC45" s="30">
        <f>+[7]計!AU42</f>
        <v>2</v>
      </c>
      <c r="BD45" s="30">
        <f>+[7]計!AV42</f>
        <v>0</v>
      </c>
      <c r="BE45" s="31">
        <f>+[7]計!AW42</f>
        <v>1</v>
      </c>
      <c r="BF45" s="30">
        <f>+[7]計!AX42</f>
        <v>0</v>
      </c>
      <c r="BG45" s="32">
        <f>+[7]計!AY42</f>
        <v>0</v>
      </c>
      <c r="BH45" s="28"/>
      <c r="BJ45" s="33">
        <f t="shared" si="0"/>
        <v>0</v>
      </c>
    </row>
    <row r="46" spans="2:62" s="33" customFormat="1" ht="14.25" customHeight="1" x14ac:dyDescent="0.15">
      <c r="B46" s="696" t="s">
        <v>409</v>
      </c>
      <c r="C46" s="660"/>
      <c r="D46" s="697"/>
      <c r="E46" s="23">
        <f t="shared" si="1"/>
        <v>21</v>
      </c>
      <c r="F46" s="23">
        <f>+[7]計!C43</f>
        <v>5</v>
      </c>
      <c r="G46" s="23">
        <f>+[7]計!D43</f>
        <v>16</v>
      </c>
      <c r="H46" s="34">
        <f>+[7]計!E43</f>
        <v>0</v>
      </c>
      <c r="I46" s="35">
        <f>+[7]計!F43</f>
        <v>0</v>
      </c>
      <c r="J46" s="35">
        <f>+[7]計!G43</f>
        <v>0</v>
      </c>
      <c r="K46" s="35">
        <f>+[7]計!H43</f>
        <v>0</v>
      </c>
      <c r="L46" s="35">
        <f>+[7]計!I43</f>
        <v>0</v>
      </c>
      <c r="M46" s="35">
        <f>+[7]計!J43</f>
        <v>0</v>
      </c>
      <c r="N46" s="35">
        <f>+[7]計!K43</f>
        <v>0</v>
      </c>
      <c r="O46" s="35">
        <f>+[7]計!L43</f>
        <v>0</v>
      </c>
      <c r="P46" s="35">
        <f>+[7]計!M43</f>
        <v>0</v>
      </c>
      <c r="Q46" s="35">
        <f>+[7]計!N43</f>
        <v>0</v>
      </c>
      <c r="R46" s="35">
        <f>+[7]計!O43</f>
        <v>3</v>
      </c>
      <c r="S46" s="35">
        <f>+[7]計!P43</f>
        <v>0</v>
      </c>
      <c r="T46" s="35">
        <f>+[7]計!Q43</f>
        <v>3</v>
      </c>
      <c r="U46" s="35">
        <f>+[7]計!R43</f>
        <v>4</v>
      </c>
      <c r="V46" s="35">
        <f>+[7]計!S43</f>
        <v>0</v>
      </c>
      <c r="W46" s="35">
        <f>+[7]計!T43</f>
        <v>0</v>
      </c>
      <c r="X46" s="35">
        <f>+[7]計!U43</f>
        <v>0</v>
      </c>
      <c r="Y46" s="35">
        <f>+[7]計!V43</f>
        <v>0</v>
      </c>
      <c r="Z46" s="35">
        <f>+[7]計!W43</f>
        <v>0</v>
      </c>
      <c r="AA46" s="35">
        <f>+[7]計!X43</f>
        <v>0</v>
      </c>
      <c r="AB46" s="35">
        <f>+[7]計!Y43</f>
        <v>0</v>
      </c>
      <c r="AC46" s="35">
        <f>+[7]計!Z43</f>
        <v>0</v>
      </c>
      <c r="AD46" s="36">
        <f>+[7]計!AA43</f>
        <v>0</v>
      </c>
      <c r="AE46" s="28"/>
      <c r="AF46" s="28"/>
      <c r="AG46" s="696" t="s">
        <v>410</v>
      </c>
      <c r="AH46" s="660"/>
      <c r="AI46" s="660"/>
      <c r="AJ46" s="29">
        <f>+[7]計!AB43</f>
        <v>0</v>
      </c>
      <c r="AK46" s="30">
        <f>+[7]計!AC43</f>
        <v>0</v>
      </c>
      <c r="AL46" s="30">
        <f>+[7]計!AD43</f>
        <v>3</v>
      </c>
      <c r="AM46" s="30">
        <f>+[7]計!AE43</f>
        <v>1</v>
      </c>
      <c r="AN46" s="30">
        <f>+[7]計!AF43</f>
        <v>0</v>
      </c>
      <c r="AO46" s="30">
        <f>+[7]計!AG43</f>
        <v>0</v>
      </c>
      <c r="AP46" s="30">
        <f>+[7]計!AH43</f>
        <v>0</v>
      </c>
      <c r="AQ46" s="30">
        <f>+[7]計!AI43</f>
        <v>0</v>
      </c>
      <c r="AR46" s="30">
        <f>+[7]計!AJ43</f>
        <v>0</v>
      </c>
      <c r="AS46" s="30">
        <f>+[7]計!AK43</f>
        <v>0</v>
      </c>
      <c r="AT46" s="30">
        <f>+[7]計!AL43</f>
        <v>1</v>
      </c>
      <c r="AU46" s="30">
        <f>+[7]計!AM43</f>
        <v>0</v>
      </c>
      <c r="AV46" s="30">
        <f>+[7]計!AN43</f>
        <v>0</v>
      </c>
      <c r="AW46" s="30">
        <f>+[7]計!AO43</f>
        <v>0</v>
      </c>
      <c r="AX46" s="30">
        <f>+[7]計!AP43</f>
        <v>0</v>
      </c>
      <c r="AY46" s="30">
        <f>+[7]計!AQ43</f>
        <v>0</v>
      </c>
      <c r="AZ46" s="30">
        <f>+[7]計!AR43</f>
        <v>0</v>
      </c>
      <c r="BA46" s="30">
        <f>+[7]計!AS43</f>
        <v>0</v>
      </c>
      <c r="BB46" s="30">
        <f>+[7]計!AT43</f>
        <v>0</v>
      </c>
      <c r="BC46" s="30">
        <f>+[7]計!AU43</f>
        <v>0</v>
      </c>
      <c r="BD46" s="30">
        <f>+[7]計!AV43</f>
        <v>1</v>
      </c>
      <c r="BE46" s="31">
        <f>+[7]計!AW43</f>
        <v>0</v>
      </c>
      <c r="BF46" s="30">
        <f>+[7]計!AX43</f>
        <v>0</v>
      </c>
      <c r="BG46" s="32">
        <f>+[7]計!AY43</f>
        <v>0</v>
      </c>
      <c r="BH46" s="28"/>
      <c r="BJ46" s="33">
        <f t="shared" si="0"/>
        <v>0</v>
      </c>
    </row>
    <row r="47" spans="2:62" s="33" customFormat="1" ht="14.25" customHeight="1" x14ac:dyDescent="0.15">
      <c r="B47" s="696" t="s">
        <v>411</v>
      </c>
      <c r="C47" s="660"/>
      <c r="D47" s="697"/>
      <c r="E47" s="23">
        <f t="shared" si="1"/>
        <v>323</v>
      </c>
      <c r="F47" s="23">
        <f>+[7]計!C44</f>
        <v>248</v>
      </c>
      <c r="G47" s="23">
        <f>+[7]計!D44</f>
        <v>75</v>
      </c>
      <c r="H47" s="34">
        <f>+[7]計!E44</f>
        <v>0</v>
      </c>
      <c r="I47" s="35">
        <f>+[7]計!F44</f>
        <v>0</v>
      </c>
      <c r="J47" s="35">
        <f>+[7]計!G44</f>
        <v>0</v>
      </c>
      <c r="K47" s="35">
        <f>+[7]計!H44</f>
        <v>0</v>
      </c>
      <c r="L47" s="35">
        <f>+[7]計!I44</f>
        <v>0</v>
      </c>
      <c r="M47" s="35">
        <f>+[7]計!J44</f>
        <v>0</v>
      </c>
      <c r="N47" s="35">
        <f>+[7]計!K44</f>
        <v>0</v>
      </c>
      <c r="O47" s="35">
        <f>+[7]計!L44</f>
        <v>0</v>
      </c>
      <c r="P47" s="35">
        <f>+[7]計!M44</f>
        <v>0</v>
      </c>
      <c r="Q47" s="35">
        <f>+[7]計!N44</f>
        <v>0</v>
      </c>
      <c r="R47" s="35">
        <f>+[7]計!O44</f>
        <v>2</v>
      </c>
      <c r="S47" s="35">
        <f>+[7]計!P44</f>
        <v>1</v>
      </c>
      <c r="T47" s="35">
        <f>+[7]計!Q44</f>
        <v>4</v>
      </c>
      <c r="U47" s="35">
        <f>+[7]計!R44</f>
        <v>5</v>
      </c>
      <c r="V47" s="35">
        <f>+[7]計!S44</f>
        <v>0</v>
      </c>
      <c r="W47" s="35">
        <f>+[7]計!T44</f>
        <v>0</v>
      </c>
      <c r="X47" s="35">
        <f>+[7]計!U44</f>
        <v>0</v>
      </c>
      <c r="Y47" s="35">
        <f>+[7]計!V44</f>
        <v>0</v>
      </c>
      <c r="Z47" s="35">
        <f>+[7]計!W44</f>
        <v>0</v>
      </c>
      <c r="AA47" s="35">
        <f>+[7]計!X44</f>
        <v>0</v>
      </c>
      <c r="AB47" s="35">
        <f>+[7]計!Y44</f>
        <v>0</v>
      </c>
      <c r="AC47" s="35">
        <f>+[7]計!Z44</f>
        <v>0</v>
      </c>
      <c r="AD47" s="36">
        <f>+[7]計!AA44</f>
        <v>18</v>
      </c>
      <c r="AE47" s="28"/>
      <c r="AF47" s="28"/>
      <c r="AG47" s="696" t="s">
        <v>412</v>
      </c>
      <c r="AH47" s="660"/>
      <c r="AI47" s="660"/>
      <c r="AJ47" s="29">
        <f>+[7]計!AB44</f>
        <v>2</v>
      </c>
      <c r="AK47" s="30">
        <f>+[7]計!AC44</f>
        <v>4</v>
      </c>
      <c r="AL47" s="30">
        <f>+[7]計!AD44</f>
        <v>7</v>
      </c>
      <c r="AM47" s="30">
        <f>+[7]計!AE44</f>
        <v>19</v>
      </c>
      <c r="AN47" s="30">
        <f>+[7]計!AF44</f>
        <v>1</v>
      </c>
      <c r="AO47" s="30">
        <f>+[7]計!AG44</f>
        <v>0</v>
      </c>
      <c r="AP47" s="30">
        <f>+[7]計!AH44</f>
        <v>0</v>
      </c>
      <c r="AQ47" s="30">
        <f>+[7]計!AI44</f>
        <v>0</v>
      </c>
      <c r="AR47" s="30">
        <f>+[7]計!AJ44</f>
        <v>0</v>
      </c>
      <c r="AS47" s="30">
        <f>+[7]計!AK44</f>
        <v>1</v>
      </c>
      <c r="AT47" s="30">
        <f>+[7]計!AL44</f>
        <v>0</v>
      </c>
      <c r="AU47" s="30">
        <f>+[7]計!AM44</f>
        <v>0</v>
      </c>
      <c r="AV47" s="30">
        <f>+[7]計!AN44</f>
        <v>0</v>
      </c>
      <c r="AW47" s="30">
        <f>+[7]計!AO44</f>
        <v>0</v>
      </c>
      <c r="AX47" s="30">
        <f>+[7]計!AP44</f>
        <v>0</v>
      </c>
      <c r="AY47" s="30">
        <f>+[7]計!AQ44</f>
        <v>0</v>
      </c>
      <c r="AZ47" s="30">
        <f>+[7]計!AR44</f>
        <v>3</v>
      </c>
      <c r="BA47" s="30">
        <f>+[7]計!AS44</f>
        <v>0</v>
      </c>
      <c r="BB47" s="30">
        <f>+[7]計!AT44</f>
        <v>0</v>
      </c>
      <c r="BC47" s="30">
        <f>+[7]計!AU44</f>
        <v>0</v>
      </c>
      <c r="BD47" s="30">
        <f>+[7]計!AV44</f>
        <v>0</v>
      </c>
      <c r="BE47" s="31">
        <f>+[7]計!AW44</f>
        <v>8</v>
      </c>
      <c r="BF47" s="30">
        <f>+[7]計!AX44</f>
        <v>0</v>
      </c>
      <c r="BG47" s="32">
        <f>+[7]計!AY44</f>
        <v>0</v>
      </c>
      <c r="BH47" s="28"/>
      <c r="BJ47" s="33">
        <f t="shared" si="0"/>
        <v>0</v>
      </c>
    </row>
    <row r="48" spans="2:62" s="33" customFormat="1" ht="14.25" x14ac:dyDescent="0.15">
      <c r="B48" s="696" t="s">
        <v>55</v>
      </c>
      <c r="C48" s="660"/>
      <c r="D48" s="660"/>
      <c r="E48" s="23">
        <f t="shared" si="1"/>
        <v>99</v>
      </c>
      <c r="F48" s="23">
        <f>+[7]計!C45</f>
        <v>93</v>
      </c>
      <c r="G48" s="23">
        <f>+[7]計!D45</f>
        <v>6</v>
      </c>
      <c r="H48" s="34">
        <f>+[7]計!E45</f>
        <v>0</v>
      </c>
      <c r="I48" s="35">
        <f>+[7]計!F45</f>
        <v>0</v>
      </c>
      <c r="J48" s="35">
        <f>+[7]計!G45</f>
        <v>0</v>
      </c>
      <c r="K48" s="35">
        <f>+[7]計!H45</f>
        <v>0</v>
      </c>
      <c r="L48" s="35">
        <f>+[7]計!I45</f>
        <v>0</v>
      </c>
      <c r="M48" s="35">
        <f>+[7]計!J45</f>
        <v>0</v>
      </c>
      <c r="N48" s="35">
        <f>+[7]計!K45</f>
        <v>0</v>
      </c>
      <c r="O48" s="35">
        <f>+[7]計!L45</f>
        <v>0</v>
      </c>
      <c r="P48" s="35">
        <f>+[7]計!M45</f>
        <v>0</v>
      </c>
      <c r="Q48" s="35">
        <f>+[7]計!N45</f>
        <v>0</v>
      </c>
      <c r="R48" s="35">
        <f>+[7]計!O45</f>
        <v>0</v>
      </c>
      <c r="S48" s="35">
        <f>+[7]計!P45</f>
        <v>0</v>
      </c>
      <c r="T48" s="35">
        <f>+[7]計!Q45</f>
        <v>2</v>
      </c>
      <c r="U48" s="35">
        <f>+[7]計!R45</f>
        <v>0</v>
      </c>
      <c r="V48" s="35">
        <f>+[7]計!S45</f>
        <v>0</v>
      </c>
      <c r="W48" s="35">
        <f>+[7]計!T45</f>
        <v>0</v>
      </c>
      <c r="X48" s="35">
        <f>+[7]計!U45</f>
        <v>0</v>
      </c>
      <c r="Y48" s="35">
        <f>+[7]計!V45</f>
        <v>0</v>
      </c>
      <c r="Z48" s="35">
        <f>+[7]計!W45</f>
        <v>0</v>
      </c>
      <c r="AA48" s="35">
        <f>+[7]計!X45</f>
        <v>0</v>
      </c>
      <c r="AB48" s="35">
        <f>+[7]計!Y45</f>
        <v>0</v>
      </c>
      <c r="AC48" s="35">
        <f>+[7]計!Z45</f>
        <v>0</v>
      </c>
      <c r="AD48" s="36">
        <f>+[7]計!AA45</f>
        <v>0</v>
      </c>
      <c r="AE48" s="28"/>
      <c r="AF48" s="28"/>
      <c r="AG48" s="696" t="s">
        <v>55</v>
      </c>
      <c r="AH48" s="660"/>
      <c r="AI48" s="660"/>
      <c r="AJ48" s="29">
        <f>+[7]計!AB45</f>
        <v>0</v>
      </c>
      <c r="AK48" s="30">
        <f>+[7]計!AC45</f>
        <v>1</v>
      </c>
      <c r="AL48" s="30">
        <f>+[7]計!AD45</f>
        <v>0</v>
      </c>
      <c r="AM48" s="30">
        <f>+[7]計!AE45</f>
        <v>0</v>
      </c>
      <c r="AN48" s="30">
        <f>+[7]計!AF45</f>
        <v>0</v>
      </c>
      <c r="AO48" s="30">
        <f>+[7]計!AG45</f>
        <v>1</v>
      </c>
      <c r="AP48" s="30">
        <f>+[7]計!AH45</f>
        <v>0</v>
      </c>
      <c r="AQ48" s="30">
        <f>+[7]計!AI45</f>
        <v>0</v>
      </c>
      <c r="AR48" s="30">
        <f>+[7]計!AJ45</f>
        <v>0</v>
      </c>
      <c r="AS48" s="30">
        <f>+[7]計!AK45</f>
        <v>0</v>
      </c>
      <c r="AT48" s="30">
        <f>+[7]計!AL45</f>
        <v>0</v>
      </c>
      <c r="AU48" s="30">
        <f>+[7]計!AM45</f>
        <v>0</v>
      </c>
      <c r="AV48" s="30">
        <f>+[7]計!AN45</f>
        <v>0</v>
      </c>
      <c r="AW48" s="30">
        <f>+[7]計!AO45</f>
        <v>0</v>
      </c>
      <c r="AX48" s="30">
        <f>+[7]計!AP45</f>
        <v>0</v>
      </c>
      <c r="AY48" s="30">
        <f>+[7]計!AQ45</f>
        <v>0</v>
      </c>
      <c r="AZ48" s="30">
        <f>+[7]計!AR45</f>
        <v>0</v>
      </c>
      <c r="BA48" s="30">
        <f>+[7]計!AS45</f>
        <v>0</v>
      </c>
      <c r="BB48" s="30">
        <f>+[7]計!AT45</f>
        <v>0</v>
      </c>
      <c r="BC48" s="30">
        <f>+[7]計!AU45</f>
        <v>2</v>
      </c>
      <c r="BD48" s="30">
        <f>+[7]計!AV45</f>
        <v>0</v>
      </c>
      <c r="BE48" s="31">
        <f>+[7]計!AW45</f>
        <v>0</v>
      </c>
      <c r="BF48" s="30">
        <f>+[7]計!AX45</f>
        <v>0</v>
      </c>
      <c r="BG48" s="32">
        <f>+[7]計!AY45</f>
        <v>0</v>
      </c>
      <c r="BH48" s="28"/>
      <c r="BJ48" s="33">
        <f t="shared" si="0"/>
        <v>0</v>
      </c>
    </row>
    <row r="49" spans="1:62" s="33" customFormat="1" ht="14.25" x14ac:dyDescent="0.15">
      <c r="B49" s="696" t="s">
        <v>413</v>
      </c>
      <c r="C49" s="660"/>
      <c r="D49" s="697"/>
      <c r="E49" s="23">
        <f>SUM(F49:G49)</f>
        <v>197</v>
      </c>
      <c r="F49" s="23">
        <f>+[7]計!C46</f>
        <v>98</v>
      </c>
      <c r="G49" s="23">
        <f>+[7]計!D46</f>
        <v>99</v>
      </c>
      <c r="H49" s="34">
        <f>+[7]計!E46</f>
        <v>0</v>
      </c>
      <c r="I49" s="35">
        <f>+[7]計!F46</f>
        <v>0</v>
      </c>
      <c r="J49" s="35">
        <f>+[7]計!G46</f>
        <v>0</v>
      </c>
      <c r="K49" s="35">
        <f>+[7]計!H46</f>
        <v>0</v>
      </c>
      <c r="L49" s="35">
        <f>+[7]計!I46</f>
        <v>0</v>
      </c>
      <c r="M49" s="35">
        <f>+[7]計!J46</f>
        <v>0</v>
      </c>
      <c r="N49" s="35">
        <f>+[7]計!K46</f>
        <v>0</v>
      </c>
      <c r="O49" s="35">
        <f>+[7]計!L46</f>
        <v>0</v>
      </c>
      <c r="P49" s="35">
        <f>+[7]計!M46</f>
        <v>0</v>
      </c>
      <c r="Q49" s="35">
        <f>+[7]計!N46</f>
        <v>0</v>
      </c>
      <c r="R49" s="35">
        <f>+[7]計!O46</f>
        <v>1</v>
      </c>
      <c r="S49" s="35">
        <f>+[7]計!P46</f>
        <v>1</v>
      </c>
      <c r="T49" s="35">
        <f>+[7]計!Q46</f>
        <v>45</v>
      </c>
      <c r="U49" s="35">
        <f>+[7]計!R46</f>
        <v>5</v>
      </c>
      <c r="V49" s="35">
        <f>+[7]計!S46</f>
        <v>0</v>
      </c>
      <c r="W49" s="35">
        <f>+[7]計!T46</f>
        <v>0</v>
      </c>
      <c r="X49" s="35">
        <f>+[7]計!U46</f>
        <v>0</v>
      </c>
      <c r="Y49" s="35">
        <f>+[7]計!V46</f>
        <v>0</v>
      </c>
      <c r="Z49" s="35">
        <f>+[7]計!W46</f>
        <v>0</v>
      </c>
      <c r="AA49" s="35">
        <f>+[7]計!X46</f>
        <v>0</v>
      </c>
      <c r="AB49" s="35">
        <f>+[7]計!Y46</f>
        <v>0</v>
      </c>
      <c r="AC49" s="35">
        <f>+[7]計!Z46</f>
        <v>1</v>
      </c>
      <c r="AD49" s="36">
        <f>+[7]計!AA46</f>
        <v>4</v>
      </c>
      <c r="AE49" s="28"/>
      <c r="AF49" s="28"/>
      <c r="AG49" s="696" t="s">
        <v>414</v>
      </c>
      <c r="AH49" s="660"/>
      <c r="AI49" s="660"/>
      <c r="AJ49" s="29">
        <f>+[7]計!AB46</f>
        <v>0</v>
      </c>
      <c r="AK49" s="30">
        <f>+[7]計!AC46</f>
        <v>0</v>
      </c>
      <c r="AL49" s="30">
        <f>+[7]計!AD46</f>
        <v>1</v>
      </c>
      <c r="AM49" s="30">
        <f>+[7]計!AE46</f>
        <v>11</v>
      </c>
      <c r="AN49" s="30">
        <f>+[7]計!AF46</f>
        <v>0</v>
      </c>
      <c r="AO49" s="30">
        <f>+[7]計!AG46</f>
        <v>1</v>
      </c>
      <c r="AP49" s="30">
        <f>+[7]計!AH46</f>
        <v>0</v>
      </c>
      <c r="AQ49" s="30">
        <f>+[7]計!AI46</f>
        <v>0</v>
      </c>
      <c r="AR49" s="30">
        <f>+[7]計!AJ46</f>
        <v>0</v>
      </c>
      <c r="AS49" s="30">
        <f>+[7]計!AK46</f>
        <v>0</v>
      </c>
      <c r="AT49" s="30">
        <f>+[7]計!AL46</f>
        <v>0</v>
      </c>
      <c r="AU49" s="30">
        <f>+[7]計!AM46</f>
        <v>0</v>
      </c>
      <c r="AV49" s="30">
        <f>+[7]計!AN46</f>
        <v>0</v>
      </c>
      <c r="AW49" s="30">
        <f>+[7]計!AO46</f>
        <v>0</v>
      </c>
      <c r="AX49" s="30">
        <f>+[7]計!AP46</f>
        <v>0</v>
      </c>
      <c r="AY49" s="30">
        <f>+[7]計!AQ46</f>
        <v>0</v>
      </c>
      <c r="AZ49" s="30">
        <f>+[7]計!AR46</f>
        <v>27</v>
      </c>
      <c r="BA49" s="30">
        <f>+[7]計!AS46</f>
        <v>0</v>
      </c>
      <c r="BB49" s="30">
        <f>+[7]計!AT46</f>
        <v>0</v>
      </c>
      <c r="BC49" s="30">
        <f>+[7]計!AU46</f>
        <v>1</v>
      </c>
      <c r="BD49" s="30">
        <f>+[7]計!AV46</f>
        <v>0</v>
      </c>
      <c r="BE49" s="31">
        <f>+[7]計!AW46</f>
        <v>1</v>
      </c>
      <c r="BF49" s="30">
        <f>+[7]計!AX46</f>
        <v>0</v>
      </c>
      <c r="BG49" s="32">
        <f>+[7]計!AY46</f>
        <v>0</v>
      </c>
      <c r="BH49" s="28"/>
    </row>
    <row r="50" spans="1:62" s="33" customFormat="1" ht="14.25" x14ac:dyDescent="0.15">
      <c r="B50" s="696" t="s">
        <v>415</v>
      </c>
      <c r="C50" s="660"/>
      <c r="D50" s="697"/>
      <c r="E50" s="23">
        <f>SUM(F50:G50)</f>
        <v>365</v>
      </c>
      <c r="F50" s="23">
        <f>+[7]計!C47</f>
        <v>181</v>
      </c>
      <c r="G50" s="23">
        <f>+[7]計!D47</f>
        <v>184</v>
      </c>
      <c r="H50" s="34">
        <f>+[7]計!E47</f>
        <v>0</v>
      </c>
      <c r="I50" s="35">
        <f>+[7]計!F47</f>
        <v>0</v>
      </c>
      <c r="J50" s="35">
        <f>+[7]計!G47</f>
        <v>0</v>
      </c>
      <c r="K50" s="35">
        <f>+[7]計!H47</f>
        <v>0</v>
      </c>
      <c r="L50" s="35">
        <f>+[7]計!I47</f>
        <v>0</v>
      </c>
      <c r="M50" s="35">
        <f>+[7]計!J47</f>
        <v>0</v>
      </c>
      <c r="N50" s="35">
        <f>+[7]計!K47</f>
        <v>1</v>
      </c>
      <c r="O50" s="35">
        <f>+[7]計!L47</f>
        <v>0</v>
      </c>
      <c r="P50" s="35">
        <f>+[7]計!M47</f>
        <v>0</v>
      </c>
      <c r="Q50" s="35">
        <f>+[7]計!N47</f>
        <v>0</v>
      </c>
      <c r="R50" s="35">
        <f>+[7]計!O47</f>
        <v>2</v>
      </c>
      <c r="S50" s="35">
        <f>+[7]計!P47</f>
        <v>0</v>
      </c>
      <c r="T50" s="35">
        <f>+[7]計!Q47</f>
        <v>26</v>
      </c>
      <c r="U50" s="35">
        <f>+[7]計!R47</f>
        <v>13</v>
      </c>
      <c r="V50" s="35">
        <f>+[7]計!S47</f>
        <v>0</v>
      </c>
      <c r="W50" s="35">
        <f>+[7]計!T47</f>
        <v>0</v>
      </c>
      <c r="X50" s="35">
        <f>+[7]計!U47</f>
        <v>0</v>
      </c>
      <c r="Y50" s="35">
        <f>+[7]計!V47</f>
        <v>0</v>
      </c>
      <c r="Z50" s="35">
        <f>+[7]計!W47</f>
        <v>0</v>
      </c>
      <c r="AA50" s="35">
        <f>+[7]計!X47</f>
        <v>0</v>
      </c>
      <c r="AB50" s="35">
        <f>+[7]計!Y47</f>
        <v>0</v>
      </c>
      <c r="AC50" s="35">
        <f>+[7]計!Z47</f>
        <v>0</v>
      </c>
      <c r="AD50" s="36">
        <f>+[7]計!AA47</f>
        <v>2</v>
      </c>
      <c r="AE50" s="28"/>
      <c r="AF50" s="28"/>
      <c r="AG50" s="696" t="s">
        <v>416</v>
      </c>
      <c r="AH50" s="660"/>
      <c r="AI50" s="660"/>
      <c r="AJ50" s="29">
        <f>+[7]計!AB47</f>
        <v>0</v>
      </c>
      <c r="AK50" s="30">
        <f>+[7]計!AC47</f>
        <v>0</v>
      </c>
      <c r="AL50" s="30">
        <f>+[7]計!AD47</f>
        <v>4</v>
      </c>
      <c r="AM50" s="30">
        <f>+[7]計!AE47</f>
        <v>4</v>
      </c>
      <c r="AN50" s="30">
        <f>+[7]計!AF47</f>
        <v>2</v>
      </c>
      <c r="AO50" s="30">
        <f>+[7]計!AG47</f>
        <v>0</v>
      </c>
      <c r="AP50" s="30">
        <f>+[7]計!AH47</f>
        <v>0</v>
      </c>
      <c r="AQ50" s="30">
        <f>+[7]計!AI47</f>
        <v>0</v>
      </c>
      <c r="AR50" s="30">
        <f>+[7]計!AJ47</f>
        <v>0</v>
      </c>
      <c r="AS50" s="30">
        <f>+[7]計!AK47</f>
        <v>0</v>
      </c>
      <c r="AT50" s="30">
        <f>+[7]計!AL47</f>
        <v>5</v>
      </c>
      <c r="AU50" s="30">
        <f>+[7]計!AM47</f>
        <v>25</v>
      </c>
      <c r="AV50" s="30">
        <f>+[7]計!AN47</f>
        <v>0</v>
      </c>
      <c r="AW50" s="30">
        <f>+[7]計!AO47</f>
        <v>0</v>
      </c>
      <c r="AX50" s="30">
        <f>+[7]計!AP47</f>
        <v>0</v>
      </c>
      <c r="AY50" s="30">
        <f>+[7]計!AQ47</f>
        <v>0</v>
      </c>
      <c r="AZ50" s="30">
        <f>+[7]計!AR47</f>
        <v>2</v>
      </c>
      <c r="BA50" s="30">
        <f>+[7]計!AS47</f>
        <v>0</v>
      </c>
      <c r="BB50" s="30">
        <f>+[7]計!AT47</f>
        <v>64</v>
      </c>
      <c r="BC50" s="30">
        <f>+[7]計!AU47</f>
        <v>6</v>
      </c>
      <c r="BD50" s="30">
        <f>+[7]計!AV47</f>
        <v>1</v>
      </c>
      <c r="BE50" s="31">
        <f>+[7]計!AW47</f>
        <v>23</v>
      </c>
      <c r="BF50" s="30">
        <f>+[7]計!AX47</f>
        <v>0</v>
      </c>
      <c r="BG50" s="32">
        <f>+[7]計!AY47</f>
        <v>4</v>
      </c>
      <c r="BH50" s="28"/>
    </row>
    <row r="51" spans="1:62" s="33" customFormat="1" ht="15" customHeight="1" thickBot="1" x14ac:dyDescent="0.2">
      <c r="B51" s="698" t="s">
        <v>56</v>
      </c>
      <c r="C51" s="699"/>
      <c r="D51" s="699"/>
      <c r="E51" s="71">
        <f t="shared" si="1"/>
        <v>12</v>
      </c>
      <c r="F51" s="39">
        <f>+[7]計!C48</f>
        <v>4</v>
      </c>
      <c r="G51" s="39">
        <f>+[7]計!D48</f>
        <v>8</v>
      </c>
      <c r="H51" s="40">
        <f>+[7]計!E48</f>
        <v>0</v>
      </c>
      <c r="I51" s="41">
        <f>+[7]計!F48</f>
        <v>0</v>
      </c>
      <c r="J51" s="41">
        <f>+[7]計!G48</f>
        <v>0</v>
      </c>
      <c r="K51" s="41">
        <f>+[7]計!H48</f>
        <v>0</v>
      </c>
      <c r="L51" s="41">
        <f>+[7]計!I48</f>
        <v>0</v>
      </c>
      <c r="M51" s="41">
        <f>+[7]計!J48</f>
        <v>0</v>
      </c>
      <c r="N51" s="41">
        <f>+[7]計!K48</f>
        <v>0</v>
      </c>
      <c r="O51" s="41">
        <f>+[7]計!L48</f>
        <v>0</v>
      </c>
      <c r="P51" s="41">
        <f>+[7]計!M48</f>
        <v>0</v>
      </c>
      <c r="Q51" s="41">
        <f>+[7]計!N48</f>
        <v>0</v>
      </c>
      <c r="R51" s="41">
        <f>+[7]計!O48</f>
        <v>0</v>
      </c>
      <c r="S51" s="41">
        <f>+[7]計!P48</f>
        <v>0</v>
      </c>
      <c r="T51" s="41">
        <f>+[7]計!Q48</f>
        <v>1</v>
      </c>
      <c r="U51" s="41">
        <f>+[7]計!R48</f>
        <v>0</v>
      </c>
      <c r="V51" s="41">
        <f>+[7]計!S48</f>
        <v>0</v>
      </c>
      <c r="W51" s="41">
        <f>+[7]計!T48</f>
        <v>0</v>
      </c>
      <c r="X51" s="41">
        <f>+[7]計!U48</f>
        <v>0</v>
      </c>
      <c r="Y51" s="41">
        <f>+[7]計!V48</f>
        <v>0</v>
      </c>
      <c r="Z51" s="41">
        <f>+[7]計!W48</f>
        <v>0</v>
      </c>
      <c r="AA51" s="41">
        <f>+[7]計!X48</f>
        <v>0</v>
      </c>
      <c r="AB51" s="41">
        <f>+[7]計!Y48</f>
        <v>0</v>
      </c>
      <c r="AC51" s="41">
        <f>+[7]計!Z48</f>
        <v>0</v>
      </c>
      <c r="AD51" s="42">
        <f>+[7]計!AA48</f>
        <v>0</v>
      </c>
      <c r="AE51" s="28"/>
      <c r="AF51" s="28"/>
      <c r="AG51" s="698" t="s">
        <v>56</v>
      </c>
      <c r="AH51" s="699"/>
      <c r="AI51" s="699"/>
      <c r="AJ51" s="43">
        <f>+[7]計!AB48</f>
        <v>0</v>
      </c>
      <c r="AK51" s="44">
        <f>+[7]計!AC48</f>
        <v>0</v>
      </c>
      <c r="AL51" s="44">
        <f>+[7]計!AD48</f>
        <v>0</v>
      </c>
      <c r="AM51" s="44">
        <f>+[7]計!AE48</f>
        <v>2</v>
      </c>
      <c r="AN51" s="44">
        <f>+[7]計!AF48</f>
        <v>1</v>
      </c>
      <c r="AO51" s="44">
        <f>+[7]計!AG48</f>
        <v>0</v>
      </c>
      <c r="AP51" s="44">
        <f>+[7]計!AH48</f>
        <v>0</v>
      </c>
      <c r="AQ51" s="44">
        <f>+[7]計!AI48</f>
        <v>0</v>
      </c>
      <c r="AR51" s="44">
        <f>+[7]計!AJ48</f>
        <v>0</v>
      </c>
      <c r="AS51" s="44">
        <f>+[7]計!AK48</f>
        <v>0</v>
      </c>
      <c r="AT51" s="44">
        <f>+[7]計!AL48</f>
        <v>0</v>
      </c>
      <c r="AU51" s="44">
        <f>+[7]計!AM48</f>
        <v>0</v>
      </c>
      <c r="AV51" s="44">
        <f>+[7]計!AN48</f>
        <v>0</v>
      </c>
      <c r="AW51" s="44">
        <f>+[7]計!AO48</f>
        <v>0</v>
      </c>
      <c r="AX51" s="44">
        <f>+[7]計!AP48</f>
        <v>0</v>
      </c>
      <c r="AY51" s="44">
        <f>+[7]計!AQ48</f>
        <v>0</v>
      </c>
      <c r="AZ51" s="44">
        <f>+[7]計!AR48</f>
        <v>3</v>
      </c>
      <c r="BA51" s="44">
        <f>+[7]計!AS48</f>
        <v>0</v>
      </c>
      <c r="BB51" s="44">
        <f>+[7]計!AT48</f>
        <v>0</v>
      </c>
      <c r="BC51" s="44">
        <f>+[7]計!AU48</f>
        <v>0</v>
      </c>
      <c r="BD51" s="44">
        <f>+[7]計!AV48</f>
        <v>1</v>
      </c>
      <c r="BE51" s="45">
        <f>+[7]計!AW48</f>
        <v>0</v>
      </c>
      <c r="BF51" s="44">
        <f>+[7]計!AX48</f>
        <v>0</v>
      </c>
      <c r="BG51" s="46">
        <f>+[7]計!AY48</f>
        <v>0</v>
      </c>
      <c r="BH51" s="28"/>
      <c r="BJ51" s="33">
        <f t="shared" si="0"/>
        <v>0</v>
      </c>
    </row>
    <row r="52" spans="1:62" s="33" customFormat="1" ht="15" thickBot="1" x14ac:dyDescent="0.2">
      <c r="B52" s="700" t="s">
        <v>57</v>
      </c>
      <c r="C52" s="701"/>
      <c r="D52" s="701"/>
      <c r="E52" s="72">
        <f t="shared" si="1"/>
        <v>4023</v>
      </c>
      <c r="F52" s="72">
        <f>+[7]計!C49</f>
        <v>2216</v>
      </c>
      <c r="G52" s="72">
        <f>+[7]計!D49</f>
        <v>1807</v>
      </c>
      <c r="H52" s="73">
        <f>+[7]計!E49</f>
        <v>4</v>
      </c>
      <c r="I52" s="74">
        <f>+[7]計!F49</f>
        <v>0</v>
      </c>
      <c r="J52" s="74">
        <f>+[7]計!G49</f>
        <v>0</v>
      </c>
      <c r="K52" s="74">
        <f>+[7]計!H49</f>
        <v>0</v>
      </c>
      <c r="L52" s="74">
        <f>+[7]計!I49</f>
        <v>0</v>
      </c>
      <c r="M52" s="74">
        <f>+[7]計!J49</f>
        <v>0</v>
      </c>
      <c r="N52" s="74">
        <f>+[7]計!K49</f>
        <v>1</v>
      </c>
      <c r="O52" s="74">
        <f>+[7]計!L49</f>
        <v>3</v>
      </c>
      <c r="P52" s="74">
        <f>+[7]計!M49</f>
        <v>2</v>
      </c>
      <c r="Q52" s="74">
        <f>+[7]計!N49</f>
        <v>8</v>
      </c>
      <c r="R52" s="74">
        <f>+[7]計!O49</f>
        <v>39</v>
      </c>
      <c r="S52" s="74">
        <f>+[7]計!P49</f>
        <v>61</v>
      </c>
      <c r="T52" s="74">
        <f>+[7]計!Q49</f>
        <v>462</v>
      </c>
      <c r="U52" s="74">
        <f>+[7]計!R49</f>
        <v>158</v>
      </c>
      <c r="V52" s="74">
        <f>+[7]計!S49</f>
        <v>0</v>
      </c>
      <c r="W52" s="74">
        <f>+[7]計!T49</f>
        <v>0</v>
      </c>
      <c r="X52" s="74">
        <f>+[7]計!U49</f>
        <v>2</v>
      </c>
      <c r="Y52" s="74">
        <f>+[7]計!V49</f>
        <v>0</v>
      </c>
      <c r="Z52" s="74">
        <f>+[7]計!W49</f>
        <v>0</v>
      </c>
      <c r="AA52" s="74">
        <f>+[7]計!X49</f>
        <v>0</v>
      </c>
      <c r="AB52" s="74">
        <f>+[7]計!Y49</f>
        <v>6</v>
      </c>
      <c r="AC52" s="74">
        <f>+[7]計!Z49</f>
        <v>11</v>
      </c>
      <c r="AD52" s="75">
        <f>+[7]計!AA49</f>
        <v>231</v>
      </c>
      <c r="AE52" s="76"/>
      <c r="AF52" s="76"/>
      <c r="AG52" s="700" t="s">
        <v>57</v>
      </c>
      <c r="AH52" s="701"/>
      <c r="AI52" s="702"/>
      <c r="AJ52" s="77">
        <f>+[7]計!AB49</f>
        <v>21</v>
      </c>
      <c r="AK52" s="78">
        <f>+[7]計!AC49</f>
        <v>17</v>
      </c>
      <c r="AL52" s="78">
        <f>+[7]計!AD49</f>
        <v>40</v>
      </c>
      <c r="AM52" s="78">
        <f>+[7]計!AE49</f>
        <v>198</v>
      </c>
      <c r="AN52" s="78">
        <f>+[7]計!AF49</f>
        <v>63</v>
      </c>
      <c r="AO52" s="78">
        <f>+[7]計!AG49</f>
        <v>5</v>
      </c>
      <c r="AP52" s="78">
        <f>+[7]計!AH49</f>
        <v>2</v>
      </c>
      <c r="AQ52" s="78">
        <f>+[7]計!AI49</f>
        <v>1</v>
      </c>
      <c r="AR52" s="78">
        <f>+[7]計!AJ49</f>
        <v>0</v>
      </c>
      <c r="AS52" s="78">
        <f>+[7]計!AK49</f>
        <v>30</v>
      </c>
      <c r="AT52" s="78">
        <f>+[7]計!AL49</f>
        <v>32</v>
      </c>
      <c r="AU52" s="78">
        <f>+[7]計!AM49</f>
        <v>28</v>
      </c>
      <c r="AV52" s="78">
        <f>+[7]計!AN49</f>
        <v>0</v>
      </c>
      <c r="AW52" s="78">
        <f>+[7]計!AO49</f>
        <v>1</v>
      </c>
      <c r="AX52" s="78">
        <f>+[7]計!AP49</f>
        <v>1</v>
      </c>
      <c r="AY52" s="78">
        <f>+[7]計!AQ49</f>
        <v>0</v>
      </c>
      <c r="AZ52" s="78">
        <f>+[7]計!AR49</f>
        <v>211</v>
      </c>
      <c r="BA52" s="78">
        <f>+[7]計!AS49</f>
        <v>5</v>
      </c>
      <c r="BB52" s="78">
        <f>+[7]計!AT49</f>
        <v>67</v>
      </c>
      <c r="BC52" s="78">
        <f>+[7]計!AU49</f>
        <v>22</v>
      </c>
      <c r="BD52" s="78">
        <f>+[7]計!AV49</f>
        <v>8</v>
      </c>
      <c r="BE52" s="79">
        <f>+[7]計!AW49</f>
        <v>59</v>
      </c>
      <c r="BF52" s="78">
        <f>+[7]計!AX49</f>
        <v>2</v>
      </c>
      <c r="BG52" s="80">
        <f>+[7]計!AY49</f>
        <v>6</v>
      </c>
      <c r="BH52" s="28"/>
      <c r="BJ52" s="33">
        <f t="shared" si="0"/>
        <v>0</v>
      </c>
    </row>
    <row r="53" spans="1:62" ht="10.5" customHeight="1" x14ac:dyDescent="0.1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J53" s="81"/>
      <c r="AK53" s="81"/>
      <c r="AL53" s="81"/>
      <c r="BG53" s="2"/>
    </row>
    <row r="54" spans="1:62" ht="19.5" customHeight="1" x14ac:dyDescent="0.2">
      <c r="D54" s="82" t="s">
        <v>417</v>
      </c>
      <c r="E54" s="725" t="s">
        <v>0</v>
      </c>
      <c r="F54" s="725"/>
      <c r="G54" s="725"/>
      <c r="H54" s="725"/>
      <c r="I54" s="725"/>
      <c r="J54" s="725"/>
      <c r="K54" s="725"/>
      <c r="L54" s="725"/>
      <c r="M54" s="725"/>
      <c r="N54" s="725"/>
      <c r="O54" s="725"/>
      <c r="P54" s="725"/>
      <c r="Q54" s="725"/>
      <c r="R54" s="725"/>
      <c r="S54" s="725"/>
      <c r="T54" s="725"/>
      <c r="U54" s="725"/>
      <c r="V54" s="83" t="s">
        <v>58</v>
      </c>
      <c r="W54" s="83"/>
      <c r="X54" s="533"/>
      <c r="Y54" s="533"/>
      <c r="Z54" s="533"/>
      <c r="AA54" s="533"/>
      <c r="AB54" s="533"/>
      <c r="AC54" s="533"/>
      <c r="AD54" s="533"/>
      <c r="AJ54" s="533"/>
      <c r="AK54" s="84"/>
    </row>
    <row r="55" spans="1:62" ht="15" thickBot="1" x14ac:dyDescent="0.2">
      <c r="C55" t="s">
        <v>59</v>
      </c>
      <c r="D55" s="10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10"/>
      <c r="AF55" s="10"/>
      <c r="AG55" s="10"/>
      <c r="AH55" t="s">
        <v>60</v>
      </c>
      <c r="AI55" s="10"/>
      <c r="AJ55" s="85"/>
      <c r="AK55" s="85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86"/>
      <c r="BF55" s="10"/>
      <c r="BG55" s="10"/>
      <c r="BH55" s="10"/>
    </row>
    <row r="56" spans="1:62" ht="14.25" customHeight="1" x14ac:dyDescent="0.15">
      <c r="B56" s="11"/>
      <c r="C56" s="12"/>
      <c r="D56" s="12"/>
      <c r="E56" s="13" t="s">
        <v>3</v>
      </c>
      <c r="F56" s="13" t="s">
        <v>4</v>
      </c>
      <c r="G56" s="13" t="s">
        <v>5</v>
      </c>
      <c r="H56" s="716" t="s">
        <v>418</v>
      </c>
      <c r="I56" s="716" t="s">
        <v>419</v>
      </c>
      <c r="J56" s="716" t="s">
        <v>420</v>
      </c>
      <c r="K56" s="716" t="s">
        <v>421</v>
      </c>
      <c r="L56" s="716" t="s">
        <v>422</v>
      </c>
      <c r="M56" s="716" t="s">
        <v>423</v>
      </c>
      <c r="N56" s="716" t="s">
        <v>424</v>
      </c>
      <c r="O56" s="716" t="s">
        <v>425</v>
      </c>
      <c r="P56" s="716" t="s">
        <v>426</v>
      </c>
      <c r="Q56" s="716" t="s">
        <v>427</v>
      </c>
      <c r="R56" s="716" t="s">
        <v>428</v>
      </c>
      <c r="S56" s="716" t="s">
        <v>429</v>
      </c>
      <c r="T56" s="716" t="s">
        <v>430</v>
      </c>
      <c r="U56" s="716" t="s">
        <v>431</v>
      </c>
      <c r="V56" s="716" t="s">
        <v>432</v>
      </c>
      <c r="W56" s="716" t="s">
        <v>433</v>
      </c>
      <c r="X56" s="716" t="s">
        <v>434</v>
      </c>
      <c r="Y56" s="716" t="s">
        <v>435</v>
      </c>
      <c r="Z56" s="716" t="s">
        <v>436</v>
      </c>
      <c r="AA56" s="716" t="s">
        <v>437</v>
      </c>
      <c r="AB56" s="716" t="s">
        <v>438</v>
      </c>
      <c r="AC56" s="716" t="s">
        <v>439</v>
      </c>
      <c r="AD56" s="722" t="s">
        <v>440</v>
      </c>
      <c r="AE56" s="14"/>
      <c r="AF56" s="14"/>
      <c r="AG56" s="11"/>
      <c r="AH56" s="12"/>
      <c r="AI56" s="15"/>
      <c r="AJ56" s="716" t="s">
        <v>441</v>
      </c>
      <c r="AK56" s="716" t="s">
        <v>442</v>
      </c>
      <c r="AL56" s="716" t="s">
        <v>443</v>
      </c>
      <c r="AM56" s="716" t="s">
        <v>444</v>
      </c>
      <c r="AN56" s="716" t="s">
        <v>445</v>
      </c>
      <c r="AO56" s="716" t="s">
        <v>446</v>
      </c>
      <c r="AP56" s="716" t="s">
        <v>6</v>
      </c>
      <c r="AQ56" s="716" t="s">
        <v>447</v>
      </c>
      <c r="AR56" s="716" t="s">
        <v>448</v>
      </c>
      <c r="AS56" s="716" t="s">
        <v>449</v>
      </c>
      <c r="AT56" s="716" t="s">
        <v>450</v>
      </c>
      <c r="AU56" s="716" t="s">
        <v>451</v>
      </c>
      <c r="AV56" s="716" t="s">
        <v>452</v>
      </c>
      <c r="AW56" s="716" t="s">
        <v>453</v>
      </c>
      <c r="AX56" s="716" t="s">
        <v>454</v>
      </c>
      <c r="AY56" s="716" t="s">
        <v>455</v>
      </c>
      <c r="AZ56" s="716" t="s">
        <v>456</v>
      </c>
      <c r="BA56" s="716" t="s">
        <v>457</v>
      </c>
      <c r="BB56" s="716" t="s">
        <v>458</v>
      </c>
      <c r="BC56" s="716" t="s">
        <v>459</v>
      </c>
      <c r="BD56" s="716" t="s">
        <v>460</v>
      </c>
      <c r="BE56" s="719" t="s">
        <v>461</v>
      </c>
      <c r="BF56" s="716" t="s">
        <v>462</v>
      </c>
      <c r="BG56" s="722" t="s">
        <v>7</v>
      </c>
      <c r="BH56" s="10"/>
      <c r="BJ56" t="s">
        <v>8</v>
      </c>
    </row>
    <row r="57" spans="1:62" ht="14.25" x14ac:dyDescent="0.15">
      <c r="B57" s="16" t="s">
        <v>463</v>
      </c>
      <c r="C57" s="17"/>
      <c r="D57" s="17"/>
      <c r="E57" s="18"/>
      <c r="F57" s="18"/>
      <c r="G57" s="18"/>
      <c r="H57" s="717"/>
      <c r="I57" s="717"/>
      <c r="J57" s="717"/>
      <c r="K57" s="717"/>
      <c r="L57" s="717"/>
      <c r="M57" s="717"/>
      <c r="N57" s="717"/>
      <c r="O57" s="717"/>
      <c r="P57" s="717" t="s">
        <v>9</v>
      </c>
      <c r="Q57" s="717"/>
      <c r="R57" s="717"/>
      <c r="S57" s="717"/>
      <c r="T57" s="717"/>
      <c r="U57" s="717"/>
      <c r="V57" s="717"/>
      <c r="W57" s="717"/>
      <c r="X57" s="717"/>
      <c r="Y57" s="717"/>
      <c r="Z57" s="717"/>
      <c r="AA57" s="717"/>
      <c r="AB57" s="717"/>
      <c r="AC57" s="717"/>
      <c r="AD57" s="723"/>
      <c r="AE57" s="14"/>
      <c r="AF57" s="14"/>
      <c r="AG57" s="16" t="s">
        <v>463</v>
      </c>
      <c r="AH57" s="17"/>
      <c r="AI57" s="19"/>
      <c r="AJ57" s="717"/>
      <c r="AK57" s="717"/>
      <c r="AL57" s="717"/>
      <c r="AM57" s="717"/>
      <c r="AN57" s="717"/>
      <c r="AO57" s="717"/>
      <c r="AP57" s="717" t="s">
        <v>10</v>
      </c>
      <c r="AQ57" s="717"/>
      <c r="AR57" s="717"/>
      <c r="AS57" s="717"/>
      <c r="AT57" s="717"/>
      <c r="AU57" s="717"/>
      <c r="AV57" s="717"/>
      <c r="AW57" s="717"/>
      <c r="AX57" s="717"/>
      <c r="AY57" s="717"/>
      <c r="AZ57" s="717"/>
      <c r="BA57" s="717"/>
      <c r="BB57" s="717"/>
      <c r="BC57" s="717"/>
      <c r="BD57" s="717"/>
      <c r="BE57" s="720"/>
      <c r="BF57" s="717"/>
      <c r="BG57" s="723" t="s">
        <v>464</v>
      </c>
      <c r="BH57" s="10"/>
    </row>
    <row r="58" spans="1:62" ht="14.25" x14ac:dyDescent="0.15">
      <c r="B58" s="20"/>
      <c r="D58" s="17"/>
      <c r="E58" s="21" t="s">
        <v>11</v>
      </c>
      <c r="F58" s="21" t="s">
        <v>3</v>
      </c>
      <c r="G58" s="21" t="s">
        <v>3</v>
      </c>
      <c r="H58" s="718"/>
      <c r="I58" s="718" t="s">
        <v>12</v>
      </c>
      <c r="J58" s="718" t="s">
        <v>13</v>
      </c>
      <c r="K58" s="718" t="s">
        <v>367</v>
      </c>
      <c r="L58" s="718" t="s">
        <v>14</v>
      </c>
      <c r="M58" s="718" t="s">
        <v>368</v>
      </c>
      <c r="N58" s="718" t="s">
        <v>15</v>
      </c>
      <c r="O58" s="718" t="s">
        <v>16</v>
      </c>
      <c r="P58" s="718" t="s">
        <v>17</v>
      </c>
      <c r="Q58" s="718" t="s">
        <v>369</v>
      </c>
      <c r="R58" s="718" t="s">
        <v>18</v>
      </c>
      <c r="S58" s="718" t="s">
        <v>19</v>
      </c>
      <c r="T58" s="718" t="s">
        <v>20</v>
      </c>
      <c r="U58" s="718" t="s">
        <v>370</v>
      </c>
      <c r="V58" s="718" t="s">
        <v>21</v>
      </c>
      <c r="W58" s="718" t="s">
        <v>371</v>
      </c>
      <c r="X58" s="718" t="s">
        <v>22</v>
      </c>
      <c r="Y58" s="718"/>
      <c r="Z58" s="718"/>
      <c r="AA58" s="718"/>
      <c r="AB58" s="718"/>
      <c r="AC58" s="718"/>
      <c r="AD58" s="724"/>
      <c r="AE58" s="14"/>
      <c r="AF58" s="14"/>
      <c r="AG58" s="20"/>
      <c r="AI58" s="22"/>
      <c r="AJ58" s="718" t="s">
        <v>372</v>
      </c>
      <c r="AK58" s="718" t="s">
        <v>373</v>
      </c>
      <c r="AL58" s="718" t="s">
        <v>23</v>
      </c>
      <c r="AM58" s="718" t="s">
        <v>374</v>
      </c>
      <c r="AN58" s="718" t="s">
        <v>24</v>
      </c>
      <c r="AO58" s="718" t="s">
        <v>375</v>
      </c>
      <c r="AP58" s="718" t="s">
        <v>25</v>
      </c>
      <c r="AQ58" s="718" t="s">
        <v>26</v>
      </c>
      <c r="AR58" s="718" t="s">
        <v>25</v>
      </c>
      <c r="AS58" s="718" t="s">
        <v>376</v>
      </c>
      <c r="AT58" s="718"/>
      <c r="AU58" s="718"/>
      <c r="AV58" s="718" t="s">
        <v>377</v>
      </c>
      <c r="AW58" s="718" t="s">
        <v>27</v>
      </c>
      <c r="AX58" s="718" t="s">
        <v>17</v>
      </c>
      <c r="AY58" s="718" t="s">
        <v>378</v>
      </c>
      <c r="AZ58" s="718" t="s">
        <v>28</v>
      </c>
      <c r="BA58" s="718" t="s">
        <v>29</v>
      </c>
      <c r="BB58" s="718" t="s">
        <v>30</v>
      </c>
      <c r="BC58" s="718" t="s">
        <v>31</v>
      </c>
      <c r="BD58" s="718" t="s">
        <v>32</v>
      </c>
      <c r="BE58" s="721" t="s">
        <v>30</v>
      </c>
      <c r="BF58" s="718" t="s">
        <v>33</v>
      </c>
      <c r="BG58" s="724" t="s">
        <v>34</v>
      </c>
      <c r="BH58" s="10"/>
    </row>
    <row r="59" spans="1:62" s="33" customFormat="1" ht="14.25" customHeight="1" x14ac:dyDescent="0.15">
      <c r="B59" s="696" t="s">
        <v>379</v>
      </c>
      <c r="C59" s="660"/>
      <c r="D59" s="660"/>
      <c r="E59" s="23">
        <f>SUM(F59:G59)</f>
        <v>36</v>
      </c>
      <c r="F59" s="23">
        <f>+[5]計!C4</f>
        <v>33</v>
      </c>
      <c r="G59" s="24">
        <f>+[5]計!D4</f>
        <v>3</v>
      </c>
      <c r="H59" s="25">
        <f>+[5]計!E4</f>
        <v>2</v>
      </c>
      <c r="I59" s="26">
        <f>+[5]計!F4</f>
        <v>0</v>
      </c>
      <c r="J59" s="26">
        <f>+[5]計!G4</f>
        <v>0</v>
      </c>
      <c r="K59" s="26">
        <f>+[5]計!H4</f>
        <v>0</v>
      </c>
      <c r="L59" s="26">
        <f>+[5]計!I4</f>
        <v>0</v>
      </c>
      <c r="M59" s="26">
        <f>+[5]計!J4</f>
        <v>0</v>
      </c>
      <c r="N59" s="26">
        <f>+[5]計!K4</f>
        <v>0</v>
      </c>
      <c r="O59" s="26">
        <f>+[5]計!L4</f>
        <v>0</v>
      </c>
      <c r="P59" s="26">
        <f>+[5]計!M4</f>
        <v>1</v>
      </c>
      <c r="Q59" s="26">
        <f>+[5]計!N4</f>
        <v>0</v>
      </c>
      <c r="R59" s="26">
        <f>+[5]計!O4</f>
        <v>0</v>
      </c>
      <c r="S59" s="26">
        <f>+[5]計!P4</f>
        <v>0</v>
      </c>
      <c r="T59" s="26">
        <f>+[5]計!Q4</f>
        <v>0</v>
      </c>
      <c r="U59" s="26">
        <f>+[5]計!R4</f>
        <v>0</v>
      </c>
      <c r="V59" s="26">
        <f>+[5]計!S4</f>
        <v>0</v>
      </c>
      <c r="W59" s="26">
        <f>+[5]計!T4</f>
        <v>0</v>
      </c>
      <c r="X59" s="26">
        <f>+[5]計!U4</f>
        <v>0</v>
      </c>
      <c r="Y59" s="26">
        <f>+[5]計!V4</f>
        <v>0</v>
      </c>
      <c r="Z59" s="26">
        <f>+[5]計!W4</f>
        <v>0</v>
      </c>
      <c r="AA59" s="26">
        <f>+[5]計!X4</f>
        <v>0</v>
      </c>
      <c r="AB59" s="26">
        <f>+[5]計!Y4</f>
        <v>0</v>
      </c>
      <c r="AC59" s="26">
        <f>+[5]計!Z4</f>
        <v>0</v>
      </c>
      <c r="AD59" s="27">
        <f>+[5]計!AA4</f>
        <v>0</v>
      </c>
      <c r="AE59" s="28"/>
      <c r="AF59" s="28"/>
      <c r="AG59" s="696" t="s">
        <v>465</v>
      </c>
      <c r="AH59" s="660"/>
      <c r="AI59" s="660"/>
      <c r="AJ59" s="29">
        <f>+[5]計!AB4</f>
        <v>0</v>
      </c>
      <c r="AK59" s="30">
        <f>+[5]計!AC4</f>
        <v>0</v>
      </c>
      <c r="AL59" s="30">
        <f>+[5]計!AD4</f>
        <v>0</v>
      </c>
      <c r="AM59" s="30">
        <f>+[5]計!AE4</f>
        <v>0</v>
      </c>
      <c r="AN59" s="30">
        <f>+[5]計!AF4</f>
        <v>0</v>
      </c>
      <c r="AO59" s="30">
        <f>+[5]計!AG4</f>
        <v>0</v>
      </c>
      <c r="AP59" s="30">
        <f>+[5]計!AH4</f>
        <v>0</v>
      </c>
      <c r="AQ59" s="30">
        <f>+[5]計!AI4</f>
        <v>0</v>
      </c>
      <c r="AR59" s="30">
        <f>+[5]計!AJ4</f>
        <v>0</v>
      </c>
      <c r="AS59" s="30">
        <f>+[5]計!AK4</f>
        <v>0</v>
      </c>
      <c r="AT59" s="30">
        <f>+[5]計!AL4</f>
        <v>0</v>
      </c>
      <c r="AU59" s="30">
        <f>+[5]計!AM4</f>
        <v>0</v>
      </c>
      <c r="AV59" s="30">
        <f>+[5]計!AN4</f>
        <v>0</v>
      </c>
      <c r="AW59" s="30">
        <f>+[5]計!AO4</f>
        <v>0</v>
      </c>
      <c r="AX59" s="30">
        <f>+[5]計!AP4</f>
        <v>0</v>
      </c>
      <c r="AY59" s="30">
        <f>+[5]計!AQ4</f>
        <v>0</v>
      </c>
      <c r="AZ59" s="30">
        <f>+[5]計!AR4</f>
        <v>0</v>
      </c>
      <c r="BA59" s="30">
        <f>+[5]計!AS4</f>
        <v>0</v>
      </c>
      <c r="BB59" s="30">
        <f>+[5]計!AT4</f>
        <v>0</v>
      </c>
      <c r="BC59" s="30">
        <f>+[5]計!AU4</f>
        <v>0</v>
      </c>
      <c r="BD59" s="30">
        <f>+[5]計!AV4</f>
        <v>0</v>
      </c>
      <c r="BE59" s="31">
        <f>+[5]計!AW4</f>
        <v>0</v>
      </c>
      <c r="BF59" s="30">
        <f>+[5]計!AX4</f>
        <v>0</v>
      </c>
      <c r="BG59" s="32">
        <f>+[5]計!AY4</f>
        <v>0</v>
      </c>
      <c r="BH59" s="28"/>
      <c r="BJ59" s="33">
        <f t="shared" ref="BJ59:BJ104" si="2">IF(SUM(H59:AD59)+SUM(AJ59:BG59)=G59,0,Y)</f>
        <v>0</v>
      </c>
    </row>
    <row r="60" spans="1:62" s="33" customFormat="1" ht="14.25" x14ac:dyDescent="0.15">
      <c r="B60" s="696" t="s">
        <v>466</v>
      </c>
      <c r="C60" s="660"/>
      <c r="D60" s="660"/>
      <c r="E60" s="23">
        <f t="shared" ref="E60:E103" si="3">SUM(F60:G60)</f>
        <v>16</v>
      </c>
      <c r="F60" s="23">
        <f>+[5]計!C5</f>
        <v>14</v>
      </c>
      <c r="G60" s="23">
        <f>+[5]計!D5</f>
        <v>2</v>
      </c>
      <c r="H60" s="34">
        <f>+[5]計!E5</f>
        <v>0</v>
      </c>
      <c r="I60" s="35">
        <f>+[5]計!F5</f>
        <v>0</v>
      </c>
      <c r="J60" s="35">
        <f>+[5]計!G5</f>
        <v>0</v>
      </c>
      <c r="K60" s="35">
        <f>+[5]計!H5</f>
        <v>0</v>
      </c>
      <c r="L60" s="35">
        <f>+[5]計!I5</f>
        <v>0</v>
      </c>
      <c r="M60" s="35">
        <f>+[5]計!J5</f>
        <v>0</v>
      </c>
      <c r="N60" s="35">
        <f>+[5]計!K5</f>
        <v>0</v>
      </c>
      <c r="O60" s="35">
        <f>+[5]計!L5</f>
        <v>0</v>
      </c>
      <c r="P60" s="35">
        <f>+[5]計!M5</f>
        <v>0</v>
      </c>
      <c r="Q60" s="35">
        <f>+[5]計!N5</f>
        <v>0</v>
      </c>
      <c r="R60" s="35">
        <f>+[5]計!O5</f>
        <v>0</v>
      </c>
      <c r="S60" s="35">
        <f>+[5]計!P5</f>
        <v>0</v>
      </c>
      <c r="T60" s="35">
        <f>+[5]計!Q5</f>
        <v>0</v>
      </c>
      <c r="U60" s="35">
        <f>+[5]計!R5</f>
        <v>0</v>
      </c>
      <c r="V60" s="35">
        <f>+[5]計!S5</f>
        <v>0</v>
      </c>
      <c r="W60" s="35">
        <f>+[5]計!T5</f>
        <v>0</v>
      </c>
      <c r="X60" s="35">
        <f>+[5]計!U5</f>
        <v>0</v>
      </c>
      <c r="Y60" s="35">
        <f>+[5]計!V5</f>
        <v>0</v>
      </c>
      <c r="Z60" s="35">
        <f>+[5]計!W5</f>
        <v>0</v>
      </c>
      <c r="AA60" s="35">
        <f>+[5]計!X5</f>
        <v>0</v>
      </c>
      <c r="AB60" s="35">
        <f>+[5]計!Y5</f>
        <v>0</v>
      </c>
      <c r="AC60" s="35">
        <f>+[5]計!Z5</f>
        <v>0</v>
      </c>
      <c r="AD60" s="36">
        <f>+[5]計!AA5</f>
        <v>0</v>
      </c>
      <c r="AE60" s="28"/>
      <c r="AF60" s="28"/>
      <c r="AG60" s="696" t="s">
        <v>467</v>
      </c>
      <c r="AH60" s="660"/>
      <c r="AI60" s="660"/>
      <c r="AJ60" s="29">
        <f>+[5]計!AB5</f>
        <v>0</v>
      </c>
      <c r="AK60" s="30">
        <f>+[5]計!AC5</f>
        <v>0</v>
      </c>
      <c r="AL60" s="30">
        <f>+[5]計!AD5</f>
        <v>0</v>
      </c>
      <c r="AM60" s="30">
        <f>+[5]計!AE5</f>
        <v>0</v>
      </c>
      <c r="AN60" s="30">
        <f>+[5]計!AF5</f>
        <v>0</v>
      </c>
      <c r="AO60" s="30">
        <f>+[5]計!AG5</f>
        <v>0</v>
      </c>
      <c r="AP60" s="30">
        <f>+[5]計!AH5</f>
        <v>0</v>
      </c>
      <c r="AQ60" s="30">
        <f>+[5]計!AI5</f>
        <v>0</v>
      </c>
      <c r="AR60" s="30">
        <f>+[5]計!AJ5</f>
        <v>0</v>
      </c>
      <c r="AS60" s="30">
        <f>+[5]計!AK5</f>
        <v>0</v>
      </c>
      <c r="AT60" s="30">
        <f>+[5]計!AL5</f>
        <v>0</v>
      </c>
      <c r="AU60" s="30">
        <f>+[5]計!AM5</f>
        <v>0</v>
      </c>
      <c r="AV60" s="30">
        <f>+[5]計!AN5</f>
        <v>0</v>
      </c>
      <c r="AW60" s="30">
        <f>+[5]計!AO5</f>
        <v>0</v>
      </c>
      <c r="AX60" s="30">
        <f>+[5]計!AP5</f>
        <v>0</v>
      </c>
      <c r="AY60" s="30">
        <f>+[5]計!AQ5</f>
        <v>0</v>
      </c>
      <c r="AZ60" s="30">
        <f>+[5]計!AR5</f>
        <v>1</v>
      </c>
      <c r="BA60" s="30">
        <f>+[5]計!AS5</f>
        <v>0</v>
      </c>
      <c r="BB60" s="30">
        <f>+[5]計!AT5</f>
        <v>0</v>
      </c>
      <c r="BC60" s="30">
        <f>+[5]計!AU5</f>
        <v>0</v>
      </c>
      <c r="BD60" s="30">
        <f>+[5]計!AV5</f>
        <v>0</v>
      </c>
      <c r="BE60" s="31">
        <f>+[5]計!AW5</f>
        <v>0</v>
      </c>
      <c r="BF60" s="30">
        <f>+[5]計!AX5</f>
        <v>0</v>
      </c>
      <c r="BG60" s="32">
        <f>+[5]計!AY5</f>
        <v>1</v>
      </c>
      <c r="BH60" s="28"/>
      <c r="BJ60" s="33">
        <f t="shared" si="2"/>
        <v>0</v>
      </c>
    </row>
    <row r="61" spans="1:62" s="33" customFormat="1" ht="14.25" customHeight="1" x14ac:dyDescent="0.15">
      <c r="B61" s="696" t="s">
        <v>468</v>
      </c>
      <c r="C61" s="660"/>
      <c r="D61" s="660"/>
      <c r="E61" s="23">
        <f t="shared" si="3"/>
        <v>3</v>
      </c>
      <c r="F61" s="23">
        <f>+[5]計!C6</f>
        <v>1</v>
      </c>
      <c r="G61" s="23">
        <f>+[5]計!D6</f>
        <v>2</v>
      </c>
      <c r="H61" s="34">
        <f>+[5]計!E6</f>
        <v>0</v>
      </c>
      <c r="I61" s="35">
        <f>+[5]計!F6</f>
        <v>0</v>
      </c>
      <c r="J61" s="35">
        <f>+[5]計!G6</f>
        <v>0</v>
      </c>
      <c r="K61" s="35">
        <f>+[5]計!H6</f>
        <v>0</v>
      </c>
      <c r="L61" s="35">
        <f>+[5]計!I6</f>
        <v>0</v>
      </c>
      <c r="M61" s="35">
        <f>+[5]計!J6</f>
        <v>0</v>
      </c>
      <c r="N61" s="35">
        <f>+[5]計!K6</f>
        <v>0</v>
      </c>
      <c r="O61" s="35">
        <f>+[5]計!L6</f>
        <v>0</v>
      </c>
      <c r="P61" s="35">
        <f>+[5]計!M6</f>
        <v>0</v>
      </c>
      <c r="Q61" s="35">
        <f>+[5]計!N6</f>
        <v>0</v>
      </c>
      <c r="R61" s="35">
        <f>+[5]計!O6</f>
        <v>0</v>
      </c>
      <c r="S61" s="35">
        <f>+[5]計!P6</f>
        <v>0</v>
      </c>
      <c r="T61" s="35">
        <f>+[5]計!Q6</f>
        <v>0</v>
      </c>
      <c r="U61" s="35">
        <f>+[5]計!R6</f>
        <v>0</v>
      </c>
      <c r="V61" s="35">
        <f>+[5]計!S6</f>
        <v>0</v>
      </c>
      <c r="W61" s="35">
        <f>+[5]計!T6</f>
        <v>0</v>
      </c>
      <c r="X61" s="35">
        <f>+[5]計!U6</f>
        <v>0</v>
      </c>
      <c r="Y61" s="35">
        <f>+[5]計!V6</f>
        <v>0</v>
      </c>
      <c r="Z61" s="35">
        <f>+[5]計!W6</f>
        <v>0</v>
      </c>
      <c r="AA61" s="35">
        <f>+[5]計!X6</f>
        <v>0</v>
      </c>
      <c r="AB61" s="35">
        <f>+[5]計!Y6</f>
        <v>0</v>
      </c>
      <c r="AC61" s="35">
        <f>+[5]計!Z6</f>
        <v>0</v>
      </c>
      <c r="AD61" s="36">
        <f>+[5]計!AA6</f>
        <v>0</v>
      </c>
      <c r="AE61" s="28"/>
      <c r="AF61" s="28"/>
      <c r="AG61" s="696" t="s">
        <v>469</v>
      </c>
      <c r="AH61" s="660"/>
      <c r="AI61" s="660"/>
      <c r="AJ61" s="29">
        <f>+[5]計!AB6</f>
        <v>0</v>
      </c>
      <c r="AK61" s="30">
        <f>+[5]計!AC6</f>
        <v>0</v>
      </c>
      <c r="AL61" s="30">
        <f>+[5]計!AD6</f>
        <v>0</v>
      </c>
      <c r="AM61" s="30">
        <f>+[5]計!AE6</f>
        <v>2</v>
      </c>
      <c r="AN61" s="30">
        <f>+[5]計!AF6</f>
        <v>0</v>
      </c>
      <c r="AO61" s="30">
        <f>+[5]計!AG6</f>
        <v>0</v>
      </c>
      <c r="AP61" s="30">
        <f>+[5]計!AH6</f>
        <v>0</v>
      </c>
      <c r="AQ61" s="30">
        <f>+[5]計!AI6</f>
        <v>0</v>
      </c>
      <c r="AR61" s="30">
        <f>+[5]計!AJ6</f>
        <v>0</v>
      </c>
      <c r="AS61" s="30">
        <f>+[5]計!AK6</f>
        <v>0</v>
      </c>
      <c r="AT61" s="30">
        <f>+[5]計!AL6</f>
        <v>0</v>
      </c>
      <c r="AU61" s="30">
        <f>+[5]計!AM6</f>
        <v>0</v>
      </c>
      <c r="AV61" s="30">
        <f>+[5]計!AN6</f>
        <v>0</v>
      </c>
      <c r="AW61" s="30">
        <f>+[5]計!AO6</f>
        <v>0</v>
      </c>
      <c r="AX61" s="30">
        <f>+[5]計!AP6</f>
        <v>0</v>
      </c>
      <c r="AY61" s="30">
        <f>+[5]計!AQ6</f>
        <v>0</v>
      </c>
      <c r="AZ61" s="30">
        <f>+[5]計!AR6</f>
        <v>0</v>
      </c>
      <c r="BA61" s="30">
        <f>+[5]計!AS6</f>
        <v>0</v>
      </c>
      <c r="BB61" s="30">
        <f>+[5]計!AT6</f>
        <v>0</v>
      </c>
      <c r="BC61" s="30">
        <f>+[5]計!AU6</f>
        <v>0</v>
      </c>
      <c r="BD61" s="30">
        <f>+[5]計!AV6</f>
        <v>0</v>
      </c>
      <c r="BE61" s="31">
        <f>+[5]計!AW6</f>
        <v>0</v>
      </c>
      <c r="BF61" s="30">
        <f>+[5]計!AX6</f>
        <v>0</v>
      </c>
      <c r="BG61" s="32">
        <f>+[5]計!AY6</f>
        <v>0</v>
      </c>
      <c r="BH61" s="28"/>
      <c r="BJ61" s="33">
        <f t="shared" si="2"/>
        <v>0</v>
      </c>
    </row>
    <row r="62" spans="1:62" s="33" customFormat="1" ht="14.25" customHeight="1" x14ac:dyDescent="0.15">
      <c r="B62" s="696" t="s">
        <v>470</v>
      </c>
      <c r="C62" s="660"/>
      <c r="D62" s="660"/>
      <c r="E62" s="23">
        <f t="shared" si="3"/>
        <v>313</v>
      </c>
      <c r="F62" s="23">
        <f>+[5]計!C7</f>
        <v>124</v>
      </c>
      <c r="G62" s="23">
        <f>+[5]計!D7</f>
        <v>189</v>
      </c>
      <c r="H62" s="34">
        <f>+[5]計!E7</f>
        <v>0</v>
      </c>
      <c r="I62" s="35">
        <f>+[5]計!F7</f>
        <v>0</v>
      </c>
      <c r="J62" s="35">
        <f>+[5]計!G7</f>
        <v>0</v>
      </c>
      <c r="K62" s="35">
        <f>+[5]計!H7</f>
        <v>0</v>
      </c>
      <c r="L62" s="35">
        <f>+[5]計!I7</f>
        <v>0</v>
      </c>
      <c r="M62" s="35">
        <f>+[5]計!J7</f>
        <v>0</v>
      </c>
      <c r="N62" s="35">
        <f>+[5]計!K7</f>
        <v>0</v>
      </c>
      <c r="O62" s="35">
        <f>+[5]計!L7</f>
        <v>0</v>
      </c>
      <c r="P62" s="35">
        <f>+[5]計!M7</f>
        <v>0</v>
      </c>
      <c r="Q62" s="35">
        <f>+[5]計!N7</f>
        <v>1</v>
      </c>
      <c r="R62" s="35">
        <f>+[5]計!O7</f>
        <v>16</v>
      </c>
      <c r="S62" s="35">
        <f>+[5]計!P7</f>
        <v>1</v>
      </c>
      <c r="T62" s="35">
        <f>+[5]計!Q7</f>
        <v>67</v>
      </c>
      <c r="U62" s="35">
        <f>+[5]計!R7</f>
        <v>9</v>
      </c>
      <c r="V62" s="35">
        <f>+[5]計!S7</f>
        <v>0</v>
      </c>
      <c r="W62" s="35">
        <f>+[5]計!T7</f>
        <v>0</v>
      </c>
      <c r="X62" s="35">
        <f>+[5]計!U7</f>
        <v>0</v>
      </c>
      <c r="Y62" s="35">
        <f>+[5]計!V7</f>
        <v>0</v>
      </c>
      <c r="Z62" s="35">
        <f>+[5]計!W7</f>
        <v>0</v>
      </c>
      <c r="AA62" s="35">
        <f>+[5]計!X7</f>
        <v>0</v>
      </c>
      <c r="AB62" s="35">
        <f>+[5]計!Y7</f>
        <v>0</v>
      </c>
      <c r="AC62" s="35">
        <f>+[5]計!Z7</f>
        <v>2</v>
      </c>
      <c r="AD62" s="36">
        <f>+[5]計!AA7</f>
        <v>3</v>
      </c>
      <c r="AE62" s="28"/>
      <c r="AF62" s="28"/>
      <c r="AG62" s="696" t="s">
        <v>471</v>
      </c>
      <c r="AH62" s="660"/>
      <c r="AI62" s="660"/>
      <c r="AJ62" s="29">
        <f>+[5]計!AB7</f>
        <v>1</v>
      </c>
      <c r="AK62" s="30">
        <f>+[5]計!AC7</f>
        <v>0</v>
      </c>
      <c r="AL62" s="30">
        <f>+[5]計!AD7</f>
        <v>1</v>
      </c>
      <c r="AM62" s="30">
        <f>+[5]計!AE7</f>
        <v>24</v>
      </c>
      <c r="AN62" s="30">
        <f>+[5]計!AF7</f>
        <v>4</v>
      </c>
      <c r="AO62" s="30">
        <f>+[5]計!AG7</f>
        <v>1</v>
      </c>
      <c r="AP62" s="30">
        <f>+[5]計!AH7</f>
        <v>0</v>
      </c>
      <c r="AQ62" s="30">
        <f>+[5]計!AI7</f>
        <v>0</v>
      </c>
      <c r="AR62" s="30">
        <f>+[5]計!AJ7</f>
        <v>0</v>
      </c>
      <c r="AS62" s="30">
        <f>+[5]計!AK7</f>
        <v>0</v>
      </c>
      <c r="AT62" s="30">
        <f>+[5]計!AL7</f>
        <v>1</v>
      </c>
      <c r="AU62" s="30">
        <f>+[5]計!AM7</f>
        <v>0</v>
      </c>
      <c r="AV62" s="30">
        <f>+[5]計!AN7</f>
        <v>0</v>
      </c>
      <c r="AW62" s="30">
        <f>+[5]計!AO7</f>
        <v>0</v>
      </c>
      <c r="AX62" s="30">
        <f>+[5]計!AP7</f>
        <v>1</v>
      </c>
      <c r="AY62" s="30">
        <f>+[5]計!AQ7</f>
        <v>0</v>
      </c>
      <c r="AZ62" s="30">
        <f>+[5]計!AR7</f>
        <v>52</v>
      </c>
      <c r="BA62" s="30">
        <f>+[5]計!AS7</f>
        <v>3</v>
      </c>
      <c r="BB62" s="30">
        <f>+[5]計!AT7</f>
        <v>0</v>
      </c>
      <c r="BC62" s="30">
        <f>+[5]計!AU7</f>
        <v>1</v>
      </c>
      <c r="BD62" s="30">
        <f>+[5]計!AV7</f>
        <v>0</v>
      </c>
      <c r="BE62" s="31">
        <f>+[5]計!AW7</f>
        <v>1</v>
      </c>
      <c r="BF62" s="30">
        <f>+[5]計!AX7</f>
        <v>0</v>
      </c>
      <c r="BG62" s="32">
        <f>+[5]計!AY7</f>
        <v>0</v>
      </c>
      <c r="BH62" s="28"/>
      <c r="BJ62" s="33">
        <f t="shared" si="2"/>
        <v>0</v>
      </c>
    </row>
    <row r="63" spans="1:62" s="33" customFormat="1" ht="14.25" customHeight="1" x14ac:dyDescent="0.15">
      <c r="B63" s="37"/>
      <c r="C63" s="714" t="s">
        <v>35</v>
      </c>
      <c r="D63" s="715"/>
      <c r="E63" s="38">
        <f t="shared" si="3"/>
        <v>140</v>
      </c>
      <c r="F63" s="39">
        <f>+[5]計!C8</f>
        <v>98</v>
      </c>
      <c r="G63" s="39">
        <f>+[5]計!D8</f>
        <v>42</v>
      </c>
      <c r="H63" s="40">
        <f>+[5]計!E8</f>
        <v>0</v>
      </c>
      <c r="I63" s="41">
        <f>+[5]計!F8</f>
        <v>0</v>
      </c>
      <c r="J63" s="41">
        <f>+[5]計!G8</f>
        <v>0</v>
      </c>
      <c r="K63" s="41">
        <f>+[5]計!H8</f>
        <v>0</v>
      </c>
      <c r="L63" s="41">
        <f>+[5]計!I8</f>
        <v>0</v>
      </c>
      <c r="M63" s="41">
        <f>+[5]計!J8</f>
        <v>0</v>
      </c>
      <c r="N63" s="41">
        <f>+[5]計!K8</f>
        <v>0</v>
      </c>
      <c r="O63" s="41">
        <f>+[5]計!L8</f>
        <v>0</v>
      </c>
      <c r="P63" s="41">
        <f>+[5]計!M8</f>
        <v>0</v>
      </c>
      <c r="Q63" s="41">
        <f>+[5]計!N8</f>
        <v>0</v>
      </c>
      <c r="R63" s="41">
        <f>+[5]計!O8</f>
        <v>1</v>
      </c>
      <c r="S63" s="41">
        <f>+[5]計!P8</f>
        <v>2</v>
      </c>
      <c r="T63" s="41">
        <f>+[5]計!Q8</f>
        <v>19</v>
      </c>
      <c r="U63" s="41">
        <f>+[5]計!R8</f>
        <v>0</v>
      </c>
      <c r="V63" s="41">
        <f>+[5]計!S8</f>
        <v>0</v>
      </c>
      <c r="W63" s="41">
        <f>+[5]計!T8</f>
        <v>0</v>
      </c>
      <c r="X63" s="41">
        <f>+[5]計!U8</f>
        <v>0</v>
      </c>
      <c r="Y63" s="41">
        <f>+[5]計!V8</f>
        <v>0</v>
      </c>
      <c r="Z63" s="41">
        <f>+[5]計!W8</f>
        <v>0</v>
      </c>
      <c r="AA63" s="41">
        <f>+[5]計!X8</f>
        <v>0</v>
      </c>
      <c r="AB63" s="41">
        <f>+[5]計!Y8</f>
        <v>0</v>
      </c>
      <c r="AC63" s="41">
        <f>+[5]計!Z8</f>
        <v>0</v>
      </c>
      <c r="AD63" s="42">
        <f>+[5]計!AA8</f>
        <v>3</v>
      </c>
      <c r="AE63" s="28"/>
      <c r="AF63" s="28"/>
      <c r="AG63" s="37"/>
      <c r="AH63" s="714" t="s">
        <v>35</v>
      </c>
      <c r="AI63" s="715"/>
      <c r="AJ63" s="43">
        <f>+[5]計!AB8</f>
        <v>1</v>
      </c>
      <c r="AK63" s="44">
        <f>+[5]計!AC8</f>
        <v>0</v>
      </c>
      <c r="AL63" s="44">
        <f>+[5]計!AD8</f>
        <v>0</v>
      </c>
      <c r="AM63" s="44">
        <f>+[5]計!AE8</f>
        <v>2</v>
      </c>
      <c r="AN63" s="44">
        <f>+[5]計!AF8</f>
        <v>3</v>
      </c>
      <c r="AO63" s="44">
        <f>+[5]計!AG8</f>
        <v>0</v>
      </c>
      <c r="AP63" s="44">
        <f>+[5]計!AH8</f>
        <v>0</v>
      </c>
      <c r="AQ63" s="44">
        <f>+[5]計!AI8</f>
        <v>0</v>
      </c>
      <c r="AR63" s="44">
        <f>+[5]計!AJ8</f>
        <v>0</v>
      </c>
      <c r="AS63" s="44">
        <f>+[5]計!AK8</f>
        <v>1</v>
      </c>
      <c r="AT63" s="44">
        <f>+[5]計!AL8</f>
        <v>1</v>
      </c>
      <c r="AU63" s="44">
        <f>+[5]計!AM8</f>
        <v>0</v>
      </c>
      <c r="AV63" s="44">
        <f>+[5]計!AN8</f>
        <v>0</v>
      </c>
      <c r="AW63" s="44">
        <f>+[5]計!AO8</f>
        <v>0</v>
      </c>
      <c r="AX63" s="44">
        <f>+[5]計!AP8</f>
        <v>0</v>
      </c>
      <c r="AY63" s="44">
        <f>+[5]計!AQ8</f>
        <v>0</v>
      </c>
      <c r="AZ63" s="44">
        <f>+[5]計!AR8</f>
        <v>2</v>
      </c>
      <c r="BA63" s="44">
        <f>+[5]計!AS8</f>
        <v>0</v>
      </c>
      <c r="BB63" s="44">
        <f>+[5]計!AT8</f>
        <v>0</v>
      </c>
      <c r="BC63" s="44">
        <f>+[5]計!AU8</f>
        <v>1</v>
      </c>
      <c r="BD63" s="44">
        <f>+[5]計!AV8</f>
        <v>0</v>
      </c>
      <c r="BE63" s="45">
        <f>+[5]計!AW8</f>
        <v>6</v>
      </c>
      <c r="BF63" s="44">
        <f>+[5]計!AX8</f>
        <v>0</v>
      </c>
      <c r="BG63" s="46">
        <f>+[5]計!AY8</f>
        <v>0</v>
      </c>
      <c r="BH63" s="28"/>
      <c r="BJ63" s="33">
        <f t="shared" si="2"/>
        <v>0</v>
      </c>
    </row>
    <row r="64" spans="1:62" s="33" customFormat="1" ht="14.25" customHeight="1" x14ac:dyDescent="0.15">
      <c r="B64" s="47" t="s">
        <v>36</v>
      </c>
      <c r="C64" s="706" t="s">
        <v>37</v>
      </c>
      <c r="D64" s="708"/>
      <c r="E64" s="38">
        <f t="shared" si="3"/>
        <v>19</v>
      </c>
      <c r="F64" s="48">
        <f>+[5]計!C9</f>
        <v>16</v>
      </c>
      <c r="G64" s="48">
        <f>+[5]計!D9</f>
        <v>3</v>
      </c>
      <c r="H64" s="49">
        <f>+[5]計!E9</f>
        <v>0</v>
      </c>
      <c r="I64" s="50">
        <f>+[5]計!F9</f>
        <v>0</v>
      </c>
      <c r="J64" s="50">
        <f>+[5]計!G9</f>
        <v>0</v>
      </c>
      <c r="K64" s="50">
        <f>+[5]計!H9</f>
        <v>0</v>
      </c>
      <c r="L64" s="50">
        <f>+[5]計!I9</f>
        <v>0</v>
      </c>
      <c r="M64" s="50">
        <f>+[5]計!J9</f>
        <v>0</v>
      </c>
      <c r="N64" s="50">
        <f>+[5]計!K9</f>
        <v>0</v>
      </c>
      <c r="O64" s="50">
        <f>+[5]計!L9</f>
        <v>0</v>
      </c>
      <c r="P64" s="50">
        <f>+[5]計!M9</f>
        <v>0</v>
      </c>
      <c r="Q64" s="50">
        <f>+[5]計!N9</f>
        <v>0</v>
      </c>
      <c r="R64" s="50">
        <f>+[5]計!O9</f>
        <v>0</v>
      </c>
      <c r="S64" s="50">
        <f>+[5]計!P9</f>
        <v>0</v>
      </c>
      <c r="T64" s="50">
        <f>+[5]計!Q9</f>
        <v>0</v>
      </c>
      <c r="U64" s="50">
        <f>+[5]計!R9</f>
        <v>0</v>
      </c>
      <c r="V64" s="50">
        <f>+[5]計!S9</f>
        <v>0</v>
      </c>
      <c r="W64" s="50">
        <f>+[5]計!T9</f>
        <v>0</v>
      </c>
      <c r="X64" s="50">
        <f>+[5]計!U9</f>
        <v>0</v>
      </c>
      <c r="Y64" s="50">
        <f>+[5]計!V9</f>
        <v>0</v>
      </c>
      <c r="Z64" s="50">
        <f>+[5]計!W9</f>
        <v>0</v>
      </c>
      <c r="AA64" s="50">
        <f>+[5]計!X9</f>
        <v>0</v>
      </c>
      <c r="AB64" s="50">
        <f>+[5]計!Y9</f>
        <v>0</v>
      </c>
      <c r="AC64" s="50">
        <f>+[5]計!Z9</f>
        <v>0</v>
      </c>
      <c r="AD64" s="51">
        <f>+[5]計!AA9</f>
        <v>1</v>
      </c>
      <c r="AE64" s="28"/>
      <c r="AF64" s="28"/>
      <c r="AG64" s="47" t="s">
        <v>36</v>
      </c>
      <c r="AH64" s="706" t="s">
        <v>37</v>
      </c>
      <c r="AI64" s="708"/>
      <c r="AJ64" s="52">
        <f>+[5]計!AB9</f>
        <v>0</v>
      </c>
      <c r="AK64" s="53">
        <f>+[5]計!AC9</f>
        <v>0</v>
      </c>
      <c r="AL64" s="53">
        <f>+[5]計!AD9</f>
        <v>0</v>
      </c>
      <c r="AM64" s="53">
        <f>+[5]計!AE9</f>
        <v>0</v>
      </c>
      <c r="AN64" s="53">
        <f>+[5]計!AF9</f>
        <v>1</v>
      </c>
      <c r="AO64" s="53">
        <f>+[5]計!AG9</f>
        <v>0</v>
      </c>
      <c r="AP64" s="53">
        <f>+[5]計!AH9</f>
        <v>0</v>
      </c>
      <c r="AQ64" s="53">
        <f>+[5]計!AI9</f>
        <v>0</v>
      </c>
      <c r="AR64" s="53">
        <f>+[5]計!AJ9</f>
        <v>0</v>
      </c>
      <c r="AS64" s="53">
        <f>+[5]計!AK9</f>
        <v>0</v>
      </c>
      <c r="AT64" s="53">
        <f>+[5]計!AL9</f>
        <v>0</v>
      </c>
      <c r="AU64" s="53">
        <f>+[5]計!AM9</f>
        <v>0</v>
      </c>
      <c r="AV64" s="53">
        <f>+[5]計!AN9</f>
        <v>0</v>
      </c>
      <c r="AW64" s="53">
        <f>+[5]計!AO9</f>
        <v>0</v>
      </c>
      <c r="AX64" s="53">
        <f>+[5]計!AP9</f>
        <v>0</v>
      </c>
      <c r="AY64" s="53">
        <f>+[5]計!AQ9</f>
        <v>0</v>
      </c>
      <c r="AZ64" s="53">
        <f>+[5]計!AR9</f>
        <v>0</v>
      </c>
      <c r="BA64" s="53">
        <f>+[5]計!AS9</f>
        <v>0</v>
      </c>
      <c r="BB64" s="53">
        <f>+[5]計!AT9</f>
        <v>0</v>
      </c>
      <c r="BC64" s="53">
        <f>+[5]計!AU9</f>
        <v>0</v>
      </c>
      <c r="BD64" s="53">
        <f>+[5]計!AV9</f>
        <v>0</v>
      </c>
      <c r="BE64" s="54">
        <f>+[5]計!AW9</f>
        <v>1</v>
      </c>
      <c r="BF64" s="53">
        <f>+[5]計!AX9</f>
        <v>0</v>
      </c>
      <c r="BG64" s="55">
        <f>+[5]計!AY9</f>
        <v>0</v>
      </c>
      <c r="BH64" s="28"/>
      <c r="BJ64" s="33">
        <f t="shared" si="2"/>
        <v>0</v>
      </c>
    </row>
    <row r="65" spans="2:62" s="33" customFormat="1" ht="14.25" customHeight="1" x14ac:dyDescent="0.15">
      <c r="B65" s="47"/>
      <c r="C65" s="706" t="s">
        <v>38</v>
      </c>
      <c r="D65" s="708"/>
      <c r="E65" s="38">
        <f t="shared" si="3"/>
        <v>3</v>
      </c>
      <c r="F65" s="48">
        <f>+[5]計!C10</f>
        <v>3</v>
      </c>
      <c r="G65" s="48">
        <f>+[5]計!D10</f>
        <v>0</v>
      </c>
      <c r="H65" s="49">
        <f>+[5]計!E10</f>
        <v>0</v>
      </c>
      <c r="I65" s="50">
        <f>+[5]計!F10</f>
        <v>0</v>
      </c>
      <c r="J65" s="50">
        <f>+[5]計!G10</f>
        <v>0</v>
      </c>
      <c r="K65" s="50">
        <f>+[5]計!H10</f>
        <v>0</v>
      </c>
      <c r="L65" s="50">
        <f>+[5]計!I10</f>
        <v>0</v>
      </c>
      <c r="M65" s="50">
        <f>+[5]計!J10</f>
        <v>0</v>
      </c>
      <c r="N65" s="50">
        <f>+[5]計!K10</f>
        <v>0</v>
      </c>
      <c r="O65" s="50">
        <f>+[5]計!L10</f>
        <v>0</v>
      </c>
      <c r="P65" s="50">
        <f>+[5]計!M10</f>
        <v>0</v>
      </c>
      <c r="Q65" s="50">
        <f>+[5]計!N10</f>
        <v>0</v>
      </c>
      <c r="R65" s="50">
        <f>+[5]計!O10</f>
        <v>0</v>
      </c>
      <c r="S65" s="50">
        <f>+[5]計!P10</f>
        <v>0</v>
      </c>
      <c r="T65" s="50">
        <f>+[5]計!Q10</f>
        <v>0</v>
      </c>
      <c r="U65" s="50">
        <f>+[5]計!R10</f>
        <v>0</v>
      </c>
      <c r="V65" s="50">
        <f>+[5]計!S10</f>
        <v>0</v>
      </c>
      <c r="W65" s="50">
        <f>+[5]計!T10</f>
        <v>0</v>
      </c>
      <c r="X65" s="50">
        <f>+[5]計!U10</f>
        <v>0</v>
      </c>
      <c r="Y65" s="50">
        <f>+[5]計!V10</f>
        <v>0</v>
      </c>
      <c r="Z65" s="50">
        <f>+[5]計!W10</f>
        <v>0</v>
      </c>
      <c r="AA65" s="50">
        <f>+[5]計!X10</f>
        <v>0</v>
      </c>
      <c r="AB65" s="50">
        <f>+[5]計!Y10</f>
        <v>0</v>
      </c>
      <c r="AC65" s="50">
        <f>+[5]計!Z10</f>
        <v>0</v>
      </c>
      <c r="AD65" s="51">
        <f>+[5]計!AA10</f>
        <v>0</v>
      </c>
      <c r="AE65" s="28"/>
      <c r="AF65" s="28"/>
      <c r="AG65" s="47"/>
      <c r="AH65" s="706" t="s">
        <v>38</v>
      </c>
      <c r="AI65" s="708"/>
      <c r="AJ65" s="52">
        <f>+[5]計!AB10</f>
        <v>0</v>
      </c>
      <c r="AK65" s="53">
        <f>+[5]計!AC10</f>
        <v>0</v>
      </c>
      <c r="AL65" s="53">
        <f>+[5]計!AD10</f>
        <v>0</v>
      </c>
      <c r="AM65" s="53">
        <f>+[5]計!AE10</f>
        <v>0</v>
      </c>
      <c r="AN65" s="53">
        <f>+[5]計!AF10</f>
        <v>0</v>
      </c>
      <c r="AO65" s="53">
        <f>+[5]計!AG10</f>
        <v>0</v>
      </c>
      <c r="AP65" s="53">
        <f>+[5]計!AH10</f>
        <v>0</v>
      </c>
      <c r="AQ65" s="53">
        <f>+[5]計!AI10</f>
        <v>0</v>
      </c>
      <c r="AR65" s="53">
        <f>+[5]計!AJ10</f>
        <v>0</v>
      </c>
      <c r="AS65" s="53">
        <f>+[5]計!AK10</f>
        <v>0</v>
      </c>
      <c r="AT65" s="53">
        <f>+[5]計!AL10</f>
        <v>0</v>
      </c>
      <c r="AU65" s="53">
        <f>+[5]計!AM10</f>
        <v>0</v>
      </c>
      <c r="AV65" s="53">
        <f>+[5]計!AN10</f>
        <v>0</v>
      </c>
      <c r="AW65" s="53">
        <f>+[5]計!AO10</f>
        <v>0</v>
      </c>
      <c r="AX65" s="53">
        <f>+[5]計!AP10</f>
        <v>0</v>
      </c>
      <c r="AY65" s="53">
        <f>+[5]計!AQ10</f>
        <v>0</v>
      </c>
      <c r="AZ65" s="53">
        <f>+[5]計!AR10</f>
        <v>0</v>
      </c>
      <c r="BA65" s="53">
        <f>+[5]計!AS10</f>
        <v>0</v>
      </c>
      <c r="BB65" s="53">
        <f>+[5]計!AT10</f>
        <v>0</v>
      </c>
      <c r="BC65" s="53">
        <f>+[5]計!AU10</f>
        <v>0</v>
      </c>
      <c r="BD65" s="53">
        <f>+[5]計!AV10</f>
        <v>0</v>
      </c>
      <c r="BE65" s="54">
        <f>+[5]計!AW10</f>
        <v>0</v>
      </c>
      <c r="BF65" s="53">
        <f>+[5]計!AX10</f>
        <v>0</v>
      </c>
      <c r="BG65" s="55">
        <f>+[5]計!AY10</f>
        <v>0</v>
      </c>
      <c r="BH65" s="28"/>
      <c r="BJ65" s="33">
        <f t="shared" si="2"/>
        <v>0</v>
      </c>
    </row>
    <row r="66" spans="2:62" s="33" customFormat="1" ht="14.25" customHeight="1" x14ac:dyDescent="0.15">
      <c r="B66" s="47"/>
      <c r="C66" s="711" t="s">
        <v>472</v>
      </c>
      <c r="D66" s="712"/>
      <c r="E66" s="38">
        <f t="shared" si="3"/>
        <v>7</v>
      </c>
      <c r="F66" s="48">
        <f>+[5]計!C11</f>
        <v>3</v>
      </c>
      <c r="G66" s="48">
        <f>+[5]計!D11</f>
        <v>4</v>
      </c>
      <c r="H66" s="49">
        <f>+[5]計!E11</f>
        <v>0</v>
      </c>
      <c r="I66" s="50">
        <f>+[5]計!F11</f>
        <v>0</v>
      </c>
      <c r="J66" s="50">
        <f>+[5]計!G11</f>
        <v>0</v>
      </c>
      <c r="K66" s="50">
        <f>+[5]計!H11</f>
        <v>0</v>
      </c>
      <c r="L66" s="50">
        <f>+[5]計!I11</f>
        <v>0</v>
      </c>
      <c r="M66" s="50">
        <f>+[5]計!J11</f>
        <v>0</v>
      </c>
      <c r="N66" s="50">
        <f>+[5]計!K11</f>
        <v>0</v>
      </c>
      <c r="O66" s="50">
        <f>+[5]計!L11</f>
        <v>0</v>
      </c>
      <c r="P66" s="50">
        <f>+[5]計!M11</f>
        <v>0</v>
      </c>
      <c r="Q66" s="50">
        <f>+[5]計!N11</f>
        <v>0</v>
      </c>
      <c r="R66" s="50">
        <f>+[5]計!O11</f>
        <v>0</v>
      </c>
      <c r="S66" s="50">
        <f>+[5]計!P11</f>
        <v>0</v>
      </c>
      <c r="T66" s="50">
        <f>+[5]計!Q11</f>
        <v>0</v>
      </c>
      <c r="U66" s="50">
        <f>+[5]計!R11</f>
        <v>0</v>
      </c>
      <c r="V66" s="50">
        <f>+[5]計!S11</f>
        <v>0</v>
      </c>
      <c r="W66" s="50">
        <f>+[5]計!T11</f>
        <v>0</v>
      </c>
      <c r="X66" s="50">
        <f>+[5]計!U11</f>
        <v>0</v>
      </c>
      <c r="Y66" s="50">
        <f>+[5]計!V11</f>
        <v>0</v>
      </c>
      <c r="Z66" s="50">
        <f>+[5]計!W11</f>
        <v>0</v>
      </c>
      <c r="AA66" s="50">
        <f>+[5]計!X11</f>
        <v>0</v>
      </c>
      <c r="AB66" s="50">
        <f>+[5]計!Y11</f>
        <v>0</v>
      </c>
      <c r="AC66" s="50">
        <f>+[5]計!Z11</f>
        <v>1</v>
      </c>
      <c r="AD66" s="51">
        <f>+[5]計!AA11</f>
        <v>0</v>
      </c>
      <c r="AE66" s="28"/>
      <c r="AF66" s="28"/>
      <c r="AG66" s="47"/>
      <c r="AH66" s="711" t="s">
        <v>473</v>
      </c>
      <c r="AI66" s="713"/>
      <c r="AJ66" s="52">
        <f>+[5]計!AB11</f>
        <v>0</v>
      </c>
      <c r="AK66" s="53">
        <f>+[5]計!AC11</f>
        <v>1</v>
      </c>
      <c r="AL66" s="53">
        <f>+[5]計!AD11</f>
        <v>0</v>
      </c>
      <c r="AM66" s="53">
        <f>+[5]計!AE11</f>
        <v>0</v>
      </c>
      <c r="AN66" s="53">
        <f>+[5]計!AF11</f>
        <v>0</v>
      </c>
      <c r="AO66" s="53">
        <f>+[5]計!AG11</f>
        <v>0</v>
      </c>
      <c r="AP66" s="53">
        <f>+[5]計!AH11</f>
        <v>0</v>
      </c>
      <c r="AQ66" s="53">
        <f>+[5]計!AI11</f>
        <v>0</v>
      </c>
      <c r="AR66" s="53">
        <f>+[5]計!AJ11</f>
        <v>0</v>
      </c>
      <c r="AS66" s="53">
        <f>+[5]計!AK11</f>
        <v>0</v>
      </c>
      <c r="AT66" s="53">
        <f>+[5]計!AL11</f>
        <v>0</v>
      </c>
      <c r="AU66" s="53">
        <f>+[5]計!AM11</f>
        <v>0</v>
      </c>
      <c r="AV66" s="53">
        <f>+[5]計!AN11</f>
        <v>0</v>
      </c>
      <c r="AW66" s="53">
        <f>+[5]計!AO11</f>
        <v>0</v>
      </c>
      <c r="AX66" s="53">
        <f>+[5]計!AP11</f>
        <v>0</v>
      </c>
      <c r="AY66" s="53">
        <f>+[5]計!AQ11</f>
        <v>0</v>
      </c>
      <c r="AZ66" s="53">
        <f>+[5]計!AR11</f>
        <v>0</v>
      </c>
      <c r="BA66" s="53">
        <f>+[5]計!AS11</f>
        <v>0</v>
      </c>
      <c r="BB66" s="53">
        <f>+[5]計!AT11</f>
        <v>0</v>
      </c>
      <c r="BC66" s="53">
        <f>+[5]計!AU11</f>
        <v>0</v>
      </c>
      <c r="BD66" s="53">
        <f>+[5]計!AV11</f>
        <v>0</v>
      </c>
      <c r="BE66" s="54">
        <f>+[5]計!AW11</f>
        <v>2</v>
      </c>
      <c r="BF66" s="53">
        <f>+[5]計!AX11</f>
        <v>0</v>
      </c>
      <c r="BG66" s="55">
        <f>+[5]計!AY11</f>
        <v>0</v>
      </c>
      <c r="BH66" s="28"/>
      <c r="BJ66" s="33">
        <f t="shared" si="2"/>
        <v>0</v>
      </c>
    </row>
    <row r="67" spans="2:62" s="33" customFormat="1" ht="14.25" customHeight="1" x14ac:dyDescent="0.15">
      <c r="B67" s="47"/>
      <c r="C67" s="706" t="s">
        <v>474</v>
      </c>
      <c r="D67" s="708"/>
      <c r="E67" s="38">
        <f t="shared" si="3"/>
        <v>6</v>
      </c>
      <c r="F67" s="48">
        <f>+[5]計!C12</f>
        <v>1</v>
      </c>
      <c r="G67" s="48">
        <f>+[5]計!D12</f>
        <v>5</v>
      </c>
      <c r="H67" s="49">
        <f>+[5]計!E12</f>
        <v>0</v>
      </c>
      <c r="I67" s="50">
        <f>+[5]計!F12</f>
        <v>0</v>
      </c>
      <c r="J67" s="50">
        <f>+[5]計!G12</f>
        <v>0</v>
      </c>
      <c r="K67" s="50">
        <f>+[5]計!H12</f>
        <v>0</v>
      </c>
      <c r="L67" s="50">
        <f>+[5]計!I12</f>
        <v>0</v>
      </c>
      <c r="M67" s="50">
        <f>+[5]計!J12</f>
        <v>0</v>
      </c>
      <c r="N67" s="50">
        <f>+[5]計!K12</f>
        <v>0</v>
      </c>
      <c r="O67" s="50">
        <f>+[5]計!L12</f>
        <v>0</v>
      </c>
      <c r="P67" s="50">
        <f>+[5]計!M12</f>
        <v>0</v>
      </c>
      <c r="Q67" s="50">
        <f>+[5]計!N12</f>
        <v>0</v>
      </c>
      <c r="R67" s="50">
        <f>+[5]計!O12</f>
        <v>0</v>
      </c>
      <c r="S67" s="50">
        <f>+[5]計!P12</f>
        <v>0</v>
      </c>
      <c r="T67" s="50">
        <f>+[5]計!Q12</f>
        <v>0</v>
      </c>
      <c r="U67" s="50">
        <f>+[5]計!R12</f>
        <v>3</v>
      </c>
      <c r="V67" s="50">
        <f>+[5]計!S12</f>
        <v>0</v>
      </c>
      <c r="W67" s="50">
        <f>+[5]計!T12</f>
        <v>0</v>
      </c>
      <c r="X67" s="50">
        <f>+[5]計!U12</f>
        <v>0</v>
      </c>
      <c r="Y67" s="50">
        <f>+[5]計!V12</f>
        <v>0</v>
      </c>
      <c r="Z67" s="50">
        <f>+[5]計!W12</f>
        <v>0</v>
      </c>
      <c r="AA67" s="50">
        <f>+[5]計!X12</f>
        <v>0</v>
      </c>
      <c r="AB67" s="50">
        <f>+[5]計!Y12</f>
        <v>0</v>
      </c>
      <c r="AC67" s="50">
        <f>+[5]計!Z12</f>
        <v>0</v>
      </c>
      <c r="AD67" s="51">
        <f>+[5]計!AA12</f>
        <v>2</v>
      </c>
      <c r="AE67" s="28"/>
      <c r="AF67" s="28"/>
      <c r="AG67" s="47"/>
      <c r="AH67" s="706" t="s">
        <v>475</v>
      </c>
      <c r="AI67" s="708"/>
      <c r="AJ67" s="52">
        <f>+[5]計!AB12</f>
        <v>0</v>
      </c>
      <c r="AK67" s="53">
        <f>+[5]計!AC12</f>
        <v>0</v>
      </c>
      <c r="AL67" s="53">
        <f>+[5]計!AD12</f>
        <v>0</v>
      </c>
      <c r="AM67" s="53">
        <f>+[5]計!AE12</f>
        <v>0</v>
      </c>
      <c r="AN67" s="53">
        <f>+[5]計!AF12</f>
        <v>0</v>
      </c>
      <c r="AO67" s="53">
        <f>+[5]計!AG12</f>
        <v>0</v>
      </c>
      <c r="AP67" s="53">
        <f>+[5]計!AH12</f>
        <v>0</v>
      </c>
      <c r="AQ67" s="53">
        <f>+[5]計!AI12</f>
        <v>0</v>
      </c>
      <c r="AR67" s="53">
        <f>+[5]計!AJ12</f>
        <v>0</v>
      </c>
      <c r="AS67" s="53">
        <f>+[5]計!AK12</f>
        <v>0</v>
      </c>
      <c r="AT67" s="53">
        <f>+[5]計!AL12</f>
        <v>0</v>
      </c>
      <c r="AU67" s="53">
        <f>+[5]計!AM12</f>
        <v>0</v>
      </c>
      <c r="AV67" s="53">
        <f>+[5]計!AN12</f>
        <v>0</v>
      </c>
      <c r="AW67" s="53">
        <f>+[5]計!AO12</f>
        <v>0</v>
      </c>
      <c r="AX67" s="53">
        <f>+[5]計!AP12</f>
        <v>0</v>
      </c>
      <c r="AY67" s="53">
        <f>+[5]計!AQ12</f>
        <v>0</v>
      </c>
      <c r="AZ67" s="53">
        <f>+[5]計!AR12</f>
        <v>0</v>
      </c>
      <c r="BA67" s="53">
        <f>+[5]計!AS12</f>
        <v>0</v>
      </c>
      <c r="BB67" s="53">
        <f>+[5]計!AT12</f>
        <v>0</v>
      </c>
      <c r="BC67" s="53">
        <f>+[5]計!AU12</f>
        <v>0</v>
      </c>
      <c r="BD67" s="53">
        <f>+[5]計!AV12</f>
        <v>0</v>
      </c>
      <c r="BE67" s="54">
        <f>+[5]計!AW12</f>
        <v>0</v>
      </c>
      <c r="BF67" s="53">
        <f>+[5]計!AX12</f>
        <v>0</v>
      </c>
      <c r="BG67" s="55">
        <f>+[5]計!AY12</f>
        <v>0</v>
      </c>
      <c r="BH67" s="28"/>
    </row>
    <row r="68" spans="2:62" s="33" customFormat="1" ht="14.25" customHeight="1" x14ac:dyDescent="0.15">
      <c r="B68" s="47"/>
      <c r="C68" s="706" t="s">
        <v>476</v>
      </c>
      <c r="D68" s="708"/>
      <c r="E68" s="38">
        <f t="shared" si="3"/>
        <v>20</v>
      </c>
      <c r="F68" s="48">
        <f>+[5]計!C13</f>
        <v>6</v>
      </c>
      <c r="G68" s="48">
        <f>+[5]計!D13</f>
        <v>14</v>
      </c>
      <c r="H68" s="49">
        <f>+[5]計!E13</f>
        <v>0</v>
      </c>
      <c r="I68" s="50">
        <f>+[5]計!F13</f>
        <v>0</v>
      </c>
      <c r="J68" s="50">
        <f>+[5]計!G13</f>
        <v>0</v>
      </c>
      <c r="K68" s="50">
        <f>+[5]計!H13</f>
        <v>0</v>
      </c>
      <c r="L68" s="50">
        <f>+[5]計!I13</f>
        <v>0</v>
      </c>
      <c r="M68" s="50">
        <f>+[5]計!J13</f>
        <v>0</v>
      </c>
      <c r="N68" s="50">
        <f>+[5]計!K13</f>
        <v>0</v>
      </c>
      <c r="O68" s="50">
        <f>+[5]計!L13</f>
        <v>0</v>
      </c>
      <c r="P68" s="50">
        <f>+[5]計!M13</f>
        <v>0</v>
      </c>
      <c r="Q68" s="50">
        <f>+[5]計!N13</f>
        <v>0</v>
      </c>
      <c r="R68" s="50">
        <f>+[5]計!O13</f>
        <v>1</v>
      </c>
      <c r="S68" s="50">
        <f>+[5]計!P13</f>
        <v>0</v>
      </c>
      <c r="T68" s="50">
        <f>+[5]計!Q13</f>
        <v>3</v>
      </c>
      <c r="U68" s="50">
        <f>+[5]計!R13</f>
        <v>3</v>
      </c>
      <c r="V68" s="50">
        <f>+[5]計!S13</f>
        <v>0</v>
      </c>
      <c r="W68" s="50">
        <f>+[5]計!T13</f>
        <v>0</v>
      </c>
      <c r="X68" s="50">
        <f>+[5]計!U13</f>
        <v>0</v>
      </c>
      <c r="Y68" s="50">
        <f>+[5]計!V13</f>
        <v>0</v>
      </c>
      <c r="Z68" s="50">
        <f>+[5]計!W13</f>
        <v>0</v>
      </c>
      <c r="AA68" s="50">
        <f>+[5]計!X13</f>
        <v>0</v>
      </c>
      <c r="AB68" s="50">
        <f>+[5]計!Y13</f>
        <v>0</v>
      </c>
      <c r="AC68" s="50">
        <f>+[5]計!Z13</f>
        <v>4</v>
      </c>
      <c r="AD68" s="51">
        <f>+[5]計!AA13</f>
        <v>2</v>
      </c>
      <c r="AE68" s="28"/>
      <c r="AF68" s="28"/>
      <c r="AG68" s="47"/>
      <c r="AH68" s="706" t="s">
        <v>477</v>
      </c>
      <c r="AI68" s="708"/>
      <c r="AJ68" s="52">
        <f>+[5]計!AB13</f>
        <v>0</v>
      </c>
      <c r="AK68" s="53">
        <f>+[5]計!AC13</f>
        <v>0</v>
      </c>
      <c r="AL68" s="53">
        <f>+[5]計!AD13</f>
        <v>0</v>
      </c>
      <c r="AM68" s="53">
        <f>+[5]計!AE13</f>
        <v>1</v>
      </c>
      <c r="AN68" s="53">
        <f>+[5]計!AF13</f>
        <v>0</v>
      </c>
      <c r="AO68" s="53">
        <f>+[5]計!AG13</f>
        <v>0</v>
      </c>
      <c r="AP68" s="53">
        <f>+[5]計!AH13</f>
        <v>0</v>
      </c>
      <c r="AQ68" s="53">
        <f>+[5]計!AI13</f>
        <v>0</v>
      </c>
      <c r="AR68" s="53">
        <f>+[5]計!AJ13</f>
        <v>0</v>
      </c>
      <c r="AS68" s="53">
        <f>+[5]計!AK13</f>
        <v>0</v>
      </c>
      <c r="AT68" s="53">
        <f>+[5]計!AL13</f>
        <v>0</v>
      </c>
      <c r="AU68" s="53">
        <f>+[5]計!AM13</f>
        <v>0</v>
      </c>
      <c r="AV68" s="53">
        <f>+[5]計!AN13</f>
        <v>0</v>
      </c>
      <c r="AW68" s="53">
        <f>+[5]計!AO13</f>
        <v>0</v>
      </c>
      <c r="AX68" s="53">
        <f>+[5]計!AP13</f>
        <v>0</v>
      </c>
      <c r="AY68" s="53">
        <f>+[5]計!AQ13</f>
        <v>0</v>
      </c>
      <c r="AZ68" s="53">
        <f>+[5]計!AR13</f>
        <v>0</v>
      </c>
      <c r="BA68" s="53">
        <f>+[5]計!AS13</f>
        <v>0</v>
      </c>
      <c r="BB68" s="53">
        <f>+[5]計!AT13</f>
        <v>0</v>
      </c>
      <c r="BC68" s="53">
        <f>+[5]計!AU13</f>
        <v>0</v>
      </c>
      <c r="BD68" s="53">
        <f>+[5]計!AV13</f>
        <v>0</v>
      </c>
      <c r="BE68" s="54">
        <f>+[5]計!AW13</f>
        <v>0</v>
      </c>
      <c r="BF68" s="53">
        <f>+[5]計!AX13</f>
        <v>0</v>
      </c>
      <c r="BG68" s="55">
        <f>+[5]計!AY13</f>
        <v>0</v>
      </c>
      <c r="BH68" s="28"/>
    </row>
    <row r="69" spans="2:62" s="33" customFormat="1" ht="14.25" customHeight="1" x14ac:dyDescent="0.15">
      <c r="B69" s="47"/>
      <c r="C69" s="706" t="s">
        <v>478</v>
      </c>
      <c r="D69" s="708"/>
      <c r="E69" s="38">
        <f t="shared" si="3"/>
        <v>18</v>
      </c>
      <c r="F69" s="48">
        <f>+[5]計!C14</f>
        <v>2</v>
      </c>
      <c r="G69" s="48">
        <f>+[5]計!D14</f>
        <v>16</v>
      </c>
      <c r="H69" s="49">
        <f>+[5]計!E14</f>
        <v>0</v>
      </c>
      <c r="I69" s="50">
        <f>+[5]計!F14</f>
        <v>0</v>
      </c>
      <c r="J69" s="50">
        <f>+[5]計!G14</f>
        <v>0</v>
      </c>
      <c r="K69" s="50">
        <f>+[5]計!H14</f>
        <v>0</v>
      </c>
      <c r="L69" s="50">
        <f>+[5]計!I14</f>
        <v>0</v>
      </c>
      <c r="M69" s="50">
        <f>+[5]計!J14</f>
        <v>0</v>
      </c>
      <c r="N69" s="50">
        <f>+[5]計!K14</f>
        <v>0</v>
      </c>
      <c r="O69" s="50">
        <f>+[5]計!L14</f>
        <v>1</v>
      </c>
      <c r="P69" s="50">
        <f>+[5]計!M14</f>
        <v>0</v>
      </c>
      <c r="Q69" s="50">
        <f>+[5]計!N14</f>
        <v>0</v>
      </c>
      <c r="R69" s="50">
        <f>+[5]計!O14</f>
        <v>0</v>
      </c>
      <c r="S69" s="50">
        <f>+[5]計!P14</f>
        <v>1</v>
      </c>
      <c r="T69" s="50">
        <f>+[5]計!Q14</f>
        <v>4</v>
      </c>
      <c r="U69" s="50">
        <f>+[5]計!R14</f>
        <v>1</v>
      </c>
      <c r="V69" s="50">
        <f>+[5]計!S14</f>
        <v>0</v>
      </c>
      <c r="W69" s="50">
        <f>+[5]計!T14</f>
        <v>0</v>
      </c>
      <c r="X69" s="50">
        <f>+[5]計!U14</f>
        <v>0</v>
      </c>
      <c r="Y69" s="50">
        <f>+[5]計!V14</f>
        <v>0</v>
      </c>
      <c r="Z69" s="50">
        <f>+[5]計!W14</f>
        <v>0</v>
      </c>
      <c r="AA69" s="50">
        <f>+[5]計!X14</f>
        <v>0</v>
      </c>
      <c r="AB69" s="50">
        <f>+[5]計!Y14</f>
        <v>0</v>
      </c>
      <c r="AC69" s="50">
        <f>+[5]計!Z14</f>
        <v>0</v>
      </c>
      <c r="AD69" s="51">
        <f>+[5]計!AA14</f>
        <v>1</v>
      </c>
      <c r="AE69" s="28"/>
      <c r="AF69" s="28"/>
      <c r="AG69" s="47"/>
      <c r="AH69" s="706" t="s">
        <v>479</v>
      </c>
      <c r="AI69" s="708"/>
      <c r="AJ69" s="52">
        <f>+[5]計!AB14</f>
        <v>0</v>
      </c>
      <c r="AK69" s="53">
        <f>+[5]計!AC14</f>
        <v>0</v>
      </c>
      <c r="AL69" s="53">
        <f>+[5]計!AD14</f>
        <v>2</v>
      </c>
      <c r="AM69" s="53">
        <f>+[5]計!AE14</f>
        <v>2</v>
      </c>
      <c r="AN69" s="53">
        <f>+[5]計!AF14</f>
        <v>0</v>
      </c>
      <c r="AO69" s="53">
        <f>+[5]計!AG14</f>
        <v>0</v>
      </c>
      <c r="AP69" s="53">
        <f>+[5]計!AH14</f>
        <v>0</v>
      </c>
      <c r="AQ69" s="53">
        <f>+[5]計!AI14</f>
        <v>0</v>
      </c>
      <c r="AR69" s="53">
        <f>+[5]計!AJ14</f>
        <v>0</v>
      </c>
      <c r="AS69" s="53">
        <f>+[5]計!AK14</f>
        <v>1</v>
      </c>
      <c r="AT69" s="53">
        <f>+[5]計!AL14</f>
        <v>0</v>
      </c>
      <c r="AU69" s="53">
        <f>+[5]計!AM14</f>
        <v>0</v>
      </c>
      <c r="AV69" s="53">
        <f>+[5]計!AN14</f>
        <v>0</v>
      </c>
      <c r="AW69" s="53">
        <f>+[5]計!AO14</f>
        <v>0</v>
      </c>
      <c r="AX69" s="53">
        <f>+[5]計!AP14</f>
        <v>0</v>
      </c>
      <c r="AY69" s="53">
        <f>+[5]計!AQ14</f>
        <v>0</v>
      </c>
      <c r="AZ69" s="53">
        <f>+[5]計!AR14</f>
        <v>2</v>
      </c>
      <c r="BA69" s="53">
        <f>+[5]計!AS14</f>
        <v>0</v>
      </c>
      <c r="BB69" s="53">
        <f>+[5]計!AT14</f>
        <v>0</v>
      </c>
      <c r="BC69" s="53">
        <f>+[5]計!AU14</f>
        <v>1</v>
      </c>
      <c r="BD69" s="53">
        <f>+[5]計!AV14</f>
        <v>0</v>
      </c>
      <c r="BE69" s="54">
        <f>+[5]計!AW14</f>
        <v>0</v>
      </c>
      <c r="BF69" s="53">
        <f>+[5]計!AX14</f>
        <v>0</v>
      </c>
      <c r="BG69" s="55">
        <f>+[5]計!AY14</f>
        <v>0</v>
      </c>
      <c r="BH69" s="28"/>
    </row>
    <row r="70" spans="2:62" s="33" customFormat="1" ht="14.25" customHeight="1" x14ac:dyDescent="0.15">
      <c r="B70" s="47"/>
      <c r="C70" s="706" t="s">
        <v>39</v>
      </c>
      <c r="D70" s="708"/>
      <c r="E70" s="38">
        <f t="shared" si="3"/>
        <v>30</v>
      </c>
      <c r="F70" s="48">
        <f>+[5]計!C15</f>
        <v>1</v>
      </c>
      <c r="G70" s="48">
        <f>+[5]計!D15</f>
        <v>29</v>
      </c>
      <c r="H70" s="49">
        <f>+[5]計!E15</f>
        <v>0</v>
      </c>
      <c r="I70" s="50">
        <f>+[5]計!F15</f>
        <v>0</v>
      </c>
      <c r="J70" s="50">
        <f>+[5]計!G15</f>
        <v>0</v>
      </c>
      <c r="K70" s="50">
        <f>+[5]計!H15</f>
        <v>0</v>
      </c>
      <c r="L70" s="50">
        <f>+[5]計!I15</f>
        <v>0</v>
      </c>
      <c r="M70" s="50">
        <f>+[5]計!J15</f>
        <v>0</v>
      </c>
      <c r="N70" s="50">
        <f>+[5]計!K15</f>
        <v>0</v>
      </c>
      <c r="O70" s="50">
        <f>+[5]計!L15</f>
        <v>0</v>
      </c>
      <c r="P70" s="50">
        <f>+[5]計!M15</f>
        <v>0</v>
      </c>
      <c r="Q70" s="50">
        <f>+[5]計!N15</f>
        <v>0</v>
      </c>
      <c r="R70" s="50">
        <f>+[5]計!O15</f>
        <v>0</v>
      </c>
      <c r="S70" s="50">
        <f>+[5]計!P15</f>
        <v>6</v>
      </c>
      <c r="T70" s="50">
        <f>+[5]計!Q15</f>
        <v>1</v>
      </c>
      <c r="U70" s="50">
        <f>+[5]計!R15</f>
        <v>7</v>
      </c>
      <c r="V70" s="50">
        <f>+[5]計!S15</f>
        <v>0</v>
      </c>
      <c r="W70" s="50">
        <f>+[5]計!T15</f>
        <v>0</v>
      </c>
      <c r="X70" s="50">
        <f>+[5]計!U15</f>
        <v>0</v>
      </c>
      <c r="Y70" s="50">
        <f>+[5]計!V15</f>
        <v>0</v>
      </c>
      <c r="Z70" s="50">
        <f>+[5]計!W15</f>
        <v>0</v>
      </c>
      <c r="AA70" s="50">
        <f>+[5]計!X15</f>
        <v>0</v>
      </c>
      <c r="AB70" s="50">
        <f>+[5]計!Y15</f>
        <v>0</v>
      </c>
      <c r="AC70" s="50">
        <f>+[5]計!Z15</f>
        <v>0</v>
      </c>
      <c r="AD70" s="51">
        <f>+[5]計!AA15</f>
        <v>2</v>
      </c>
      <c r="AE70" s="28"/>
      <c r="AF70" s="28"/>
      <c r="AG70" s="47"/>
      <c r="AH70" s="706" t="s">
        <v>39</v>
      </c>
      <c r="AI70" s="708"/>
      <c r="AJ70" s="52">
        <f>+[5]計!AB15</f>
        <v>0</v>
      </c>
      <c r="AK70" s="53">
        <f>+[5]計!AC15</f>
        <v>0</v>
      </c>
      <c r="AL70" s="53">
        <f>+[5]計!AD15</f>
        <v>0</v>
      </c>
      <c r="AM70" s="53">
        <f>+[5]計!AE15</f>
        <v>9</v>
      </c>
      <c r="AN70" s="53">
        <f>+[5]計!AF15</f>
        <v>0</v>
      </c>
      <c r="AO70" s="53">
        <f>+[5]計!AG15</f>
        <v>0</v>
      </c>
      <c r="AP70" s="53">
        <f>+[5]計!AH15</f>
        <v>0</v>
      </c>
      <c r="AQ70" s="53">
        <f>+[5]計!AI15</f>
        <v>0</v>
      </c>
      <c r="AR70" s="53">
        <f>+[5]計!AJ15</f>
        <v>0</v>
      </c>
      <c r="AS70" s="53">
        <f>+[5]計!AK15</f>
        <v>0</v>
      </c>
      <c r="AT70" s="53">
        <f>+[5]計!AL15</f>
        <v>0</v>
      </c>
      <c r="AU70" s="53">
        <f>+[5]計!AM15</f>
        <v>2</v>
      </c>
      <c r="AV70" s="53">
        <f>+[5]計!AN15</f>
        <v>0</v>
      </c>
      <c r="AW70" s="53">
        <f>+[5]計!AO15</f>
        <v>0</v>
      </c>
      <c r="AX70" s="53">
        <f>+[5]計!AP15</f>
        <v>0</v>
      </c>
      <c r="AY70" s="53">
        <f>+[5]計!AQ15</f>
        <v>0</v>
      </c>
      <c r="AZ70" s="53">
        <f>+[5]計!AR15</f>
        <v>2</v>
      </c>
      <c r="BA70" s="53">
        <f>+[5]計!AS15</f>
        <v>0</v>
      </c>
      <c r="BB70" s="53">
        <f>+[5]計!AT15</f>
        <v>0</v>
      </c>
      <c r="BC70" s="53">
        <f>+[5]計!AU15</f>
        <v>0</v>
      </c>
      <c r="BD70" s="53">
        <f>+[5]計!AV15</f>
        <v>0</v>
      </c>
      <c r="BE70" s="54">
        <f>+[5]計!AW15</f>
        <v>0</v>
      </c>
      <c r="BF70" s="53">
        <f>+[5]計!AX15</f>
        <v>0</v>
      </c>
      <c r="BG70" s="55">
        <f>+[5]計!AY15</f>
        <v>0</v>
      </c>
      <c r="BH70" s="28"/>
    </row>
    <row r="71" spans="2:62" s="33" customFormat="1" ht="14.25" customHeight="1" x14ac:dyDescent="0.15">
      <c r="B71" s="47"/>
      <c r="C71" s="706" t="s">
        <v>480</v>
      </c>
      <c r="D71" s="708"/>
      <c r="E71" s="38">
        <f t="shared" si="3"/>
        <v>12</v>
      </c>
      <c r="F71" s="48">
        <f>+[5]計!C16</f>
        <v>0</v>
      </c>
      <c r="G71" s="48">
        <f>+[5]計!D16</f>
        <v>12</v>
      </c>
      <c r="H71" s="49">
        <f>+[5]計!E16</f>
        <v>0</v>
      </c>
      <c r="I71" s="50">
        <f>+[5]計!F16</f>
        <v>0</v>
      </c>
      <c r="J71" s="50">
        <f>+[5]計!G16</f>
        <v>0</v>
      </c>
      <c r="K71" s="50">
        <f>+[5]計!H16</f>
        <v>0</v>
      </c>
      <c r="L71" s="50">
        <f>+[5]計!I16</f>
        <v>0</v>
      </c>
      <c r="M71" s="50">
        <f>+[5]計!J16</f>
        <v>0</v>
      </c>
      <c r="N71" s="50">
        <f>+[5]計!K16</f>
        <v>0</v>
      </c>
      <c r="O71" s="50">
        <f>+[5]計!L16</f>
        <v>0</v>
      </c>
      <c r="P71" s="50">
        <f>+[5]計!M16</f>
        <v>0</v>
      </c>
      <c r="Q71" s="50">
        <f>+[5]計!N16</f>
        <v>0</v>
      </c>
      <c r="R71" s="50">
        <f>+[5]計!O16</f>
        <v>0</v>
      </c>
      <c r="S71" s="50">
        <f>+[5]計!P16</f>
        <v>6</v>
      </c>
      <c r="T71" s="50">
        <f>+[5]計!Q16</f>
        <v>0</v>
      </c>
      <c r="U71" s="50">
        <f>+[5]計!R16</f>
        <v>5</v>
      </c>
      <c r="V71" s="50">
        <f>+[5]計!S16</f>
        <v>0</v>
      </c>
      <c r="W71" s="50">
        <f>+[5]計!T16</f>
        <v>0</v>
      </c>
      <c r="X71" s="50">
        <f>+[5]計!U16</f>
        <v>0</v>
      </c>
      <c r="Y71" s="50">
        <f>+[5]計!V16</f>
        <v>0</v>
      </c>
      <c r="Z71" s="50">
        <f>+[5]計!W16</f>
        <v>0</v>
      </c>
      <c r="AA71" s="50">
        <f>+[5]計!X16</f>
        <v>0</v>
      </c>
      <c r="AB71" s="50">
        <f>+[5]計!Y16</f>
        <v>0</v>
      </c>
      <c r="AC71" s="50">
        <f>+[5]計!Z16</f>
        <v>0</v>
      </c>
      <c r="AD71" s="51">
        <f>+[5]計!AA16</f>
        <v>0</v>
      </c>
      <c r="AE71" s="28"/>
      <c r="AF71" s="28"/>
      <c r="AG71" s="87"/>
      <c r="AH71" s="706" t="s">
        <v>481</v>
      </c>
      <c r="AI71" s="708"/>
      <c r="AJ71" s="52">
        <f>+[5]計!AB16</f>
        <v>0</v>
      </c>
      <c r="AK71" s="53">
        <f>+[5]計!AC16</f>
        <v>0</v>
      </c>
      <c r="AL71" s="53">
        <f>+[5]計!AD16</f>
        <v>0</v>
      </c>
      <c r="AM71" s="53">
        <f>+[5]計!AE16</f>
        <v>0</v>
      </c>
      <c r="AN71" s="53">
        <f>+[5]計!AF16</f>
        <v>1</v>
      </c>
      <c r="AO71" s="53">
        <f>+[5]計!AG16</f>
        <v>0</v>
      </c>
      <c r="AP71" s="53">
        <f>+[5]計!AH16</f>
        <v>0</v>
      </c>
      <c r="AQ71" s="53">
        <f>+[5]計!AI16</f>
        <v>0</v>
      </c>
      <c r="AR71" s="53">
        <f>+[5]計!AJ16</f>
        <v>0</v>
      </c>
      <c r="AS71" s="53">
        <f>+[5]計!AK16</f>
        <v>0</v>
      </c>
      <c r="AT71" s="53">
        <f>+[5]計!AL16</f>
        <v>0</v>
      </c>
      <c r="AU71" s="53">
        <f>+[5]計!AM16</f>
        <v>0</v>
      </c>
      <c r="AV71" s="53">
        <f>+[5]計!AN16</f>
        <v>0</v>
      </c>
      <c r="AW71" s="53">
        <f>+[5]計!AO16</f>
        <v>0</v>
      </c>
      <c r="AX71" s="53">
        <f>+[5]計!AP16</f>
        <v>0</v>
      </c>
      <c r="AY71" s="53">
        <f>+[5]計!AQ16</f>
        <v>0</v>
      </c>
      <c r="AZ71" s="53">
        <f>+[5]計!AR16</f>
        <v>0</v>
      </c>
      <c r="BA71" s="53">
        <f>+[5]計!AS16</f>
        <v>0</v>
      </c>
      <c r="BB71" s="53">
        <f>+[5]計!AT16</f>
        <v>0</v>
      </c>
      <c r="BC71" s="53">
        <f>+[5]計!AU16</f>
        <v>0</v>
      </c>
      <c r="BD71" s="53">
        <f>+[5]計!AV16</f>
        <v>0</v>
      </c>
      <c r="BE71" s="54">
        <f>+[5]計!AW16</f>
        <v>0</v>
      </c>
      <c r="BF71" s="53">
        <f>+[5]計!AX16</f>
        <v>0</v>
      </c>
      <c r="BG71" s="55">
        <f>+[5]計!AY16</f>
        <v>0</v>
      </c>
      <c r="BH71" s="28"/>
    </row>
    <row r="72" spans="2:62" s="33" customFormat="1" ht="14.25" customHeight="1" x14ac:dyDescent="0.15">
      <c r="B72" s="47"/>
      <c r="C72" s="706" t="s">
        <v>482</v>
      </c>
      <c r="D72" s="708"/>
      <c r="E72" s="38">
        <f t="shared" si="3"/>
        <v>10</v>
      </c>
      <c r="F72" s="48">
        <f>+[5]計!C17</f>
        <v>5</v>
      </c>
      <c r="G72" s="48">
        <f>+[5]計!D17</f>
        <v>5</v>
      </c>
      <c r="H72" s="49">
        <f>+[5]計!E17</f>
        <v>0</v>
      </c>
      <c r="I72" s="50">
        <f>+[5]計!F17</f>
        <v>0</v>
      </c>
      <c r="J72" s="50">
        <f>+[5]計!G17</f>
        <v>0</v>
      </c>
      <c r="K72" s="50">
        <f>+[5]計!H17</f>
        <v>0</v>
      </c>
      <c r="L72" s="50">
        <f>+[5]計!I17</f>
        <v>0</v>
      </c>
      <c r="M72" s="50">
        <f>+[5]計!J17</f>
        <v>0</v>
      </c>
      <c r="N72" s="50">
        <f>+[5]計!K17</f>
        <v>0</v>
      </c>
      <c r="O72" s="50">
        <f>+[5]計!L17</f>
        <v>1</v>
      </c>
      <c r="P72" s="50">
        <f>+[5]計!M17</f>
        <v>0</v>
      </c>
      <c r="Q72" s="50">
        <f>+[5]計!N17</f>
        <v>0</v>
      </c>
      <c r="R72" s="50">
        <f>+[5]計!O17</f>
        <v>1</v>
      </c>
      <c r="S72" s="50">
        <f>+[5]計!P17</f>
        <v>0</v>
      </c>
      <c r="T72" s="50">
        <f>+[5]計!Q17</f>
        <v>0</v>
      </c>
      <c r="U72" s="50">
        <f>+[5]計!R17</f>
        <v>0</v>
      </c>
      <c r="V72" s="50">
        <f>+[5]計!S17</f>
        <v>0</v>
      </c>
      <c r="W72" s="50">
        <f>+[5]計!T17</f>
        <v>0</v>
      </c>
      <c r="X72" s="50">
        <f>+[5]計!U17</f>
        <v>0</v>
      </c>
      <c r="Y72" s="50">
        <f>+[5]計!V17</f>
        <v>0</v>
      </c>
      <c r="Z72" s="50">
        <f>+[5]計!W17</f>
        <v>0</v>
      </c>
      <c r="AA72" s="50">
        <f>+[5]計!X17</f>
        <v>0</v>
      </c>
      <c r="AB72" s="50">
        <f>+[5]計!Y17</f>
        <v>0</v>
      </c>
      <c r="AC72" s="50">
        <f>+[5]計!Z17</f>
        <v>0</v>
      </c>
      <c r="AD72" s="51">
        <f>+[5]計!AA17</f>
        <v>0</v>
      </c>
      <c r="AE72" s="28"/>
      <c r="AF72" s="28"/>
      <c r="AG72" s="88"/>
      <c r="AH72" s="706" t="s">
        <v>483</v>
      </c>
      <c r="AI72" s="708"/>
      <c r="AJ72" s="52">
        <f>+[5]計!AB17</f>
        <v>0</v>
      </c>
      <c r="AK72" s="53">
        <f>+[5]計!AC17</f>
        <v>0</v>
      </c>
      <c r="AL72" s="53">
        <f>+[5]計!AD17</f>
        <v>0</v>
      </c>
      <c r="AM72" s="53">
        <f>+[5]計!AE17</f>
        <v>1</v>
      </c>
      <c r="AN72" s="53">
        <f>+[5]計!AF17</f>
        <v>0</v>
      </c>
      <c r="AO72" s="53">
        <f>+[5]計!AG17</f>
        <v>0</v>
      </c>
      <c r="AP72" s="53">
        <f>+[5]計!AH17</f>
        <v>0</v>
      </c>
      <c r="AQ72" s="53">
        <f>+[5]計!AI17</f>
        <v>0</v>
      </c>
      <c r="AR72" s="53">
        <f>+[5]計!AJ17</f>
        <v>0</v>
      </c>
      <c r="AS72" s="53">
        <f>+[5]計!AK17</f>
        <v>0</v>
      </c>
      <c r="AT72" s="53">
        <f>+[5]計!AL17</f>
        <v>2</v>
      </c>
      <c r="AU72" s="53">
        <f>+[5]計!AM17</f>
        <v>0</v>
      </c>
      <c r="AV72" s="53">
        <f>+[5]計!AN17</f>
        <v>0</v>
      </c>
      <c r="AW72" s="53">
        <f>+[5]計!AO17</f>
        <v>0</v>
      </c>
      <c r="AX72" s="53">
        <f>+[5]計!AP17</f>
        <v>0</v>
      </c>
      <c r="AY72" s="53">
        <f>+[5]計!AQ17</f>
        <v>0</v>
      </c>
      <c r="AZ72" s="53">
        <f>+[5]計!AR17</f>
        <v>0</v>
      </c>
      <c r="BA72" s="53">
        <f>+[5]計!AS17</f>
        <v>0</v>
      </c>
      <c r="BB72" s="53">
        <f>+[5]計!AT17</f>
        <v>0</v>
      </c>
      <c r="BC72" s="53">
        <f>+[5]計!AU17</f>
        <v>0</v>
      </c>
      <c r="BD72" s="53">
        <f>+[5]計!AV17</f>
        <v>0</v>
      </c>
      <c r="BE72" s="54">
        <f>+[5]計!AW17</f>
        <v>0</v>
      </c>
      <c r="BF72" s="53">
        <f>+[5]計!AX17</f>
        <v>0</v>
      </c>
      <c r="BG72" s="55">
        <f>+[5]計!AY17</f>
        <v>0</v>
      </c>
      <c r="BH72" s="28"/>
    </row>
    <row r="73" spans="2:62" s="33" customFormat="1" ht="14.25" customHeight="1" x14ac:dyDescent="0.15">
      <c r="B73" s="47"/>
      <c r="C73" s="706" t="s">
        <v>484</v>
      </c>
      <c r="D73" s="708"/>
      <c r="E73" s="38">
        <f t="shared" si="3"/>
        <v>8</v>
      </c>
      <c r="F73" s="48">
        <f>+[5]計!C18</f>
        <v>0</v>
      </c>
      <c r="G73" s="48">
        <f>+[5]計!D18</f>
        <v>8</v>
      </c>
      <c r="H73" s="49">
        <f>+[5]計!E18</f>
        <v>0</v>
      </c>
      <c r="I73" s="50">
        <f>+[5]計!F18</f>
        <v>0</v>
      </c>
      <c r="J73" s="50">
        <f>+[5]計!G18</f>
        <v>0</v>
      </c>
      <c r="K73" s="50">
        <f>+[5]計!H18</f>
        <v>0</v>
      </c>
      <c r="L73" s="50">
        <f>+[5]計!I18</f>
        <v>0</v>
      </c>
      <c r="M73" s="50">
        <f>+[5]計!J18</f>
        <v>0</v>
      </c>
      <c r="N73" s="50">
        <f>+[5]計!K18</f>
        <v>0</v>
      </c>
      <c r="O73" s="50">
        <f>+[5]計!L18</f>
        <v>0</v>
      </c>
      <c r="P73" s="50">
        <f>+[5]計!M18</f>
        <v>0</v>
      </c>
      <c r="Q73" s="50">
        <f>+[5]計!N18</f>
        <v>0</v>
      </c>
      <c r="R73" s="50">
        <f>+[5]計!O18</f>
        <v>0</v>
      </c>
      <c r="S73" s="50">
        <f>+[5]計!P18</f>
        <v>0</v>
      </c>
      <c r="T73" s="50">
        <f>+[5]計!Q18</f>
        <v>0</v>
      </c>
      <c r="U73" s="50">
        <f>+[5]計!R18</f>
        <v>0</v>
      </c>
      <c r="V73" s="50">
        <f>+[5]計!S18</f>
        <v>0</v>
      </c>
      <c r="W73" s="50">
        <f>+[5]計!T18</f>
        <v>0</v>
      </c>
      <c r="X73" s="50">
        <f>+[5]計!U18</f>
        <v>0</v>
      </c>
      <c r="Y73" s="50">
        <f>+[5]計!V18</f>
        <v>0</v>
      </c>
      <c r="Z73" s="50">
        <f>+[5]計!W18</f>
        <v>0</v>
      </c>
      <c r="AA73" s="50">
        <f>+[5]計!X18</f>
        <v>0</v>
      </c>
      <c r="AB73" s="50">
        <f>+[5]計!Y18</f>
        <v>0</v>
      </c>
      <c r="AC73" s="50">
        <f>+[5]計!Z18</f>
        <v>0</v>
      </c>
      <c r="AD73" s="51">
        <f>+[5]計!AA18</f>
        <v>4</v>
      </c>
      <c r="AE73" s="28"/>
      <c r="AF73" s="28"/>
      <c r="AG73" s="87"/>
      <c r="AH73" s="706" t="s">
        <v>485</v>
      </c>
      <c r="AI73" s="708"/>
      <c r="AJ73" s="52">
        <f>+[5]計!AB18</f>
        <v>0</v>
      </c>
      <c r="AK73" s="53">
        <f>+[5]計!AC18</f>
        <v>0</v>
      </c>
      <c r="AL73" s="53">
        <f>+[5]計!AD18</f>
        <v>0</v>
      </c>
      <c r="AM73" s="53">
        <f>+[5]計!AE18</f>
        <v>1</v>
      </c>
      <c r="AN73" s="53">
        <f>+[5]計!AF18</f>
        <v>0</v>
      </c>
      <c r="AO73" s="53">
        <f>+[5]計!AG18</f>
        <v>0</v>
      </c>
      <c r="AP73" s="53">
        <f>+[5]計!AH18</f>
        <v>0</v>
      </c>
      <c r="AQ73" s="53">
        <f>+[5]計!AI18</f>
        <v>0</v>
      </c>
      <c r="AR73" s="53">
        <f>+[5]計!AJ18</f>
        <v>0</v>
      </c>
      <c r="AS73" s="53">
        <f>+[5]計!AK18</f>
        <v>0</v>
      </c>
      <c r="AT73" s="53">
        <f>+[5]計!AL18</f>
        <v>0</v>
      </c>
      <c r="AU73" s="53">
        <f>+[5]計!AM18</f>
        <v>0</v>
      </c>
      <c r="AV73" s="53">
        <f>+[5]計!AN18</f>
        <v>0</v>
      </c>
      <c r="AW73" s="53">
        <f>+[5]計!AO18</f>
        <v>0</v>
      </c>
      <c r="AX73" s="53">
        <f>+[5]計!AP18</f>
        <v>0</v>
      </c>
      <c r="AY73" s="53">
        <f>+[5]計!AQ18</f>
        <v>0</v>
      </c>
      <c r="AZ73" s="53">
        <f>+[5]計!AR18</f>
        <v>0</v>
      </c>
      <c r="BA73" s="53">
        <f>+[5]計!AS18</f>
        <v>0</v>
      </c>
      <c r="BB73" s="53">
        <f>+[5]計!AT18</f>
        <v>0</v>
      </c>
      <c r="BC73" s="53">
        <f>+[5]計!AU18</f>
        <v>0</v>
      </c>
      <c r="BD73" s="53">
        <f>+[5]計!AV18</f>
        <v>0</v>
      </c>
      <c r="BE73" s="54">
        <f>+[5]計!AW18</f>
        <v>3</v>
      </c>
      <c r="BF73" s="53">
        <f>+[5]計!AX18</f>
        <v>0</v>
      </c>
      <c r="BG73" s="55">
        <f>+[5]計!AY18</f>
        <v>0</v>
      </c>
      <c r="BH73" s="28"/>
    </row>
    <row r="74" spans="2:62" s="33" customFormat="1" ht="14.25" customHeight="1" x14ac:dyDescent="0.15">
      <c r="B74" s="47"/>
      <c r="C74" s="706" t="s">
        <v>486</v>
      </c>
      <c r="D74" s="708"/>
      <c r="E74" s="38">
        <f t="shared" si="3"/>
        <v>1</v>
      </c>
      <c r="F74" s="48">
        <f>+[5]計!C19</f>
        <v>0</v>
      </c>
      <c r="G74" s="48">
        <f>+[5]計!D19</f>
        <v>1</v>
      </c>
      <c r="H74" s="49">
        <f>+[5]計!E19</f>
        <v>0</v>
      </c>
      <c r="I74" s="50">
        <f>+[5]計!F19</f>
        <v>0</v>
      </c>
      <c r="J74" s="50">
        <f>+[5]計!G19</f>
        <v>0</v>
      </c>
      <c r="K74" s="50">
        <f>+[5]計!H19</f>
        <v>0</v>
      </c>
      <c r="L74" s="50">
        <f>+[5]計!I19</f>
        <v>0</v>
      </c>
      <c r="M74" s="50">
        <f>+[5]計!J19</f>
        <v>0</v>
      </c>
      <c r="N74" s="50">
        <f>+[5]計!K19</f>
        <v>0</v>
      </c>
      <c r="O74" s="50">
        <f>+[5]計!L19</f>
        <v>0</v>
      </c>
      <c r="P74" s="50">
        <f>+[5]計!M19</f>
        <v>0</v>
      </c>
      <c r="Q74" s="50">
        <f>+[5]計!N19</f>
        <v>0</v>
      </c>
      <c r="R74" s="50">
        <f>+[5]計!O19</f>
        <v>0</v>
      </c>
      <c r="S74" s="50">
        <f>+[5]計!P19</f>
        <v>0</v>
      </c>
      <c r="T74" s="50">
        <f>+[5]計!Q19</f>
        <v>0</v>
      </c>
      <c r="U74" s="50">
        <f>+[5]計!R19</f>
        <v>0</v>
      </c>
      <c r="V74" s="50">
        <f>+[5]計!S19</f>
        <v>0</v>
      </c>
      <c r="W74" s="50">
        <f>+[5]計!T19</f>
        <v>0</v>
      </c>
      <c r="X74" s="50">
        <f>+[5]計!U19</f>
        <v>0</v>
      </c>
      <c r="Y74" s="50">
        <f>+[5]計!V19</f>
        <v>0</v>
      </c>
      <c r="Z74" s="50">
        <f>+[5]計!W19</f>
        <v>0</v>
      </c>
      <c r="AA74" s="50">
        <f>+[5]計!X19</f>
        <v>0</v>
      </c>
      <c r="AB74" s="50">
        <f>+[5]計!Y19</f>
        <v>0</v>
      </c>
      <c r="AC74" s="50">
        <f>+[5]計!Z19</f>
        <v>0</v>
      </c>
      <c r="AD74" s="51">
        <f>+[5]計!AA19</f>
        <v>0</v>
      </c>
      <c r="AE74" s="28"/>
      <c r="AF74" s="28"/>
      <c r="AG74" s="87"/>
      <c r="AH74" s="706" t="s">
        <v>389</v>
      </c>
      <c r="AI74" s="708"/>
      <c r="AJ74" s="52">
        <f>+[5]計!AB19</f>
        <v>0</v>
      </c>
      <c r="AK74" s="53">
        <f>+[5]計!AC19</f>
        <v>0</v>
      </c>
      <c r="AL74" s="53">
        <f>+[5]計!AD19</f>
        <v>0</v>
      </c>
      <c r="AM74" s="53">
        <f>+[5]計!AE19</f>
        <v>0</v>
      </c>
      <c r="AN74" s="53">
        <f>+[5]計!AF19</f>
        <v>0</v>
      </c>
      <c r="AO74" s="53">
        <f>+[5]計!AG19</f>
        <v>0</v>
      </c>
      <c r="AP74" s="53">
        <f>+[5]計!AH19</f>
        <v>0</v>
      </c>
      <c r="AQ74" s="53">
        <f>+[5]計!AI19</f>
        <v>0</v>
      </c>
      <c r="AR74" s="53">
        <f>+[5]計!AJ19</f>
        <v>0</v>
      </c>
      <c r="AS74" s="53">
        <f>+[5]計!AK19</f>
        <v>0</v>
      </c>
      <c r="AT74" s="53">
        <f>+[5]計!AL19</f>
        <v>0</v>
      </c>
      <c r="AU74" s="53">
        <f>+[5]計!AM19</f>
        <v>0</v>
      </c>
      <c r="AV74" s="53">
        <f>+[5]計!AN19</f>
        <v>0</v>
      </c>
      <c r="AW74" s="53">
        <f>+[5]計!AO19</f>
        <v>0</v>
      </c>
      <c r="AX74" s="53">
        <f>+[5]計!AP19</f>
        <v>0</v>
      </c>
      <c r="AY74" s="53">
        <f>+[5]計!AQ19</f>
        <v>0</v>
      </c>
      <c r="AZ74" s="53">
        <f>+[5]計!AR19</f>
        <v>0</v>
      </c>
      <c r="BA74" s="53">
        <f>+[5]計!AS19</f>
        <v>0</v>
      </c>
      <c r="BB74" s="53">
        <f>+[5]計!AT19</f>
        <v>0</v>
      </c>
      <c r="BC74" s="53">
        <f>+[5]計!AU19</f>
        <v>0</v>
      </c>
      <c r="BD74" s="53">
        <f>+[5]計!AV19</f>
        <v>0</v>
      </c>
      <c r="BE74" s="54">
        <f>+[5]計!AW19</f>
        <v>1</v>
      </c>
      <c r="BF74" s="53">
        <f>+[5]計!AX19</f>
        <v>0</v>
      </c>
      <c r="BG74" s="55">
        <f>+[5]計!AY19</f>
        <v>0</v>
      </c>
      <c r="BH74" s="28"/>
      <c r="BJ74" s="33">
        <f t="shared" si="2"/>
        <v>0</v>
      </c>
    </row>
    <row r="75" spans="2:62" s="33" customFormat="1" ht="14.25" customHeight="1" x14ac:dyDescent="0.15">
      <c r="B75" s="47" t="s">
        <v>40</v>
      </c>
      <c r="C75" s="706" t="s">
        <v>487</v>
      </c>
      <c r="D75" s="708"/>
      <c r="E75" s="38">
        <f t="shared" si="3"/>
        <v>9</v>
      </c>
      <c r="F75" s="48">
        <f>+[5]計!C20</f>
        <v>1</v>
      </c>
      <c r="G75" s="48">
        <f>+[5]計!D20</f>
        <v>8</v>
      </c>
      <c r="H75" s="49">
        <f>+[5]計!E20</f>
        <v>0</v>
      </c>
      <c r="I75" s="50">
        <f>+[5]計!F20</f>
        <v>0</v>
      </c>
      <c r="J75" s="50">
        <f>+[5]計!G20</f>
        <v>0</v>
      </c>
      <c r="K75" s="50">
        <f>+[5]計!H20</f>
        <v>0</v>
      </c>
      <c r="L75" s="50">
        <f>+[5]計!I20</f>
        <v>0</v>
      </c>
      <c r="M75" s="50">
        <f>+[5]計!J20</f>
        <v>0</v>
      </c>
      <c r="N75" s="50">
        <f>+[5]計!K20</f>
        <v>0</v>
      </c>
      <c r="O75" s="50">
        <f>+[5]計!L20</f>
        <v>0</v>
      </c>
      <c r="P75" s="50">
        <f>+[5]計!M20</f>
        <v>0</v>
      </c>
      <c r="Q75" s="50">
        <f>+[5]計!N20</f>
        <v>0</v>
      </c>
      <c r="R75" s="50">
        <f>+[5]計!O20</f>
        <v>0</v>
      </c>
      <c r="S75" s="50">
        <f>+[5]計!P20</f>
        <v>1</v>
      </c>
      <c r="T75" s="50">
        <f>+[5]計!Q20</f>
        <v>1</v>
      </c>
      <c r="U75" s="50">
        <f>+[5]計!R20</f>
        <v>0</v>
      </c>
      <c r="V75" s="50">
        <f>+[5]計!S20</f>
        <v>0</v>
      </c>
      <c r="W75" s="50">
        <f>+[5]計!T20</f>
        <v>0</v>
      </c>
      <c r="X75" s="50">
        <f>+[5]計!U20</f>
        <v>0</v>
      </c>
      <c r="Y75" s="50">
        <f>+[5]計!V20</f>
        <v>0</v>
      </c>
      <c r="Z75" s="50">
        <f>+[5]計!W20</f>
        <v>0</v>
      </c>
      <c r="AA75" s="50">
        <f>+[5]計!X20</f>
        <v>0</v>
      </c>
      <c r="AB75" s="50">
        <f>+[5]計!Y20</f>
        <v>2</v>
      </c>
      <c r="AC75" s="50">
        <f>+[5]計!Z20</f>
        <v>0</v>
      </c>
      <c r="AD75" s="51">
        <f>+[5]計!AA20</f>
        <v>2</v>
      </c>
      <c r="AE75" s="28"/>
      <c r="AF75" s="28"/>
      <c r="AG75" s="47" t="s">
        <v>40</v>
      </c>
      <c r="AH75" s="706" t="s">
        <v>390</v>
      </c>
      <c r="AI75" s="708"/>
      <c r="AJ75" s="52">
        <f>+[5]計!AB20</f>
        <v>0</v>
      </c>
      <c r="AK75" s="53">
        <f>+[5]計!AC20</f>
        <v>2</v>
      </c>
      <c r="AL75" s="53">
        <f>+[5]計!AD20</f>
        <v>0</v>
      </c>
      <c r="AM75" s="53">
        <f>+[5]計!AE20</f>
        <v>0</v>
      </c>
      <c r="AN75" s="53">
        <f>+[5]計!AF20</f>
        <v>0</v>
      </c>
      <c r="AO75" s="53">
        <f>+[5]計!AG20</f>
        <v>0</v>
      </c>
      <c r="AP75" s="53">
        <f>+[5]計!AH20</f>
        <v>0</v>
      </c>
      <c r="AQ75" s="53">
        <f>+[5]計!AI20</f>
        <v>0</v>
      </c>
      <c r="AR75" s="53">
        <f>+[5]計!AJ20</f>
        <v>0</v>
      </c>
      <c r="AS75" s="53">
        <f>+[5]計!AK20</f>
        <v>0</v>
      </c>
      <c r="AT75" s="53">
        <f>+[5]計!AL20</f>
        <v>0</v>
      </c>
      <c r="AU75" s="53">
        <f>+[5]計!AM20</f>
        <v>0</v>
      </c>
      <c r="AV75" s="53">
        <f>+[5]計!AN20</f>
        <v>0</v>
      </c>
      <c r="AW75" s="53">
        <f>+[5]計!AO20</f>
        <v>0</v>
      </c>
      <c r="AX75" s="53">
        <f>+[5]計!AP20</f>
        <v>0</v>
      </c>
      <c r="AY75" s="53">
        <f>+[5]計!AQ20</f>
        <v>0</v>
      </c>
      <c r="AZ75" s="53">
        <f>+[5]計!AR20</f>
        <v>0</v>
      </c>
      <c r="BA75" s="53">
        <f>+[5]計!AS20</f>
        <v>0</v>
      </c>
      <c r="BB75" s="53">
        <f>+[5]計!AT20</f>
        <v>0</v>
      </c>
      <c r="BC75" s="53">
        <f>+[5]計!AU20</f>
        <v>0</v>
      </c>
      <c r="BD75" s="53">
        <f>+[5]計!AV20</f>
        <v>0</v>
      </c>
      <c r="BE75" s="54">
        <f>+[5]計!AW20</f>
        <v>0</v>
      </c>
      <c r="BF75" s="53">
        <f>+[5]計!AX20</f>
        <v>0</v>
      </c>
      <c r="BG75" s="55">
        <f>+[5]計!AY20</f>
        <v>0</v>
      </c>
      <c r="BH75" s="28"/>
      <c r="BJ75" s="33">
        <f t="shared" si="2"/>
        <v>0</v>
      </c>
    </row>
    <row r="76" spans="2:62" s="33" customFormat="1" ht="14.25" customHeight="1" x14ac:dyDescent="0.15">
      <c r="B76" s="47"/>
      <c r="C76" s="706" t="s">
        <v>488</v>
      </c>
      <c r="D76" s="708"/>
      <c r="E76" s="38">
        <f t="shared" si="3"/>
        <v>135</v>
      </c>
      <c r="F76" s="48">
        <f>+[5]計!C21</f>
        <v>3</v>
      </c>
      <c r="G76" s="48">
        <f>+[5]計!D21</f>
        <v>132</v>
      </c>
      <c r="H76" s="49">
        <f>+[5]計!E21</f>
        <v>0</v>
      </c>
      <c r="I76" s="50">
        <f>+[5]計!F21</f>
        <v>0</v>
      </c>
      <c r="J76" s="50">
        <f>+[5]計!G21</f>
        <v>0</v>
      </c>
      <c r="K76" s="50">
        <f>+[5]計!H21</f>
        <v>0</v>
      </c>
      <c r="L76" s="50">
        <f>+[5]計!I21</f>
        <v>0</v>
      </c>
      <c r="M76" s="50">
        <f>+[5]計!J21</f>
        <v>0</v>
      </c>
      <c r="N76" s="50">
        <f>+[5]計!K21</f>
        <v>0</v>
      </c>
      <c r="O76" s="50">
        <f>+[5]計!L21</f>
        <v>0</v>
      </c>
      <c r="P76" s="50">
        <f>+[5]計!M21</f>
        <v>0</v>
      </c>
      <c r="Q76" s="50">
        <f>+[5]計!N21</f>
        <v>0</v>
      </c>
      <c r="R76" s="50">
        <f>+[5]計!O21</f>
        <v>0</v>
      </c>
      <c r="S76" s="50">
        <f>+[5]計!P21</f>
        <v>22</v>
      </c>
      <c r="T76" s="50">
        <f>+[5]計!Q21</f>
        <v>3</v>
      </c>
      <c r="U76" s="50">
        <f>+[5]計!R21</f>
        <v>21</v>
      </c>
      <c r="V76" s="50">
        <f>+[5]計!S21</f>
        <v>0</v>
      </c>
      <c r="W76" s="50">
        <f>+[5]計!T21</f>
        <v>0</v>
      </c>
      <c r="X76" s="50">
        <f>+[5]計!U21</f>
        <v>0</v>
      </c>
      <c r="Y76" s="50">
        <f>+[5]計!V21</f>
        <v>0</v>
      </c>
      <c r="Z76" s="50">
        <f>+[5]計!W21</f>
        <v>0</v>
      </c>
      <c r="AA76" s="50">
        <f>+[5]計!X21</f>
        <v>0</v>
      </c>
      <c r="AB76" s="50">
        <f>+[5]計!Y21</f>
        <v>0</v>
      </c>
      <c r="AC76" s="50">
        <f>+[5]計!Z21</f>
        <v>0</v>
      </c>
      <c r="AD76" s="51">
        <f>+[5]計!AA21</f>
        <v>28</v>
      </c>
      <c r="AE76" s="28"/>
      <c r="AF76" s="28"/>
      <c r="AG76" s="47"/>
      <c r="AH76" s="706" t="s">
        <v>489</v>
      </c>
      <c r="AI76" s="708"/>
      <c r="AJ76" s="52">
        <f>+[5]計!AB21</f>
        <v>0</v>
      </c>
      <c r="AK76" s="53">
        <f>+[5]計!AC21</f>
        <v>0</v>
      </c>
      <c r="AL76" s="53">
        <f>+[5]計!AD21</f>
        <v>0</v>
      </c>
      <c r="AM76" s="53">
        <f>+[5]計!AE21</f>
        <v>7</v>
      </c>
      <c r="AN76" s="53">
        <f>+[5]計!AF21</f>
        <v>22</v>
      </c>
      <c r="AO76" s="53">
        <f>+[5]計!AG21</f>
        <v>0</v>
      </c>
      <c r="AP76" s="53">
        <f>+[5]計!AH21</f>
        <v>0</v>
      </c>
      <c r="AQ76" s="53">
        <f>+[5]計!AI21</f>
        <v>0</v>
      </c>
      <c r="AR76" s="53">
        <f>+[5]計!AJ21</f>
        <v>0</v>
      </c>
      <c r="AS76" s="53">
        <f>+[5]計!AK21</f>
        <v>18</v>
      </c>
      <c r="AT76" s="53">
        <f>+[5]計!AL21</f>
        <v>5</v>
      </c>
      <c r="AU76" s="53">
        <f>+[5]計!AM21</f>
        <v>0</v>
      </c>
      <c r="AV76" s="53">
        <f>+[5]計!AN21</f>
        <v>0</v>
      </c>
      <c r="AW76" s="53">
        <f>+[5]計!AO21</f>
        <v>0</v>
      </c>
      <c r="AX76" s="53">
        <f>+[5]計!AP21</f>
        <v>0</v>
      </c>
      <c r="AY76" s="53">
        <f>+[5]計!AQ21</f>
        <v>0</v>
      </c>
      <c r="AZ76" s="53">
        <f>+[5]計!AR21</f>
        <v>6</v>
      </c>
      <c r="BA76" s="53">
        <f>+[5]計!AS21</f>
        <v>0</v>
      </c>
      <c r="BB76" s="53">
        <f>+[5]計!AT21</f>
        <v>0</v>
      </c>
      <c r="BC76" s="53">
        <f>+[5]計!AU21</f>
        <v>0</v>
      </c>
      <c r="BD76" s="53">
        <f>+[5]計!AV21</f>
        <v>0</v>
      </c>
      <c r="BE76" s="54">
        <f>+[5]計!AW21</f>
        <v>0</v>
      </c>
      <c r="BF76" s="53">
        <f>+[5]計!AX21</f>
        <v>0</v>
      </c>
      <c r="BG76" s="55">
        <f>+[5]計!AY21</f>
        <v>0</v>
      </c>
      <c r="BH76" s="28"/>
      <c r="BJ76" s="33">
        <f t="shared" si="2"/>
        <v>0</v>
      </c>
    </row>
    <row r="77" spans="2:62" s="33" customFormat="1" ht="14.25" customHeight="1" x14ac:dyDescent="0.15">
      <c r="B77" s="47"/>
      <c r="C77" s="706" t="s">
        <v>490</v>
      </c>
      <c r="D77" s="708"/>
      <c r="E77" s="38">
        <f t="shared" si="3"/>
        <v>11</v>
      </c>
      <c r="F77" s="48">
        <f>+[5]計!C22</f>
        <v>0</v>
      </c>
      <c r="G77" s="48">
        <f>+[5]計!D22</f>
        <v>11</v>
      </c>
      <c r="H77" s="49">
        <f>+[5]計!E22</f>
        <v>0</v>
      </c>
      <c r="I77" s="50">
        <f>+[5]計!F22</f>
        <v>0</v>
      </c>
      <c r="J77" s="50">
        <f>+[5]計!G22</f>
        <v>0</v>
      </c>
      <c r="K77" s="50">
        <f>+[5]計!H22</f>
        <v>0</v>
      </c>
      <c r="L77" s="50">
        <f>+[5]計!I22</f>
        <v>0</v>
      </c>
      <c r="M77" s="50">
        <f>+[5]計!J22</f>
        <v>0</v>
      </c>
      <c r="N77" s="50">
        <f>+[5]計!K22</f>
        <v>0</v>
      </c>
      <c r="O77" s="50">
        <f>+[5]計!L22</f>
        <v>0</v>
      </c>
      <c r="P77" s="50">
        <f>+[5]計!M22</f>
        <v>0</v>
      </c>
      <c r="Q77" s="50">
        <f>+[5]計!N22</f>
        <v>0</v>
      </c>
      <c r="R77" s="50">
        <f>+[5]計!O22</f>
        <v>0</v>
      </c>
      <c r="S77" s="50">
        <f>+[5]計!P22</f>
        <v>0</v>
      </c>
      <c r="T77" s="50">
        <f>+[5]計!Q22</f>
        <v>0</v>
      </c>
      <c r="U77" s="50">
        <f>+[5]計!R22</f>
        <v>0</v>
      </c>
      <c r="V77" s="50">
        <f>+[5]計!S22</f>
        <v>0</v>
      </c>
      <c r="W77" s="50">
        <f>+[5]計!T22</f>
        <v>0</v>
      </c>
      <c r="X77" s="50">
        <f>+[5]計!U22</f>
        <v>0</v>
      </c>
      <c r="Y77" s="50">
        <f>+[5]計!V22</f>
        <v>0</v>
      </c>
      <c r="Z77" s="50">
        <f>+[5]計!W22</f>
        <v>0</v>
      </c>
      <c r="AA77" s="50">
        <f>+[5]計!X22</f>
        <v>0</v>
      </c>
      <c r="AB77" s="50">
        <f>+[5]計!Y22</f>
        <v>0</v>
      </c>
      <c r="AC77" s="50">
        <f>+[5]計!Z22</f>
        <v>0</v>
      </c>
      <c r="AD77" s="51">
        <f>+[5]計!AA22</f>
        <v>0</v>
      </c>
      <c r="AE77" s="28"/>
      <c r="AF77" s="28"/>
      <c r="AG77" s="47"/>
      <c r="AH77" s="706" t="s">
        <v>490</v>
      </c>
      <c r="AI77" s="708"/>
      <c r="AJ77" s="52">
        <f>+[5]計!AB22</f>
        <v>0</v>
      </c>
      <c r="AK77" s="53">
        <f>+[5]計!AC22</f>
        <v>1</v>
      </c>
      <c r="AL77" s="53">
        <f>+[5]計!AD22</f>
        <v>0</v>
      </c>
      <c r="AM77" s="53">
        <f>+[5]計!AE22</f>
        <v>8</v>
      </c>
      <c r="AN77" s="53">
        <f>+[5]計!AF22</f>
        <v>2</v>
      </c>
      <c r="AO77" s="53">
        <f>+[5]計!AG22</f>
        <v>0</v>
      </c>
      <c r="AP77" s="53">
        <f>+[5]計!AH22</f>
        <v>0</v>
      </c>
      <c r="AQ77" s="53">
        <f>+[5]計!AI22</f>
        <v>0</v>
      </c>
      <c r="AR77" s="53">
        <f>+[5]計!AJ22</f>
        <v>0</v>
      </c>
      <c r="AS77" s="53">
        <f>+[5]計!AK22</f>
        <v>0</v>
      </c>
      <c r="AT77" s="53">
        <f>+[5]計!AL22</f>
        <v>0</v>
      </c>
      <c r="AU77" s="53">
        <f>+[5]計!AM22</f>
        <v>0</v>
      </c>
      <c r="AV77" s="53">
        <f>+[5]計!AN22</f>
        <v>0</v>
      </c>
      <c r="AW77" s="53">
        <f>+[5]計!AO22</f>
        <v>0</v>
      </c>
      <c r="AX77" s="53">
        <f>+[5]計!AP22</f>
        <v>0</v>
      </c>
      <c r="AY77" s="53">
        <f>+[5]計!AQ22</f>
        <v>0</v>
      </c>
      <c r="AZ77" s="53">
        <f>+[5]計!AR22</f>
        <v>0</v>
      </c>
      <c r="BA77" s="53">
        <f>+[5]計!AS22</f>
        <v>0</v>
      </c>
      <c r="BB77" s="53">
        <f>+[5]計!AT22</f>
        <v>0</v>
      </c>
      <c r="BC77" s="53">
        <f>+[5]計!AU22</f>
        <v>0</v>
      </c>
      <c r="BD77" s="53">
        <f>+[5]計!AV22</f>
        <v>0</v>
      </c>
      <c r="BE77" s="54">
        <f>+[5]計!AW22</f>
        <v>0</v>
      </c>
      <c r="BF77" s="53">
        <f>+[5]計!AX22</f>
        <v>0</v>
      </c>
      <c r="BG77" s="55">
        <f>+[5]計!AY22</f>
        <v>0</v>
      </c>
      <c r="BH77" s="28"/>
      <c r="BJ77" s="33">
        <f t="shared" si="2"/>
        <v>0</v>
      </c>
    </row>
    <row r="78" spans="2:62" s="33" customFormat="1" ht="14.25" customHeight="1" x14ac:dyDescent="0.15">
      <c r="B78" s="47"/>
      <c r="C78" s="706" t="s">
        <v>491</v>
      </c>
      <c r="D78" s="708"/>
      <c r="E78" s="38">
        <f t="shared" si="3"/>
        <v>32</v>
      </c>
      <c r="F78" s="48">
        <f>+[5]計!C23</f>
        <v>15</v>
      </c>
      <c r="G78" s="48">
        <f>+[5]計!D23</f>
        <v>17</v>
      </c>
      <c r="H78" s="49">
        <f>+[5]計!E23</f>
        <v>0</v>
      </c>
      <c r="I78" s="50">
        <f>+[5]計!F23</f>
        <v>0</v>
      </c>
      <c r="J78" s="50">
        <f>+[5]計!G23</f>
        <v>0</v>
      </c>
      <c r="K78" s="50">
        <f>+[5]計!H23</f>
        <v>0</v>
      </c>
      <c r="L78" s="50">
        <f>+[5]計!I23</f>
        <v>0</v>
      </c>
      <c r="M78" s="50">
        <f>+[5]計!J23</f>
        <v>0</v>
      </c>
      <c r="N78" s="50">
        <f>+[5]計!K23</f>
        <v>0</v>
      </c>
      <c r="O78" s="50">
        <f>+[5]計!L23</f>
        <v>1</v>
      </c>
      <c r="P78" s="50">
        <f>+[5]計!M23</f>
        <v>0</v>
      </c>
      <c r="Q78" s="50">
        <f>+[5]計!N23</f>
        <v>0</v>
      </c>
      <c r="R78" s="50">
        <f>+[5]計!O23</f>
        <v>0</v>
      </c>
      <c r="S78" s="50">
        <f>+[5]計!P23</f>
        <v>0</v>
      </c>
      <c r="T78" s="50">
        <f>+[5]計!Q23</f>
        <v>1</v>
      </c>
      <c r="U78" s="50">
        <f>+[5]計!R23</f>
        <v>2</v>
      </c>
      <c r="V78" s="50">
        <f>+[5]計!S23</f>
        <v>0</v>
      </c>
      <c r="W78" s="50">
        <f>+[5]計!T23</f>
        <v>0</v>
      </c>
      <c r="X78" s="50">
        <f>+[5]計!U23</f>
        <v>1</v>
      </c>
      <c r="Y78" s="50">
        <f>+[5]計!V23</f>
        <v>0</v>
      </c>
      <c r="Z78" s="50">
        <f>+[5]計!W23</f>
        <v>0</v>
      </c>
      <c r="AA78" s="50">
        <f>+[5]計!X23</f>
        <v>0</v>
      </c>
      <c r="AB78" s="50">
        <f>+[5]計!Y23</f>
        <v>0</v>
      </c>
      <c r="AC78" s="50">
        <f>+[5]計!Z23</f>
        <v>0</v>
      </c>
      <c r="AD78" s="51">
        <f>+[5]計!AA23</f>
        <v>4</v>
      </c>
      <c r="AE78" s="28"/>
      <c r="AF78" s="28"/>
      <c r="AG78" s="47"/>
      <c r="AH78" s="706" t="s">
        <v>492</v>
      </c>
      <c r="AI78" s="708"/>
      <c r="AJ78" s="52">
        <f>+[5]計!AB23</f>
        <v>0</v>
      </c>
      <c r="AK78" s="53">
        <f>+[5]計!AC23</f>
        <v>0</v>
      </c>
      <c r="AL78" s="53">
        <f>+[5]計!AD23</f>
        <v>0</v>
      </c>
      <c r="AM78" s="53">
        <f>+[5]計!AE23</f>
        <v>5</v>
      </c>
      <c r="AN78" s="53">
        <f>+[5]計!AF23</f>
        <v>0</v>
      </c>
      <c r="AO78" s="53">
        <f>+[5]計!AG23</f>
        <v>0</v>
      </c>
      <c r="AP78" s="53">
        <f>+[5]計!AH23</f>
        <v>0</v>
      </c>
      <c r="AQ78" s="53">
        <f>+[5]計!AI23</f>
        <v>0</v>
      </c>
      <c r="AR78" s="53">
        <f>+[5]計!AJ23</f>
        <v>0</v>
      </c>
      <c r="AS78" s="53">
        <f>+[5]計!AK23</f>
        <v>0</v>
      </c>
      <c r="AT78" s="53">
        <f>+[5]計!AL23</f>
        <v>0</v>
      </c>
      <c r="AU78" s="53">
        <f>+[5]計!AM23</f>
        <v>0</v>
      </c>
      <c r="AV78" s="53">
        <f>+[5]計!AN23</f>
        <v>0</v>
      </c>
      <c r="AW78" s="53">
        <f>+[5]計!AO23</f>
        <v>0</v>
      </c>
      <c r="AX78" s="53">
        <f>+[5]計!AP23</f>
        <v>0</v>
      </c>
      <c r="AY78" s="53">
        <f>+[5]計!AQ23</f>
        <v>0</v>
      </c>
      <c r="AZ78" s="53">
        <f>+[5]計!AR23</f>
        <v>1</v>
      </c>
      <c r="BA78" s="53">
        <f>+[5]計!AS23</f>
        <v>1</v>
      </c>
      <c r="BB78" s="53">
        <f>+[5]計!AT23</f>
        <v>0</v>
      </c>
      <c r="BC78" s="53">
        <f>+[5]計!AU23</f>
        <v>1</v>
      </c>
      <c r="BD78" s="53">
        <f>+[5]計!AV23</f>
        <v>0</v>
      </c>
      <c r="BE78" s="54">
        <f>+[5]計!AW23</f>
        <v>0</v>
      </c>
      <c r="BF78" s="53">
        <f>+[5]計!AX23</f>
        <v>0</v>
      </c>
      <c r="BG78" s="55">
        <f>+[5]計!AY23</f>
        <v>0</v>
      </c>
      <c r="BH78" s="28"/>
      <c r="BJ78" s="33">
        <f t="shared" si="2"/>
        <v>0</v>
      </c>
    </row>
    <row r="79" spans="2:62" s="33" customFormat="1" ht="14.25" customHeight="1" x14ac:dyDescent="0.15">
      <c r="B79" s="47"/>
      <c r="C79" s="706" t="s">
        <v>493</v>
      </c>
      <c r="D79" s="708"/>
      <c r="E79" s="38">
        <f t="shared" si="3"/>
        <v>44</v>
      </c>
      <c r="F79" s="48">
        <f>+[5]計!C24</f>
        <v>24</v>
      </c>
      <c r="G79" s="48">
        <f>+[5]計!D24</f>
        <v>20</v>
      </c>
      <c r="H79" s="49">
        <f>+[5]計!E24</f>
        <v>0</v>
      </c>
      <c r="I79" s="50">
        <f>+[5]計!F24</f>
        <v>0</v>
      </c>
      <c r="J79" s="50">
        <f>+[5]計!G24</f>
        <v>0</v>
      </c>
      <c r="K79" s="50">
        <f>+[5]計!H24</f>
        <v>0</v>
      </c>
      <c r="L79" s="50">
        <f>+[5]計!I24</f>
        <v>0</v>
      </c>
      <c r="M79" s="50">
        <f>+[5]計!J24</f>
        <v>0</v>
      </c>
      <c r="N79" s="50">
        <f>+[5]計!K24</f>
        <v>0</v>
      </c>
      <c r="O79" s="50">
        <f>+[5]計!L24</f>
        <v>0</v>
      </c>
      <c r="P79" s="50">
        <f>+[5]計!M24</f>
        <v>0</v>
      </c>
      <c r="Q79" s="50">
        <f>+[5]計!N24</f>
        <v>0</v>
      </c>
      <c r="R79" s="50">
        <f>+[5]計!O24</f>
        <v>1</v>
      </c>
      <c r="S79" s="50">
        <f>+[5]計!P24</f>
        <v>0</v>
      </c>
      <c r="T79" s="50">
        <f>+[5]計!Q24</f>
        <v>2</v>
      </c>
      <c r="U79" s="50">
        <f>+[5]計!R24</f>
        <v>2</v>
      </c>
      <c r="V79" s="50">
        <f>+[5]計!S24</f>
        <v>0</v>
      </c>
      <c r="W79" s="50">
        <f>+[5]計!T24</f>
        <v>0</v>
      </c>
      <c r="X79" s="50">
        <f>+[5]計!U24</f>
        <v>0</v>
      </c>
      <c r="Y79" s="50">
        <f>+[5]計!V24</f>
        <v>0</v>
      </c>
      <c r="Z79" s="50">
        <f>+[5]計!W24</f>
        <v>0</v>
      </c>
      <c r="AA79" s="50">
        <f>+[5]計!X24</f>
        <v>0</v>
      </c>
      <c r="AB79" s="50">
        <f>+[5]計!Y24</f>
        <v>0</v>
      </c>
      <c r="AC79" s="50">
        <f>+[5]計!Z24</f>
        <v>2</v>
      </c>
      <c r="AD79" s="51">
        <f>+[5]計!AA24</f>
        <v>3</v>
      </c>
      <c r="AE79" s="28"/>
      <c r="AF79" s="28"/>
      <c r="AG79" s="47"/>
      <c r="AH79" s="706" t="s">
        <v>494</v>
      </c>
      <c r="AI79" s="708"/>
      <c r="AJ79" s="52">
        <f>+[5]計!AB24</f>
        <v>0</v>
      </c>
      <c r="AK79" s="53">
        <f>+[5]計!AC24</f>
        <v>1</v>
      </c>
      <c r="AL79" s="53">
        <f>+[5]計!AD24</f>
        <v>0</v>
      </c>
      <c r="AM79" s="53">
        <f>+[5]計!AE24</f>
        <v>1</v>
      </c>
      <c r="AN79" s="53">
        <f>+[5]計!AF24</f>
        <v>5</v>
      </c>
      <c r="AO79" s="53">
        <f>+[5]計!AG24</f>
        <v>0</v>
      </c>
      <c r="AP79" s="53">
        <f>+[5]計!AH24</f>
        <v>0</v>
      </c>
      <c r="AQ79" s="53">
        <f>+[5]計!AI24</f>
        <v>0</v>
      </c>
      <c r="AR79" s="53">
        <f>+[5]計!AJ24</f>
        <v>0</v>
      </c>
      <c r="AS79" s="53">
        <f>+[5]計!AK24</f>
        <v>0</v>
      </c>
      <c r="AT79" s="53">
        <f>+[5]計!AL24</f>
        <v>0</v>
      </c>
      <c r="AU79" s="53">
        <f>+[5]計!AM24</f>
        <v>0</v>
      </c>
      <c r="AV79" s="53">
        <f>+[5]計!AN24</f>
        <v>0</v>
      </c>
      <c r="AW79" s="53">
        <f>+[5]計!AO24</f>
        <v>0</v>
      </c>
      <c r="AX79" s="53">
        <f>+[5]計!AP24</f>
        <v>0</v>
      </c>
      <c r="AY79" s="53">
        <f>+[5]計!AQ24</f>
        <v>0</v>
      </c>
      <c r="AZ79" s="53">
        <f>+[5]計!AR24</f>
        <v>2</v>
      </c>
      <c r="BA79" s="53">
        <f>+[5]計!AS24</f>
        <v>0</v>
      </c>
      <c r="BB79" s="53">
        <f>+[5]計!AT24</f>
        <v>1</v>
      </c>
      <c r="BC79" s="53">
        <f>+[5]計!AU24</f>
        <v>0</v>
      </c>
      <c r="BD79" s="53">
        <f>+[5]計!AV24</f>
        <v>0</v>
      </c>
      <c r="BE79" s="54">
        <f>+[5]計!AW24</f>
        <v>0</v>
      </c>
      <c r="BF79" s="53">
        <f>+[5]計!AX24</f>
        <v>0</v>
      </c>
      <c r="BG79" s="55">
        <f>+[5]計!AY24</f>
        <v>0</v>
      </c>
      <c r="BH79" s="28"/>
      <c r="BJ79" s="33">
        <f t="shared" si="2"/>
        <v>0</v>
      </c>
    </row>
    <row r="80" spans="2:62" s="33" customFormat="1" ht="14.25" customHeight="1" x14ac:dyDescent="0.15">
      <c r="B80" s="47"/>
      <c r="C80" s="706" t="s">
        <v>495</v>
      </c>
      <c r="D80" s="707"/>
      <c r="E80" s="38">
        <f t="shared" si="3"/>
        <v>29</v>
      </c>
      <c r="F80" s="48">
        <f>+[5]計!C25</f>
        <v>9</v>
      </c>
      <c r="G80" s="48">
        <f>+[5]計!D25</f>
        <v>20</v>
      </c>
      <c r="H80" s="49">
        <f>+[5]計!E25</f>
        <v>0</v>
      </c>
      <c r="I80" s="50">
        <f>+[5]計!F25</f>
        <v>0</v>
      </c>
      <c r="J80" s="50">
        <f>+[5]計!G25</f>
        <v>0</v>
      </c>
      <c r="K80" s="50">
        <f>+[5]計!H25</f>
        <v>0</v>
      </c>
      <c r="L80" s="50">
        <f>+[5]計!I25</f>
        <v>0</v>
      </c>
      <c r="M80" s="50">
        <f>+[5]計!J25</f>
        <v>0</v>
      </c>
      <c r="N80" s="50">
        <f>+[5]計!K25</f>
        <v>0</v>
      </c>
      <c r="O80" s="50">
        <f>+[5]計!L25</f>
        <v>0</v>
      </c>
      <c r="P80" s="50">
        <f>+[5]計!M25</f>
        <v>0</v>
      </c>
      <c r="Q80" s="50">
        <f>+[5]計!N25</f>
        <v>0</v>
      </c>
      <c r="R80" s="50">
        <f>+[5]計!O25</f>
        <v>0</v>
      </c>
      <c r="S80" s="50">
        <f>+[5]計!P25</f>
        <v>0</v>
      </c>
      <c r="T80" s="50">
        <f>+[5]計!Q25</f>
        <v>0</v>
      </c>
      <c r="U80" s="50">
        <f>+[5]計!R25</f>
        <v>5</v>
      </c>
      <c r="V80" s="50">
        <f>+[5]計!S25</f>
        <v>0</v>
      </c>
      <c r="W80" s="50">
        <f>+[5]計!T25</f>
        <v>0</v>
      </c>
      <c r="X80" s="50">
        <f>+[5]計!U25</f>
        <v>0</v>
      </c>
      <c r="Y80" s="50">
        <f>+[5]計!V25</f>
        <v>0</v>
      </c>
      <c r="Z80" s="50">
        <f>+[5]計!W25</f>
        <v>0</v>
      </c>
      <c r="AA80" s="50">
        <f>+[5]計!X25</f>
        <v>0</v>
      </c>
      <c r="AB80" s="50">
        <f>+[5]計!Y25</f>
        <v>0</v>
      </c>
      <c r="AC80" s="50">
        <f>+[5]計!Z25</f>
        <v>0</v>
      </c>
      <c r="AD80" s="51">
        <f>+[5]計!AA25</f>
        <v>1</v>
      </c>
      <c r="AE80" s="28"/>
      <c r="AF80" s="28"/>
      <c r="AG80" s="47"/>
      <c r="AH80" s="706" t="s">
        <v>496</v>
      </c>
      <c r="AI80" s="708"/>
      <c r="AJ80" s="52">
        <f>+[5]計!AB25</f>
        <v>0</v>
      </c>
      <c r="AK80" s="53">
        <f>+[5]計!AC25</f>
        <v>4</v>
      </c>
      <c r="AL80" s="53">
        <f>+[5]計!AD25</f>
        <v>0</v>
      </c>
      <c r="AM80" s="53">
        <f>+[5]計!AE25</f>
        <v>10</v>
      </c>
      <c r="AN80" s="53">
        <f>+[5]計!AF25</f>
        <v>0</v>
      </c>
      <c r="AO80" s="53">
        <f>+[5]計!AG25</f>
        <v>0</v>
      </c>
      <c r="AP80" s="53">
        <f>+[5]計!AH25</f>
        <v>0</v>
      </c>
      <c r="AQ80" s="53">
        <f>+[5]計!AI25</f>
        <v>0</v>
      </c>
      <c r="AR80" s="53">
        <f>+[5]計!AJ25</f>
        <v>0</v>
      </c>
      <c r="AS80" s="53">
        <f>+[5]計!AK25</f>
        <v>0</v>
      </c>
      <c r="AT80" s="53">
        <f>+[5]計!AL25</f>
        <v>0</v>
      </c>
      <c r="AU80" s="53">
        <f>+[5]計!AM25</f>
        <v>0</v>
      </c>
      <c r="AV80" s="53">
        <f>+[5]計!AN25</f>
        <v>0</v>
      </c>
      <c r="AW80" s="53">
        <f>+[5]計!AO25</f>
        <v>0</v>
      </c>
      <c r="AX80" s="53">
        <f>+[5]計!AP25</f>
        <v>0</v>
      </c>
      <c r="AY80" s="53">
        <f>+[5]計!AQ25</f>
        <v>0</v>
      </c>
      <c r="AZ80" s="53">
        <f>+[5]計!AR25</f>
        <v>0</v>
      </c>
      <c r="BA80" s="53">
        <f>+[5]計!AS25</f>
        <v>0</v>
      </c>
      <c r="BB80" s="53">
        <f>+[5]計!AT25</f>
        <v>0</v>
      </c>
      <c r="BC80" s="53">
        <f>+[5]計!AU25</f>
        <v>0</v>
      </c>
      <c r="BD80" s="53">
        <f>+[5]計!AV25</f>
        <v>0</v>
      </c>
      <c r="BE80" s="54">
        <f>+[5]計!AW25</f>
        <v>0</v>
      </c>
      <c r="BF80" s="53">
        <f>+[5]計!AX25</f>
        <v>0</v>
      </c>
      <c r="BG80" s="55">
        <f>+[5]計!AY25</f>
        <v>0</v>
      </c>
      <c r="BH80" s="28"/>
      <c r="BJ80" s="33">
        <f t="shared" si="2"/>
        <v>0</v>
      </c>
    </row>
    <row r="81" spans="2:62" s="33" customFormat="1" ht="14.25" customHeight="1" x14ac:dyDescent="0.15">
      <c r="B81" s="47"/>
      <c r="C81" s="706" t="s">
        <v>497</v>
      </c>
      <c r="D81" s="707"/>
      <c r="E81" s="38">
        <f t="shared" si="3"/>
        <v>12</v>
      </c>
      <c r="F81" s="48">
        <f>+[5]計!C26</f>
        <v>4</v>
      </c>
      <c r="G81" s="48">
        <f>+[5]計!D26</f>
        <v>8</v>
      </c>
      <c r="H81" s="49">
        <f>+[5]計!E26</f>
        <v>0</v>
      </c>
      <c r="I81" s="50">
        <f>+[5]計!F26</f>
        <v>0</v>
      </c>
      <c r="J81" s="50">
        <f>+[5]計!G26</f>
        <v>0</v>
      </c>
      <c r="K81" s="50">
        <f>+[5]計!H26</f>
        <v>0</v>
      </c>
      <c r="L81" s="50">
        <f>+[5]計!I26</f>
        <v>0</v>
      </c>
      <c r="M81" s="50">
        <f>+[5]計!J26</f>
        <v>0</v>
      </c>
      <c r="N81" s="50">
        <f>+[5]計!K26</f>
        <v>0</v>
      </c>
      <c r="O81" s="50">
        <f>+[5]計!L26</f>
        <v>0</v>
      </c>
      <c r="P81" s="50">
        <f>+[5]計!M26</f>
        <v>0</v>
      </c>
      <c r="Q81" s="50">
        <f>+[5]計!N26</f>
        <v>0</v>
      </c>
      <c r="R81" s="50">
        <f>+[5]計!O26</f>
        <v>0</v>
      </c>
      <c r="S81" s="50">
        <f>+[5]計!P26</f>
        <v>0</v>
      </c>
      <c r="T81" s="50">
        <f>+[5]計!Q26</f>
        <v>5</v>
      </c>
      <c r="U81" s="50">
        <f>+[5]計!R26</f>
        <v>1</v>
      </c>
      <c r="V81" s="50">
        <f>+[5]計!S26</f>
        <v>0</v>
      </c>
      <c r="W81" s="50">
        <f>+[5]計!T26</f>
        <v>0</v>
      </c>
      <c r="X81" s="50">
        <f>+[5]計!U26</f>
        <v>0</v>
      </c>
      <c r="Y81" s="50">
        <f>+[5]計!V26</f>
        <v>0</v>
      </c>
      <c r="Z81" s="50">
        <f>+[5]計!W26</f>
        <v>0</v>
      </c>
      <c r="AA81" s="50">
        <f>+[5]計!X26</f>
        <v>0</v>
      </c>
      <c r="AB81" s="50">
        <f>+[5]計!Y26</f>
        <v>0</v>
      </c>
      <c r="AC81" s="50">
        <f>+[5]計!Z26</f>
        <v>0</v>
      </c>
      <c r="AD81" s="51">
        <f>+[5]計!AA26</f>
        <v>0</v>
      </c>
      <c r="AE81" s="28"/>
      <c r="AF81" s="28"/>
      <c r="AG81" s="47"/>
      <c r="AH81" s="706" t="s">
        <v>498</v>
      </c>
      <c r="AI81" s="708"/>
      <c r="AJ81" s="52">
        <f>+[5]計!AB26</f>
        <v>0</v>
      </c>
      <c r="AK81" s="53">
        <f>+[5]計!AC26</f>
        <v>0</v>
      </c>
      <c r="AL81" s="53">
        <f>+[5]計!AD26</f>
        <v>0</v>
      </c>
      <c r="AM81" s="53">
        <f>+[5]計!AE26</f>
        <v>0</v>
      </c>
      <c r="AN81" s="53">
        <f>+[5]計!AF26</f>
        <v>0</v>
      </c>
      <c r="AO81" s="53">
        <f>+[5]計!AG26</f>
        <v>0</v>
      </c>
      <c r="AP81" s="53">
        <f>+[5]計!AH26</f>
        <v>1</v>
      </c>
      <c r="AQ81" s="53">
        <f>+[5]計!AI26</f>
        <v>0</v>
      </c>
      <c r="AR81" s="53">
        <f>+[5]計!AJ26</f>
        <v>0</v>
      </c>
      <c r="AS81" s="53">
        <f>+[5]計!AK26</f>
        <v>0</v>
      </c>
      <c r="AT81" s="53">
        <f>+[5]計!AL26</f>
        <v>0</v>
      </c>
      <c r="AU81" s="53">
        <f>+[5]計!AM26</f>
        <v>0</v>
      </c>
      <c r="AV81" s="53">
        <f>+[5]計!AN26</f>
        <v>0</v>
      </c>
      <c r="AW81" s="53">
        <f>+[5]計!AO26</f>
        <v>0</v>
      </c>
      <c r="AX81" s="53">
        <f>+[5]計!AP26</f>
        <v>0</v>
      </c>
      <c r="AY81" s="53">
        <f>+[5]計!AQ26</f>
        <v>0</v>
      </c>
      <c r="AZ81" s="53">
        <f>+[5]計!AR26</f>
        <v>0</v>
      </c>
      <c r="BA81" s="53">
        <f>+[5]計!AS26</f>
        <v>0</v>
      </c>
      <c r="BB81" s="53">
        <f>+[5]計!AT26</f>
        <v>0</v>
      </c>
      <c r="BC81" s="53">
        <f>+[5]計!AU26</f>
        <v>0</v>
      </c>
      <c r="BD81" s="53">
        <f>+[5]計!AV26</f>
        <v>1</v>
      </c>
      <c r="BE81" s="54">
        <f>+[5]計!AW26</f>
        <v>0</v>
      </c>
      <c r="BF81" s="53">
        <f>+[5]計!AX26</f>
        <v>0</v>
      </c>
      <c r="BG81" s="55">
        <f>+[5]計!AY26</f>
        <v>0</v>
      </c>
      <c r="BH81" s="28"/>
      <c r="BJ81" s="33">
        <f t="shared" si="2"/>
        <v>0</v>
      </c>
    </row>
    <row r="82" spans="2:62" s="33" customFormat="1" ht="14.25" customHeight="1" x14ac:dyDescent="0.15">
      <c r="B82" s="47"/>
      <c r="C82" s="711" t="s">
        <v>499</v>
      </c>
      <c r="D82" s="712"/>
      <c r="E82" s="38">
        <f t="shared" si="3"/>
        <v>128</v>
      </c>
      <c r="F82" s="48">
        <f>+[5]計!C27</f>
        <v>117</v>
      </c>
      <c r="G82" s="48">
        <f>+[5]計!D27</f>
        <v>11</v>
      </c>
      <c r="H82" s="49">
        <f>+[5]計!E27</f>
        <v>0</v>
      </c>
      <c r="I82" s="50">
        <f>+[5]計!F27</f>
        <v>0</v>
      </c>
      <c r="J82" s="50">
        <f>+[5]計!G27</f>
        <v>0</v>
      </c>
      <c r="K82" s="50">
        <f>+[5]計!H27</f>
        <v>0</v>
      </c>
      <c r="L82" s="50">
        <f>+[5]計!I27</f>
        <v>0</v>
      </c>
      <c r="M82" s="50">
        <f>+[5]計!J27</f>
        <v>0</v>
      </c>
      <c r="N82" s="50">
        <f>+[5]計!K27</f>
        <v>0</v>
      </c>
      <c r="O82" s="50">
        <f>+[5]計!L27</f>
        <v>0</v>
      </c>
      <c r="P82" s="50">
        <f>+[5]計!M27</f>
        <v>0</v>
      </c>
      <c r="Q82" s="50">
        <f>+[5]計!N27</f>
        <v>0</v>
      </c>
      <c r="R82" s="50">
        <f>+[5]計!O27</f>
        <v>0</v>
      </c>
      <c r="S82" s="50">
        <f>+[5]計!P27</f>
        <v>0</v>
      </c>
      <c r="T82" s="50">
        <f>+[5]計!Q27</f>
        <v>9</v>
      </c>
      <c r="U82" s="50">
        <f>+[5]計!R27</f>
        <v>0</v>
      </c>
      <c r="V82" s="50">
        <f>+[5]計!S27</f>
        <v>0</v>
      </c>
      <c r="W82" s="50">
        <f>+[5]計!T27</f>
        <v>0</v>
      </c>
      <c r="X82" s="50">
        <f>+[5]計!U27</f>
        <v>0</v>
      </c>
      <c r="Y82" s="50">
        <f>+[5]計!V27</f>
        <v>0</v>
      </c>
      <c r="Z82" s="50">
        <f>+[5]計!W27</f>
        <v>0</v>
      </c>
      <c r="AA82" s="50">
        <f>+[5]計!X27</f>
        <v>0</v>
      </c>
      <c r="AB82" s="50">
        <f>+[5]計!Y27</f>
        <v>0</v>
      </c>
      <c r="AC82" s="50">
        <f>+[5]計!Z27</f>
        <v>0</v>
      </c>
      <c r="AD82" s="51">
        <f>+[5]計!AA27</f>
        <v>0</v>
      </c>
      <c r="AE82" s="28"/>
      <c r="AF82" s="28"/>
      <c r="AG82" s="47"/>
      <c r="AH82" s="711" t="s">
        <v>500</v>
      </c>
      <c r="AI82" s="713"/>
      <c r="AJ82" s="52">
        <f>+[5]計!AB27</f>
        <v>2</v>
      </c>
      <c r="AK82" s="53">
        <f>+[5]計!AC27</f>
        <v>0</v>
      </c>
      <c r="AL82" s="53">
        <f>+[5]計!AD27</f>
        <v>0</v>
      </c>
      <c r="AM82" s="53">
        <f>+[5]計!AE27</f>
        <v>0</v>
      </c>
      <c r="AN82" s="53">
        <f>+[5]計!AF27</f>
        <v>0</v>
      </c>
      <c r="AO82" s="53">
        <f>+[5]計!AG27</f>
        <v>0</v>
      </c>
      <c r="AP82" s="53">
        <f>+[5]計!AH27</f>
        <v>0</v>
      </c>
      <c r="AQ82" s="53">
        <f>+[5]計!AI27</f>
        <v>0</v>
      </c>
      <c r="AR82" s="53">
        <f>+[5]計!AJ27</f>
        <v>0</v>
      </c>
      <c r="AS82" s="53">
        <f>+[5]計!AK27</f>
        <v>0</v>
      </c>
      <c r="AT82" s="53">
        <f>+[5]計!AL27</f>
        <v>0</v>
      </c>
      <c r="AU82" s="53">
        <f>+[5]計!AM27</f>
        <v>0</v>
      </c>
      <c r="AV82" s="53">
        <f>+[5]計!AN27</f>
        <v>0</v>
      </c>
      <c r="AW82" s="53">
        <f>+[5]計!AO27</f>
        <v>0</v>
      </c>
      <c r="AX82" s="53">
        <f>+[5]計!AP27</f>
        <v>0</v>
      </c>
      <c r="AY82" s="53">
        <f>+[5]計!AQ27</f>
        <v>0</v>
      </c>
      <c r="AZ82" s="53">
        <f>+[5]計!AR27</f>
        <v>0</v>
      </c>
      <c r="BA82" s="53">
        <f>+[5]計!AS27</f>
        <v>0</v>
      </c>
      <c r="BB82" s="53">
        <f>+[5]計!AT27</f>
        <v>0</v>
      </c>
      <c r="BC82" s="53">
        <f>+[5]計!AU27</f>
        <v>0</v>
      </c>
      <c r="BD82" s="53">
        <f>+[5]計!AV27</f>
        <v>0</v>
      </c>
      <c r="BE82" s="54">
        <f>+[5]計!AW27</f>
        <v>0</v>
      </c>
      <c r="BF82" s="53">
        <f>+[5]計!AX27</f>
        <v>0</v>
      </c>
      <c r="BG82" s="55">
        <f>+[5]計!AY27</f>
        <v>0</v>
      </c>
      <c r="BH82" s="28"/>
      <c r="BJ82" s="33">
        <f t="shared" si="2"/>
        <v>0</v>
      </c>
    </row>
    <row r="83" spans="2:62" s="33" customFormat="1" ht="14.25" customHeight="1" x14ac:dyDescent="0.15">
      <c r="B83" s="47"/>
      <c r="C83" s="706" t="s">
        <v>501</v>
      </c>
      <c r="D83" s="707"/>
      <c r="E83" s="38">
        <f t="shared" si="3"/>
        <v>56</v>
      </c>
      <c r="F83" s="48">
        <f>+[5]計!C28</f>
        <v>22</v>
      </c>
      <c r="G83" s="48">
        <f>+[5]計!D28</f>
        <v>34</v>
      </c>
      <c r="H83" s="49">
        <f>+[5]計!E28</f>
        <v>0</v>
      </c>
      <c r="I83" s="50">
        <f>+[5]計!F28</f>
        <v>0</v>
      </c>
      <c r="J83" s="50">
        <f>+[5]計!G28</f>
        <v>0</v>
      </c>
      <c r="K83" s="50">
        <f>+[5]計!H28</f>
        <v>0</v>
      </c>
      <c r="L83" s="50">
        <f>+[5]計!I28</f>
        <v>0</v>
      </c>
      <c r="M83" s="50">
        <f>+[5]計!J28</f>
        <v>0</v>
      </c>
      <c r="N83" s="50">
        <f>+[5]計!K28</f>
        <v>0</v>
      </c>
      <c r="O83" s="50">
        <f>+[5]計!L28</f>
        <v>0</v>
      </c>
      <c r="P83" s="50">
        <f>+[5]計!M28</f>
        <v>0</v>
      </c>
      <c r="Q83" s="50">
        <f>+[5]計!N28</f>
        <v>0</v>
      </c>
      <c r="R83" s="50">
        <f>+[5]計!O28</f>
        <v>0</v>
      </c>
      <c r="S83" s="50">
        <f>+[5]計!P28</f>
        <v>0</v>
      </c>
      <c r="T83" s="50">
        <f>+[5]計!Q28</f>
        <v>4</v>
      </c>
      <c r="U83" s="50">
        <f>+[5]計!R28</f>
        <v>15</v>
      </c>
      <c r="V83" s="50">
        <f>+[5]計!S28</f>
        <v>0</v>
      </c>
      <c r="W83" s="50">
        <f>+[5]計!T28</f>
        <v>0</v>
      </c>
      <c r="X83" s="50">
        <f>+[5]計!U28</f>
        <v>0</v>
      </c>
      <c r="Y83" s="50">
        <f>+[5]計!V28</f>
        <v>0</v>
      </c>
      <c r="Z83" s="50">
        <f>+[5]計!W28</f>
        <v>0</v>
      </c>
      <c r="AA83" s="50">
        <f>+[5]計!X28</f>
        <v>0</v>
      </c>
      <c r="AB83" s="50">
        <f>+[5]計!Y28</f>
        <v>0</v>
      </c>
      <c r="AC83" s="50">
        <f>+[5]計!Z28</f>
        <v>0</v>
      </c>
      <c r="AD83" s="51">
        <f>+[5]計!AA28</f>
        <v>9</v>
      </c>
      <c r="AE83" s="28"/>
      <c r="AF83" s="28"/>
      <c r="AG83" s="47"/>
      <c r="AH83" s="706" t="s">
        <v>502</v>
      </c>
      <c r="AI83" s="708"/>
      <c r="AJ83" s="52">
        <f>+[5]計!AB28</f>
        <v>0</v>
      </c>
      <c r="AK83" s="53">
        <f>+[5]計!AC28</f>
        <v>0</v>
      </c>
      <c r="AL83" s="53">
        <f>+[5]計!AD28</f>
        <v>0</v>
      </c>
      <c r="AM83" s="53">
        <f>+[5]計!AE28</f>
        <v>0</v>
      </c>
      <c r="AN83" s="53">
        <f>+[5]計!AF28</f>
        <v>4</v>
      </c>
      <c r="AO83" s="53">
        <f>+[5]計!AG28</f>
        <v>0</v>
      </c>
      <c r="AP83" s="53">
        <f>+[5]計!AH28</f>
        <v>0</v>
      </c>
      <c r="AQ83" s="53">
        <f>+[5]計!AI28</f>
        <v>0</v>
      </c>
      <c r="AR83" s="53">
        <f>+[5]計!AJ28</f>
        <v>0</v>
      </c>
      <c r="AS83" s="53">
        <f>+[5]計!AK28</f>
        <v>0</v>
      </c>
      <c r="AT83" s="53">
        <f>+[5]計!AL28</f>
        <v>0</v>
      </c>
      <c r="AU83" s="53">
        <f>+[5]計!AM28</f>
        <v>0</v>
      </c>
      <c r="AV83" s="53">
        <f>+[5]計!AN28</f>
        <v>0</v>
      </c>
      <c r="AW83" s="53">
        <f>+[5]計!AO28</f>
        <v>0</v>
      </c>
      <c r="AX83" s="53">
        <f>+[5]計!AP28</f>
        <v>0</v>
      </c>
      <c r="AY83" s="53">
        <f>+[5]計!AQ28</f>
        <v>0</v>
      </c>
      <c r="AZ83" s="53">
        <f>+[5]計!AR28</f>
        <v>2</v>
      </c>
      <c r="BA83" s="53">
        <f>+[5]計!AS28</f>
        <v>0</v>
      </c>
      <c r="BB83" s="53">
        <f>+[5]計!AT28</f>
        <v>0</v>
      </c>
      <c r="BC83" s="53">
        <f>+[5]計!AU28</f>
        <v>0</v>
      </c>
      <c r="BD83" s="53">
        <f>+[5]計!AV28</f>
        <v>0</v>
      </c>
      <c r="BE83" s="54">
        <f>+[5]計!AW28</f>
        <v>0</v>
      </c>
      <c r="BF83" s="53">
        <f>+[5]計!AX28</f>
        <v>0</v>
      </c>
      <c r="BG83" s="55">
        <f>+[5]計!AY28</f>
        <v>0</v>
      </c>
      <c r="BH83" s="28"/>
      <c r="BJ83" s="33">
        <f t="shared" si="2"/>
        <v>0</v>
      </c>
    </row>
    <row r="84" spans="2:62" s="33" customFormat="1" ht="14.25" customHeight="1" x14ac:dyDescent="0.15">
      <c r="B84" s="47"/>
      <c r="C84" s="706" t="s">
        <v>503</v>
      </c>
      <c r="D84" s="707"/>
      <c r="E84" s="38">
        <f t="shared" si="3"/>
        <v>8</v>
      </c>
      <c r="F84" s="48">
        <f>+[5]計!C29</f>
        <v>0</v>
      </c>
      <c r="G84" s="48">
        <f>+[5]計!D29</f>
        <v>8</v>
      </c>
      <c r="H84" s="49">
        <f>+[5]計!E29</f>
        <v>0</v>
      </c>
      <c r="I84" s="50">
        <f>+[5]計!F29</f>
        <v>0</v>
      </c>
      <c r="J84" s="50">
        <f>+[5]計!G29</f>
        <v>0</v>
      </c>
      <c r="K84" s="50">
        <f>+[5]計!H29</f>
        <v>0</v>
      </c>
      <c r="L84" s="50">
        <f>+[5]計!I29</f>
        <v>0</v>
      </c>
      <c r="M84" s="50">
        <f>+[5]計!J29</f>
        <v>0</v>
      </c>
      <c r="N84" s="50">
        <f>+[5]計!K29</f>
        <v>0</v>
      </c>
      <c r="O84" s="50">
        <f>+[5]計!L29</f>
        <v>0</v>
      </c>
      <c r="P84" s="50">
        <f>+[5]計!M29</f>
        <v>0</v>
      </c>
      <c r="Q84" s="50">
        <f>+[5]計!N29</f>
        <v>0</v>
      </c>
      <c r="R84" s="50">
        <f>+[5]計!O29</f>
        <v>0</v>
      </c>
      <c r="S84" s="50">
        <f>+[5]計!P29</f>
        <v>0</v>
      </c>
      <c r="T84" s="50">
        <f>+[5]計!Q29</f>
        <v>3</v>
      </c>
      <c r="U84" s="50">
        <f>+[5]計!R29</f>
        <v>4</v>
      </c>
      <c r="V84" s="50">
        <f>+[5]計!S29</f>
        <v>0</v>
      </c>
      <c r="W84" s="50">
        <f>+[5]計!T29</f>
        <v>0</v>
      </c>
      <c r="X84" s="50">
        <f>+[5]計!U29</f>
        <v>0</v>
      </c>
      <c r="Y84" s="50">
        <f>+[5]計!V29</f>
        <v>0</v>
      </c>
      <c r="Z84" s="50">
        <f>+[5]計!W29</f>
        <v>0</v>
      </c>
      <c r="AA84" s="50">
        <f>+[5]計!X29</f>
        <v>0</v>
      </c>
      <c r="AB84" s="50">
        <f>+[5]計!Y29</f>
        <v>0</v>
      </c>
      <c r="AC84" s="50">
        <f>+[5]計!Z29</f>
        <v>0</v>
      </c>
      <c r="AD84" s="51">
        <f>+[5]計!AA29</f>
        <v>0</v>
      </c>
      <c r="AE84" s="28"/>
      <c r="AF84" s="28"/>
      <c r="AG84" s="47"/>
      <c r="AH84" s="706" t="s">
        <v>504</v>
      </c>
      <c r="AI84" s="708"/>
      <c r="AJ84" s="52">
        <f>+[5]計!AB29</f>
        <v>0</v>
      </c>
      <c r="AK84" s="53">
        <f>+[5]計!AC29</f>
        <v>0</v>
      </c>
      <c r="AL84" s="53">
        <f>+[5]計!AD29</f>
        <v>0</v>
      </c>
      <c r="AM84" s="53">
        <f>+[5]計!AE29</f>
        <v>1</v>
      </c>
      <c r="AN84" s="53">
        <f>+[5]計!AF29</f>
        <v>0</v>
      </c>
      <c r="AO84" s="53">
        <f>+[5]計!AG29</f>
        <v>0</v>
      </c>
      <c r="AP84" s="53">
        <f>+[5]計!AH29</f>
        <v>0</v>
      </c>
      <c r="AQ84" s="53">
        <f>+[5]計!AI29</f>
        <v>0</v>
      </c>
      <c r="AR84" s="53">
        <f>+[5]計!AJ29</f>
        <v>0</v>
      </c>
      <c r="AS84" s="53">
        <f>+[5]計!AK29</f>
        <v>0</v>
      </c>
      <c r="AT84" s="53">
        <f>+[5]計!AL29</f>
        <v>0</v>
      </c>
      <c r="AU84" s="53">
        <f>+[5]計!AM29</f>
        <v>0</v>
      </c>
      <c r="AV84" s="53">
        <f>+[5]計!AN29</f>
        <v>0</v>
      </c>
      <c r="AW84" s="53">
        <f>+[5]計!AO29</f>
        <v>0</v>
      </c>
      <c r="AX84" s="53">
        <f>+[5]計!AP29</f>
        <v>0</v>
      </c>
      <c r="AY84" s="53">
        <f>+[5]計!AQ29</f>
        <v>0</v>
      </c>
      <c r="AZ84" s="53">
        <f>+[5]計!AR29</f>
        <v>0</v>
      </c>
      <c r="BA84" s="53">
        <f>+[5]計!AS29</f>
        <v>0</v>
      </c>
      <c r="BB84" s="53">
        <f>+[5]計!AT29</f>
        <v>0</v>
      </c>
      <c r="BC84" s="53">
        <f>+[5]計!AU29</f>
        <v>0</v>
      </c>
      <c r="BD84" s="53">
        <f>+[5]計!AV29</f>
        <v>0</v>
      </c>
      <c r="BE84" s="54">
        <f>+[5]計!AW29</f>
        <v>0</v>
      </c>
      <c r="BF84" s="53">
        <f>+[5]計!AX29</f>
        <v>0</v>
      </c>
      <c r="BG84" s="55">
        <f>+[5]計!AY29</f>
        <v>0</v>
      </c>
      <c r="BH84" s="28"/>
      <c r="BJ84" s="33">
        <f t="shared" si="2"/>
        <v>0</v>
      </c>
    </row>
    <row r="85" spans="2:62" s="33" customFormat="1" ht="14.25" customHeight="1" x14ac:dyDescent="0.15">
      <c r="B85" s="47"/>
      <c r="C85" s="706" t="s">
        <v>505</v>
      </c>
      <c r="D85" s="707"/>
      <c r="E85" s="38">
        <f t="shared" si="3"/>
        <v>194</v>
      </c>
      <c r="F85" s="48">
        <f>+[5]計!C30</f>
        <v>8</v>
      </c>
      <c r="G85" s="48">
        <f>+[5]計!D30</f>
        <v>186</v>
      </c>
      <c r="H85" s="49">
        <f>+[5]計!E30</f>
        <v>0</v>
      </c>
      <c r="I85" s="50">
        <f>+[5]計!F30</f>
        <v>0</v>
      </c>
      <c r="J85" s="50">
        <f>+[5]計!G30</f>
        <v>0</v>
      </c>
      <c r="K85" s="50">
        <f>+[5]計!H30</f>
        <v>0</v>
      </c>
      <c r="L85" s="50">
        <f>+[5]計!I30</f>
        <v>0</v>
      </c>
      <c r="M85" s="50">
        <f>+[5]計!J30</f>
        <v>0</v>
      </c>
      <c r="N85" s="50">
        <f>+[5]計!K30</f>
        <v>0</v>
      </c>
      <c r="O85" s="50">
        <f>+[5]計!L30</f>
        <v>0</v>
      </c>
      <c r="P85" s="50">
        <f>+[5]計!M30</f>
        <v>1</v>
      </c>
      <c r="Q85" s="50">
        <f>+[5]計!N30</f>
        <v>5</v>
      </c>
      <c r="R85" s="50">
        <f>+[5]計!O30</f>
        <v>0</v>
      </c>
      <c r="S85" s="50">
        <f>+[5]計!P30</f>
        <v>1</v>
      </c>
      <c r="T85" s="50">
        <f>+[5]計!Q30</f>
        <v>21</v>
      </c>
      <c r="U85" s="50">
        <f>+[5]計!R30</f>
        <v>24</v>
      </c>
      <c r="V85" s="50">
        <f>+[5]計!S30</f>
        <v>0</v>
      </c>
      <c r="W85" s="50">
        <f>+[5]計!T30</f>
        <v>0</v>
      </c>
      <c r="X85" s="50">
        <f>+[5]計!U30</f>
        <v>0</v>
      </c>
      <c r="Y85" s="50">
        <f>+[5]計!V30</f>
        <v>0</v>
      </c>
      <c r="Z85" s="50">
        <f>+[5]計!W30</f>
        <v>0</v>
      </c>
      <c r="AA85" s="50">
        <f>+[5]計!X30</f>
        <v>0</v>
      </c>
      <c r="AB85" s="50">
        <f>+[5]計!Y30</f>
        <v>2</v>
      </c>
      <c r="AC85" s="50">
        <f>+[5]計!Z30</f>
        <v>1</v>
      </c>
      <c r="AD85" s="51">
        <f>+[5]計!AA30</f>
        <v>93</v>
      </c>
      <c r="AE85" s="28"/>
      <c r="AF85" s="28"/>
      <c r="AG85" s="47"/>
      <c r="AH85" s="706" t="s">
        <v>506</v>
      </c>
      <c r="AI85" s="708"/>
      <c r="AJ85" s="52">
        <f>+[5]計!AB30</f>
        <v>3</v>
      </c>
      <c r="AK85" s="53">
        <f>+[5]計!AC30</f>
        <v>1</v>
      </c>
      <c r="AL85" s="53">
        <f>+[5]計!AD30</f>
        <v>0</v>
      </c>
      <c r="AM85" s="53">
        <f>+[5]計!AE30</f>
        <v>5</v>
      </c>
      <c r="AN85" s="53">
        <f>+[5]計!AF30</f>
        <v>8</v>
      </c>
      <c r="AO85" s="53">
        <f>+[5]計!AG30</f>
        <v>0</v>
      </c>
      <c r="AP85" s="53">
        <f>+[5]計!AH30</f>
        <v>0</v>
      </c>
      <c r="AQ85" s="53">
        <f>+[5]計!AI30</f>
        <v>0</v>
      </c>
      <c r="AR85" s="53">
        <f>+[5]計!AJ30</f>
        <v>0</v>
      </c>
      <c r="AS85" s="53">
        <f>+[5]計!AK30</f>
        <v>2</v>
      </c>
      <c r="AT85" s="53">
        <f>+[5]計!AL30</f>
        <v>11</v>
      </c>
      <c r="AU85" s="53">
        <f>+[5]計!AM30</f>
        <v>0</v>
      </c>
      <c r="AV85" s="53">
        <f>+[5]計!AN30</f>
        <v>0</v>
      </c>
      <c r="AW85" s="53">
        <f>+[5]計!AO30</f>
        <v>0</v>
      </c>
      <c r="AX85" s="53">
        <f>+[5]計!AP30</f>
        <v>0</v>
      </c>
      <c r="AY85" s="53">
        <f>+[5]計!AQ30</f>
        <v>0</v>
      </c>
      <c r="AZ85" s="53">
        <f>+[5]計!AR30</f>
        <v>8</v>
      </c>
      <c r="BA85" s="53">
        <f>+[5]計!AS30</f>
        <v>0</v>
      </c>
      <c r="BB85" s="53">
        <f>+[5]計!AT30</f>
        <v>0</v>
      </c>
      <c r="BC85" s="53">
        <f>+[5]計!AU30</f>
        <v>0</v>
      </c>
      <c r="BD85" s="53">
        <f>+[5]計!AV30</f>
        <v>0</v>
      </c>
      <c r="BE85" s="54">
        <f>+[5]計!AW30</f>
        <v>0</v>
      </c>
      <c r="BF85" s="53">
        <f>+[5]計!AX30</f>
        <v>0</v>
      </c>
      <c r="BG85" s="55">
        <f>+[5]計!AY30</f>
        <v>0</v>
      </c>
      <c r="BH85" s="28"/>
      <c r="BJ85" s="33">
        <f t="shared" si="2"/>
        <v>0</v>
      </c>
    </row>
    <row r="86" spans="2:62" s="33" customFormat="1" ht="14.25" customHeight="1" x14ac:dyDescent="0.15">
      <c r="B86" s="47" t="s">
        <v>41</v>
      </c>
      <c r="C86" s="709" t="s">
        <v>7</v>
      </c>
      <c r="D86" s="710"/>
      <c r="E86" s="38">
        <f t="shared" si="3"/>
        <v>13</v>
      </c>
      <c r="F86" s="23">
        <f>+[5]計!C31</f>
        <v>5</v>
      </c>
      <c r="G86" s="23">
        <f>+[5]計!D31</f>
        <v>8</v>
      </c>
      <c r="H86" s="34">
        <f>+[5]計!E31</f>
        <v>0</v>
      </c>
      <c r="I86" s="35">
        <f>+[5]計!F31</f>
        <v>0</v>
      </c>
      <c r="J86" s="35">
        <f>+[5]計!G31</f>
        <v>0</v>
      </c>
      <c r="K86" s="35">
        <f>+[5]計!H31</f>
        <v>0</v>
      </c>
      <c r="L86" s="35">
        <f>+[5]計!I31</f>
        <v>0</v>
      </c>
      <c r="M86" s="35">
        <f>+[5]計!J31</f>
        <v>0</v>
      </c>
      <c r="N86" s="35">
        <f>+[5]計!K31</f>
        <v>0</v>
      </c>
      <c r="O86" s="35">
        <f>+[5]計!L31</f>
        <v>0</v>
      </c>
      <c r="P86" s="35">
        <f>+[5]計!M31</f>
        <v>0</v>
      </c>
      <c r="Q86" s="35">
        <f>+[5]計!N31</f>
        <v>0</v>
      </c>
      <c r="R86" s="35">
        <f>+[5]計!O31</f>
        <v>1</v>
      </c>
      <c r="S86" s="35">
        <f>+[5]計!P31</f>
        <v>0</v>
      </c>
      <c r="T86" s="35">
        <f>+[5]計!Q31</f>
        <v>2</v>
      </c>
      <c r="U86" s="35">
        <f>+[5]計!R31</f>
        <v>0</v>
      </c>
      <c r="V86" s="35">
        <f>+[5]計!S31</f>
        <v>0</v>
      </c>
      <c r="W86" s="35">
        <f>+[5]計!T31</f>
        <v>0</v>
      </c>
      <c r="X86" s="35">
        <f>+[5]計!U31</f>
        <v>0</v>
      </c>
      <c r="Y86" s="35">
        <f>+[5]計!V31</f>
        <v>0</v>
      </c>
      <c r="Z86" s="35">
        <f>+[5]計!W31</f>
        <v>0</v>
      </c>
      <c r="AA86" s="35">
        <f>+[5]計!X31</f>
        <v>0</v>
      </c>
      <c r="AB86" s="35">
        <f>+[5]計!Y31</f>
        <v>0</v>
      </c>
      <c r="AC86" s="35">
        <f>+[5]計!Z31</f>
        <v>0</v>
      </c>
      <c r="AD86" s="36">
        <f>+[5]計!AA31</f>
        <v>0</v>
      </c>
      <c r="AE86" s="28"/>
      <c r="AF86" s="28"/>
      <c r="AG86" s="47" t="s">
        <v>41</v>
      </c>
      <c r="AH86" s="709" t="s">
        <v>7</v>
      </c>
      <c r="AI86" s="710"/>
      <c r="AJ86" s="56">
        <f>+[5]計!AB31</f>
        <v>0</v>
      </c>
      <c r="AK86" s="57">
        <f>+[5]計!AC31</f>
        <v>0</v>
      </c>
      <c r="AL86" s="57">
        <f>+[5]計!AD31</f>
        <v>0</v>
      </c>
      <c r="AM86" s="57">
        <f>+[5]計!AE31</f>
        <v>3</v>
      </c>
      <c r="AN86" s="57">
        <f>+[5]計!AF31</f>
        <v>1</v>
      </c>
      <c r="AO86" s="57">
        <f>+[5]計!AG31</f>
        <v>0</v>
      </c>
      <c r="AP86" s="57">
        <f>+[5]計!AH31</f>
        <v>0</v>
      </c>
      <c r="AQ86" s="57">
        <f>+[5]計!AI31</f>
        <v>0</v>
      </c>
      <c r="AR86" s="57">
        <f>+[5]計!AJ31</f>
        <v>0</v>
      </c>
      <c r="AS86" s="57">
        <f>+[5]計!AK31</f>
        <v>0</v>
      </c>
      <c r="AT86" s="57">
        <f>+[5]計!AL31</f>
        <v>0</v>
      </c>
      <c r="AU86" s="57">
        <f>+[5]計!AM31</f>
        <v>0</v>
      </c>
      <c r="AV86" s="57">
        <f>+[5]計!AN31</f>
        <v>0</v>
      </c>
      <c r="AW86" s="57">
        <f>+[5]計!AO31</f>
        <v>0</v>
      </c>
      <c r="AX86" s="57">
        <f>+[5]計!AP31</f>
        <v>0</v>
      </c>
      <c r="AY86" s="57">
        <f>+[5]計!AQ31</f>
        <v>0</v>
      </c>
      <c r="AZ86" s="57">
        <f>+[5]計!AR31</f>
        <v>0</v>
      </c>
      <c r="BA86" s="57">
        <f>+[5]計!AS31</f>
        <v>0</v>
      </c>
      <c r="BB86" s="57">
        <f>+[5]計!AT31</f>
        <v>0</v>
      </c>
      <c r="BC86" s="57">
        <f>+[5]計!AU31</f>
        <v>1</v>
      </c>
      <c r="BD86" s="57">
        <f>+[5]計!AV31</f>
        <v>0</v>
      </c>
      <c r="BE86" s="58">
        <f>+[5]計!AW31</f>
        <v>0</v>
      </c>
      <c r="BF86" s="57">
        <f>+[5]計!AX31</f>
        <v>0</v>
      </c>
      <c r="BG86" s="59">
        <f>+[5]計!AY31</f>
        <v>0</v>
      </c>
      <c r="BH86" s="28"/>
      <c r="BJ86" s="33">
        <f t="shared" si="2"/>
        <v>0</v>
      </c>
    </row>
    <row r="87" spans="2:62" s="33" customFormat="1" ht="14.25" customHeight="1" x14ac:dyDescent="0.15">
      <c r="B87" s="60"/>
      <c r="C87" s="683" t="s">
        <v>42</v>
      </c>
      <c r="D87" s="660"/>
      <c r="E87" s="24">
        <f t="shared" si="3"/>
        <v>945</v>
      </c>
      <c r="F87" s="23">
        <f>+[5]計!C32</f>
        <v>343</v>
      </c>
      <c r="G87" s="23">
        <f>+[5]計!D32</f>
        <v>602</v>
      </c>
      <c r="H87" s="34">
        <f>+[5]計!E32</f>
        <v>0</v>
      </c>
      <c r="I87" s="35">
        <f>+[5]計!F32</f>
        <v>0</v>
      </c>
      <c r="J87" s="35">
        <f>+[5]計!G32</f>
        <v>0</v>
      </c>
      <c r="K87" s="35">
        <f>+[5]計!H32</f>
        <v>0</v>
      </c>
      <c r="L87" s="35">
        <f>+[5]計!I32</f>
        <v>0</v>
      </c>
      <c r="M87" s="35">
        <f>+[5]計!J32</f>
        <v>0</v>
      </c>
      <c r="N87" s="35">
        <f>+[5]計!K32</f>
        <v>0</v>
      </c>
      <c r="O87" s="35">
        <f>+[5]計!L32</f>
        <v>3</v>
      </c>
      <c r="P87" s="35">
        <f>+[5]計!M32</f>
        <v>1</v>
      </c>
      <c r="Q87" s="35">
        <f>+[5]計!N32</f>
        <v>5</v>
      </c>
      <c r="R87" s="35">
        <f>+[5]計!O32</f>
        <v>5</v>
      </c>
      <c r="S87" s="35">
        <f>+[5]計!P32</f>
        <v>39</v>
      </c>
      <c r="T87" s="35">
        <f>+[5]計!Q32</f>
        <v>78</v>
      </c>
      <c r="U87" s="35">
        <f>+[5]計!R32</f>
        <v>93</v>
      </c>
      <c r="V87" s="35">
        <f>+[5]計!S32</f>
        <v>0</v>
      </c>
      <c r="W87" s="35">
        <f>+[5]計!T32</f>
        <v>0</v>
      </c>
      <c r="X87" s="35">
        <f>+[5]計!U32</f>
        <v>1</v>
      </c>
      <c r="Y87" s="35">
        <f>+[5]計!V32</f>
        <v>0</v>
      </c>
      <c r="Z87" s="35">
        <f>+[5]計!W32</f>
        <v>0</v>
      </c>
      <c r="AA87" s="35">
        <f>+[5]計!X32</f>
        <v>0</v>
      </c>
      <c r="AB87" s="35">
        <f>+[5]計!Y32</f>
        <v>4</v>
      </c>
      <c r="AC87" s="35">
        <f>+[5]計!Z32</f>
        <v>8</v>
      </c>
      <c r="AD87" s="36">
        <f>+[5]計!AA32</f>
        <v>155</v>
      </c>
      <c r="AE87" s="28"/>
      <c r="AF87" s="28"/>
      <c r="AG87" s="60"/>
      <c r="AH87" s="683" t="s">
        <v>42</v>
      </c>
      <c r="AI87" s="660"/>
      <c r="AJ87" s="29">
        <f>+[5]計!AB32</f>
        <v>6</v>
      </c>
      <c r="AK87" s="30">
        <f>+[5]計!AC32</f>
        <v>10</v>
      </c>
      <c r="AL87" s="30">
        <f>+[5]計!AD32</f>
        <v>2</v>
      </c>
      <c r="AM87" s="30">
        <f>+[5]計!AE32</f>
        <v>56</v>
      </c>
      <c r="AN87" s="30">
        <f>+[5]計!AF32</f>
        <v>47</v>
      </c>
      <c r="AO87" s="30">
        <f>+[5]計!AG32</f>
        <v>0</v>
      </c>
      <c r="AP87" s="30">
        <f>+[5]計!AH32</f>
        <v>1</v>
      </c>
      <c r="AQ87" s="30">
        <f>+[5]計!AI32</f>
        <v>0</v>
      </c>
      <c r="AR87" s="30">
        <f>+[5]計!AJ32</f>
        <v>0</v>
      </c>
      <c r="AS87" s="30">
        <f>+[5]計!AK32</f>
        <v>22</v>
      </c>
      <c r="AT87" s="30">
        <f>+[5]計!AL32</f>
        <v>19</v>
      </c>
      <c r="AU87" s="30">
        <f>+[5]計!AM32</f>
        <v>2</v>
      </c>
      <c r="AV87" s="30">
        <f>+[5]計!AN32</f>
        <v>0</v>
      </c>
      <c r="AW87" s="30">
        <f>+[5]計!AO32</f>
        <v>0</v>
      </c>
      <c r="AX87" s="30">
        <f>+[5]計!AP32</f>
        <v>0</v>
      </c>
      <c r="AY87" s="30">
        <f>+[5]計!AQ32</f>
        <v>0</v>
      </c>
      <c r="AZ87" s="30">
        <f>+[5]計!AR32</f>
        <v>25</v>
      </c>
      <c r="BA87" s="30">
        <f>+[5]計!AS32</f>
        <v>1</v>
      </c>
      <c r="BB87" s="30">
        <f>+[5]計!AT32</f>
        <v>1</v>
      </c>
      <c r="BC87" s="30">
        <f>+[5]計!AU32</f>
        <v>4</v>
      </c>
      <c r="BD87" s="30">
        <f>+[5]計!AV32</f>
        <v>1</v>
      </c>
      <c r="BE87" s="31">
        <f>+[5]計!AW32</f>
        <v>13</v>
      </c>
      <c r="BF87" s="30">
        <f>+[5]計!AX32</f>
        <v>0</v>
      </c>
      <c r="BG87" s="32">
        <f>+[5]計!AY32</f>
        <v>0</v>
      </c>
      <c r="BH87" s="28"/>
      <c r="BJ87" s="33">
        <f t="shared" si="2"/>
        <v>0</v>
      </c>
    </row>
    <row r="88" spans="2:62" s="33" customFormat="1" ht="14.25" customHeight="1" x14ac:dyDescent="0.15">
      <c r="B88" s="696" t="s">
        <v>43</v>
      </c>
      <c r="C88" s="660"/>
      <c r="D88" s="660"/>
      <c r="E88" s="23">
        <f t="shared" si="3"/>
        <v>55</v>
      </c>
      <c r="F88" s="23">
        <f>+[5]計!C33</f>
        <v>3</v>
      </c>
      <c r="G88" s="23">
        <f>+[5]計!D33</f>
        <v>52</v>
      </c>
      <c r="H88" s="34">
        <f>+[5]計!E33</f>
        <v>0</v>
      </c>
      <c r="I88" s="35">
        <f>+[5]計!F33</f>
        <v>0</v>
      </c>
      <c r="J88" s="35">
        <f>+[5]計!G33</f>
        <v>0</v>
      </c>
      <c r="K88" s="35">
        <f>+[5]計!H33</f>
        <v>0</v>
      </c>
      <c r="L88" s="35">
        <f>+[5]計!I33</f>
        <v>0</v>
      </c>
      <c r="M88" s="35">
        <f>+[5]計!J33</f>
        <v>0</v>
      </c>
      <c r="N88" s="35">
        <f>+[5]計!K33</f>
        <v>0</v>
      </c>
      <c r="O88" s="35">
        <f>+[5]計!L33</f>
        <v>0</v>
      </c>
      <c r="P88" s="35">
        <f>+[5]計!M33</f>
        <v>0</v>
      </c>
      <c r="Q88" s="35">
        <f>+[5]計!N33</f>
        <v>0</v>
      </c>
      <c r="R88" s="35">
        <f>+[5]計!O33</f>
        <v>0</v>
      </c>
      <c r="S88" s="35">
        <f>+[5]計!P33</f>
        <v>0</v>
      </c>
      <c r="T88" s="35">
        <f>+[5]計!Q33</f>
        <v>22</v>
      </c>
      <c r="U88" s="35">
        <f>+[5]計!R33</f>
        <v>0</v>
      </c>
      <c r="V88" s="35">
        <f>+[5]計!S33</f>
        <v>0</v>
      </c>
      <c r="W88" s="35">
        <f>+[5]計!T33</f>
        <v>0</v>
      </c>
      <c r="X88" s="35">
        <f>+[5]計!U33</f>
        <v>0</v>
      </c>
      <c r="Y88" s="35">
        <f>+[5]計!V33</f>
        <v>0</v>
      </c>
      <c r="Z88" s="35">
        <f>+[5]計!W33</f>
        <v>0</v>
      </c>
      <c r="AA88" s="35">
        <f>+[5]計!X33</f>
        <v>0</v>
      </c>
      <c r="AB88" s="35">
        <f>+[5]計!Y33</f>
        <v>0</v>
      </c>
      <c r="AC88" s="35">
        <f>+[5]計!Z33</f>
        <v>0</v>
      </c>
      <c r="AD88" s="36">
        <f>+[5]計!AA33</f>
        <v>10</v>
      </c>
      <c r="AE88" s="28"/>
      <c r="AF88" s="28"/>
      <c r="AG88" s="696" t="s">
        <v>43</v>
      </c>
      <c r="AH88" s="660"/>
      <c r="AI88" s="660"/>
      <c r="AJ88" s="29">
        <f>+[5]計!AB33</f>
        <v>0</v>
      </c>
      <c r="AK88" s="30">
        <f>+[5]計!AC33</f>
        <v>0</v>
      </c>
      <c r="AL88" s="30">
        <f>+[5]計!AD33</f>
        <v>0</v>
      </c>
      <c r="AM88" s="30">
        <f>+[5]計!AE33</f>
        <v>10</v>
      </c>
      <c r="AN88" s="30">
        <f>+[5]計!AF33</f>
        <v>0</v>
      </c>
      <c r="AO88" s="30">
        <f>+[5]計!AG33</f>
        <v>0</v>
      </c>
      <c r="AP88" s="30">
        <f>+[5]計!AH33</f>
        <v>0</v>
      </c>
      <c r="AQ88" s="30">
        <f>+[5]計!AI33</f>
        <v>0</v>
      </c>
      <c r="AR88" s="30">
        <f>+[5]計!AJ33</f>
        <v>0</v>
      </c>
      <c r="AS88" s="30">
        <f>+[5]計!AK33</f>
        <v>0</v>
      </c>
      <c r="AT88" s="30">
        <f>+[5]計!AL33</f>
        <v>0</v>
      </c>
      <c r="AU88" s="30">
        <f>+[5]計!AM33</f>
        <v>0</v>
      </c>
      <c r="AV88" s="30">
        <f>+[5]計!AN33</f>
        <v>0</v>
      </c>
      <c r="AW88" s="30">
        <f>+[5]計!AO33</f>
        <v>0</v>
      </c>
      <c r="AX88" s="30">
        <f>+[5]計!AP33</f>
        <v>0</v>
      </c>
      <c r="AY88" s="30">
        <f>+[5]計!AQ33</f>
        <v>0</v>
      </c>
      <c r="AZ88" s="30">
        <f>+[5]計!AR33</f>
        <v>10</v>
      </c>
      <c r="BA88" s="30">
        <f>+[5]計!AS33</f>
        <v>0</v>
      </c>
      <c r="BB88" s="30">
        <f>+[5]計!AT33</f>
        <v>0</v>
      </c>
      <c r="BC88" s="30">
        <f>+[5]計!AU33</f>
        <v>0</v>
      </c>
      <c r="BD88" s="30">
        <f>+[5]計!AV33</f>
        <v>0</v>
      </c>
      <c r="BE88" s="31">
        <f>+[5]計!AW33</f>
        <v>0</v>
      </c>
      <c r="BF88" s="30">
        <f>+[5]計!AX33</f>
        <v>0</v>
      </c>
      <c r="BG88" s="32">
        <f>+[5]計!AY33</f>
        <v>0</v>
      </c>
      <c r="BH88" s="28"/>
      <c r="BJ88" s="33">
        <f t="shared" si="2"/>
        <v>0</v>
      </c>
    </row>
    <row r="89" spans="2:62" s="33" customFormat="1" ht="14.25" customHeight="1" x14ac:dyDescent="0.15">
      <c r="B89" s="696" t="s">
        <v>44</v>
      </c>
      <c r="C89" s="660"/>
      <c r="D89" s="660"/>
      <c r="E89" s="23">
        <f t="shared" si="3"/>
        <v>20</v>
      </c>
      <c r="F89" s="23">
        <f>+[5]計!C34</f>
        <v>7</v>
      </c>
      <c r="G89" s="23">
        <f>+[5]計!D34</f>
        <v>13</v>
      </c>
      <c r="H89" s="34">
        <f>+[5]計!E34</f>
        <v>0</v>
      </c>
      <c r="I89" s="35">
        <f>+[5]計!F34</f>
        <v>0</v>
      </c>
      <c r="J89" s="35">
        <f>+[5]計!G34</f>
        <v>0</v>
      </c>
      <c r="K89" s="35">
        <f>+[5]計!H34</f>
        <v>0</v>
      </c>
      <c r="L89" s="35">
        <f>+[5]計!I34</f>
        <v>0</v>
      </c>
      <c r="M89" s="35">
        <f>+[5]計!J34</f>
        <v>0</v>
      </c>
      <c r="N89" s="35">
        <f>+[5]計!K34</f>
        <v>0</v>
      </c>
      <c r="O89" s="35">
        <f>+[5]計!L34</f>
        <v>0</v>
      </c>
      <c r="P89" s="35">
        <f>+[5]計!M34</f>
        <v>0</v>
      </c>
      <c r="Q89" s="35">
        <f>+[5]計!N34</f>
        <v>0</v>
      </c>
      <c r="R89" s="35">
        <f>+[5]計!O34</f>
        <v>0</v>
      </c>
      <c r="S89" s="35">
        <f>+[5]計!P34</f>
        <v>0</v>
      </c>
      <c r="T89" s="35">
        <f>+[5]計!Q34</f>
        <v>11</v>
      </c>
      <c r="U89" s="35">
        <f>+[5]計!R34</f>
        <v>1</v>
      </c>
      <c r="V89" s="35">
        <f>+[5]計!S34</f>
        <v>0</v>
      </c>
      <c r="W89" s="35">
        <f>+[5]計!T34</f>
        <v>0</v>
      </c>
      <c r="X89" s="35">
        <f>+[5]計!U34</f>
        <v>0</v>
      </c>
      <c r="Y89" s="35">
        <f>+[5]計!V34</f>
        <v>0</v>
      </c>
      <c r="Z89" s="35">
        <f>+[5]計!W34</f>
        <v>0</v>
      </c>
      <c r="AA89" s="35">
        <f>+[5]計!X34</f>
        <v>0</v>
      </c>
      <c r="AB89" s="35">
        <f>+[5]計!Y34</f>
        <v>0</v>
      </c>
      <c r="AC89" s="35">
        <f>+[5]計!Z34</f>
        <v>0</v>
      </c>
      <c r="AD89" s="36">
        <f>+[5]計!AA34</f>
        <v>0</v>
      </c>
      <c r="AE89" s="28"/>
      <c r="AF89" s="28"/>
      <c r="AG89" s="696" t="s">
        <v>44</v>
      </c>
      <c r="AH89" s="660"/>
      <c r="AI89" s="660"/>
      <c r="AJ89" s="29">
        <f>+[5]計!AB34</f>
        <v>0</v>
      </c>
      <c r="AK89" s="30">
        <f>+[5]計!AC34</f>
        <v>0</v>
      </c>
      <c r="AL89" s="30">
        <f>+[5]計!AD34</f>
        <v>1</v>
      </c>
      <c r="AM89" s="30">
        <f>+[5]計!AE34</f>
        <v>0</v>
      </c>
      <c r="AN89" s="30">
        <f>+[5]計!AF34</f>
        <v>0</v>
      </c>
      <c r="AO89" s="30">
        <f>+[5]計!AG34</f>
        <v>0</v>
      </c>
      <c r="AP89" s="30">
        <f>+[5]計!AH34</f>
        <v>0</v>
      </c>
      <c r="AQ89" s="30">
        <f>+[5]計!AI34</f>
        <v>0</v>
      </c>
      <c r="AR89" s="30">
        <f>+[5]計!AJ34</f>
        <v>0</v>
      </c>
      <c r="AS89" s="30">
        <f>+[5]計!AK34</f>
        <v>0</v>
      </c>
      <c r="AT89" s="30">
        <f>+[5]計!AL34</f>
        <v>0</v>
      </c>
      <c r="AU89" s="30">
        <f>+[5]計!AM34</f>
        <v>0</v>
      </c>
      <c r="AV89" s="30">
        <f>+[5]計!AN34</f>
        <v>0</v>
      </c>
      <c r="AW89" s="30">
        <f>+[5]計!AO34</f>
        <v>0</v>
      </c>
      <c r="AX89" s="30">
        <f>+[5]計!AP34</f>
        <v>0</v>
      </c>
      <c r="AY89" s="30">
        <f>+[5]計!AQ34</f>
        <v>0</v>
      </c>
      <c r="AZ89" s="30">
        <f>+[5]計!AR34</f>
        <v>0</v>
      </c>
      <c r="BA89" s="30">
        <f>+[5]計!AS34</f>
        <v>0</v>
      </c>
      <c r="BB89" s="30">
        <f>+[5]計!AT34</f>
        <v>0</v>
      </c>
      <c r="BC89" s="30">
        <f>+[5]計!AU34</f>
        <v>0</v>
      </c>
      <c r="BD89" s="30">
        <f>+[5]計!AV34</f>
        <v>0</v>
      </c>
      <c r="BE89" s="31">
        <f>+[5]計!AW34</f>
        <v>0</v>
      </c>
      <c r="BF89" s="30">
        <f>+[5]計!AX34</f>
        <v>0</v>
      </c>
      <c r="BG89" s="32">
        <f>+[5]計!AY34</f>
        <v>0</v>
      </c>
      <c r="BH89" s="28"/>
      <c r="BJ89" s="33">
        <f t="shared" si="2"/>
        <v>0</v>
      </c>
    </row>
    <row r="90" spans="2:62" s="33" customFormat="1" ht="14.25" customHeight="1" x14ac:dyDescent="0.15">
      <c r="B90" s="696" t="s">
        <v>45</v>
      </c>
      <c r="C90" s="660"/>
      <c r="D90" s="660"/>
      <c r="E90" s="23">
        <f t="shared" si="3"/>
        <v>149</v>
      </c>
      <c r="F90" s="23">
        <f>+[5]計!C35</f>
        <v>60</v>
      </c>
      <c r="G90" s="23">
        <f>+[5]計!D35</f>
        <v>89</v>
      </c>
      <c r="H90" s="34">
        <f>+[5]計!E35</f>
        <v>0</v>
      </c>
      <c r="I90" s="35">
        <f>+[5]計!F35</f>
        <v>0</v>
      </c>
      <c r="J90" s="35">
        <f>+[5]計!G35</f>
        <v>0</v>
      </c>
      <c r="K90" s="35">
        <f>+[5]計!H35</f>
        <v>0</v>
      </c>
      <c r="L90" s="35">
        <f>+[5]計!I35</f>
        <v>0</v>
      </c>
      <c r="M90" s="35">
        <f>+[5]計!J35</f>
        <v>0</v>
      </c>
      <c r="N90" s="35">
        <f>+[5]計!K35</f>
        <v>0</v>
      </c>
      <c r="O90" s="35">
        <f>+[5]計!L35</f>
        <v>0</v>
      </c>
      <c r="P90" s="35">
        <f>+[5]計!M35</f>
        <v>0</v>
      </c>
      <c r="Q90" s="35">
        <f>+[5]計!N35</f>
        <v>0</v>
      </c>
      <c r="R90" s="35">
        <f>+[5]計!O35</f>
        <v>5</v>
      </c>
      <c r="S90" s="35">
        <f>+[5]計!P35</f>
        <v>5</v>
      </c>
      <c r="T90" s="35">
        <f>+[5]計!Q35</f>
        <v>34</v>
      </c>
      <c r="U90" s="35">
        <f>+[5]計!R35</f>
        <v>4</v>
      </c>
      <c r="V90" s="35">
        <f>+[5]計!S35</f>
        <v>0</v>
      </c>
      <c r="W90" s="35">
        <f>+[5]計!T35</f>
        <v>0</v>
      </c>
      <c r="X90" s="35">
        <f>+[5]計!U35</f>
        <v>0</v>
      </c>
      <c r="Y90" s="35">
        <f>+[5]計!V35</f>
        <v>0</v>
      </c>
      <c r="Z90" s="35">
        <f>+[5]計!W35</f>
        <v>0</v>
      </c>
      <c r="AA90" s="35">
        <f>+[5]計!X35</f>
        <v>0</v>
      </c>
      <c r="AB90" s="35">
        <f>+[5]計!Y35</f>
        <v>0</v>
      </c>
      <c r="AC90" s="35">
        <f>+[5]計!Z35</f>
        <v>0</v>
      </c>
      <c r="AD90" s="36">
        <f>+[5]計!AA35</f>
        <v>4</v>
      </c>
      <c r="AE90" s="28"/>
      <c r="AF90" s="28"/>
      <c r="AG90" s="696" t="s">
        <v>45</v>
      </c>
      <c r="AH90" s="660"/>
      <c r="AI90" s="660"/>
      <c r="AJ90" s="29">
        <f>+[5]計!AB35</f>
        <v>0</v>
      </c>
      <c r="AK90" s="30">
        <f>+[5]計!AC35</f>
        <v>0</v>
      </c>
      <c r="AL90" s="30">
        <f>+[5]計!AD35</f>
        <v>3</v>
      </c>
      <c r="AM90" s="30">
        <f>+[5]計!AE35</f>
        <v>8</v>
      </c>
      <c r="AN90" s="30">
        <f>+[5]計!AF35</f>
        <v>0</v>
      </c>
      <c r="AO90" s="30">
        <f>+[5]計!AG35</f>
        <v>0</v>
      </c>
      <c r="AP90" s="30">
        <f>+[5]計!AH35</f>
        <v>1</v>
      </c>
      <c r="AQ90" s="30">
        <f>+[5]計!AI35</f>
        <v>0</v>
      </c>
      <c r="AR90" s="30">
        <f>+[5]計!AJ35</f>
        <v>0</v>
      </c>
      <c r="AS90" s="30">
        <f>+[5]計!AK35</f>
        <v>1</v>
      </c>
      <c r="AT90" s="30">
        <f>+[5]計!AL35</f>
        <v>2</v>
      </c>
      <c r="AU90" s="30">
        <f>+[5]計!AM35</f>
        <v>0</v>
      </c>
      <c r="AV90" s="30">
        <f>+[5]計!AN35</f>
        <v>0</v>
      </c>
      <c r="AW90" s="30">
        <f>+[5]計!AO35</f>
        <v>0</v>
      </c>
      <c r="AX90" s="30">
        <f>+[5]計!AP35</f>
        <v>0</v>
      </c>
      <c r="AY90" s="30">
        <f>+[5]計!AQ35</f>
        <v>0</v>
      </c>
      <c r="AZ90" s="30">
        <f>+[5]計!AR35</f>
        <v>21</v>
      </c>
      <c r="BA90" s="30">
        <f>+[5]計!AS35</f>
        <v>0</v>
      </c>
      <c r="BB90" s="30">
        <f>+[5]計!AT35</f>
        <v>0</v>
      </c>
      <c r="BC90" s="30">
        <f>+[5]計!AU35</f>
        <v>0</v>
      </c>
      <c r="BD90" s="30">
        <f>+[5]計!AV35</f>
        <v>0</v>
      </c>
      <c r="BE90" s="31">
        <f>+[5]計!AW35</f>
        <v>1</v>
      </c>
      <c r="BF90" s="30">
        <f>+[5]計!AX35</f>
        <v>0</v>
      </c>
      <c r="BG90" s="32">
        <f>+[5]計!AY35</f>
        <v>0</v>
      </c>
      <c r="BH90" s="28"/>
      <c r="BJ90" s="33">
        <f t="shared" si="2"/>
        <v>0</v>
      </c>
    </row>
    <row r="91" spans="2:62" s="33" customFormat="1" ht="14.25" customHeight="1" x14ac:dyDescent="0.15">
      <c r="B91" s="703" t="s">
        <v>46</v>
      </c>
      <c r="C91" s="704"/>
      <c r="D91" s="534" t="s">
        <v>47</v>
      </c>
      <c r="E91" s="62">
        <f t="shared" si="3"/>
        <v>52</v>
      </c>
      <c r="F91" s="39">
        <f>+[5]計!C36</f>
        <v>39</v>
      </c>
      <c r="G91" s="39">
        <f>+[5]計!D36</f>
        <v>13</v>
      </c>
      <c r="H91" s="40">
        <f>+[5]計!E36</f>
        <v>0</v>
      </c>
      <c r="I91" s="41">
        <f>+[5]計!F36</f>
        <v>0</v>
      </c>
      <c r="J91" s="41">
        <f>+[5]計!G36</f>
        <v>0</v>
      </c>
      <c r="K91" s="41">
        <f>+[5]計!H36</f>
        <v>0</v>
      </c>
      <c r="L91" s="41">
        <f>+[5]計!I36</f>
        <v>0</v>
      </c>
      <c r="M91" s="41">
        <f>+[5]計!J36</f>
        <v>0</v>
      </c>
      <c r="N91" s="41">
        <f>+[5]計!K36</f>
        <v>0</v>
      </c>
      <c r="O91" s="41">
        <f>+[5]計!L36</f>
        <v>0</v>
      </c>
      <c r="P91" s="41">
        <f>+[5]計!M36</f>
        <v>0</v>
      </c>
      <c r="Q91" s="41">
        <f>+[5]計!N36</f>
        <v>0</v>
      </c>
      <c r="R91" s="41">
        <f>+[5]計!O36</f>
        <v>0</v>
      </c>
      <c r="S91" s="41">
        <f>+[5]計!P36</f>
        <v>0</v>
      </c>
      <c r="T91" s="41">
        <f>+[5]計!Q36</f>
        <v>3</v>
      </c>
      <c r="U91" s="41">
        <f>+[5]計!R36</f>
        <v>0</v>
      </c>
      <c r="V91" s="41">
        <f>+[5]計!S36</f>
        <v>0</v>
      </c>
      <c r="W91" s="41">
        <f>+[5]計!T36</f>
        <v>0</v>
      </c>
      <c r="X91" s="41">
        <f>+[5]計!U36</f>
        <v>0</v>
      </c>
      <c r="Y91" s="41">
        <f>+[5]計!V36</f>
        <v>0</v>
      </c>
      <c r="Z91" s="41">
        <f>+[5]計!W36</f>
        <v>0</v>
      </c>
      <c r="AA91" s="41">
        <f>+[5]計!X36</f>
        <v>0</v>
      </c>
      <c r="AB91" s="41">
        <f>+[5]計!Y36</f>
        <v>0</v>
      </c>
      <c r="AC91" s="41">
        <f>+[5]計!Z36</f>
        <v>0</v>
      </c>
      <c r="AD91" s="42">
        <f>+[5]計!AA36</f>
        <v>2</v>
      </c>
      <c r="AE91" s="28"/>
      <c r="AF91" s="28"/>
      <c r="AG91" s="703" t="s">
        <v>48</v>
      </c>
      <c r="AH91" s="704"/>
      <c r="AI91" s="61" t="s">
        <v>47</v>
      </c>
      <c r="AJ91" s="43">
        <f>+[5]計!AB36</f>
        <v>0</v>
      </c>
      <c r="AK91" s="44">
        <f>+[5]計!AC36</f>
        <v>0</v>
      </c>
      <c r="AL91" s="44">
        <f>+[5]計!AD36</f>
        <v>1</v>
      </c>
      <c r="AM91" s="44">
        <f>+[5]計!AE36</f>
        <v>0</v>
      </c>
      <c r="AN91" s="44">
        <f>+[5]計!AF36</f>
        <v>1</v>
      </c>
      <c r="AO91" s="44">
        <f>+[5]計!AG36</f>
        <v>0</v>
      </c>
      <c r="AP91" s="44">
        <f>+[5]計!AH36</f>
        <v>0</v>
      </c>
      <c r="AQ91" s="44">
        <f>+[5]計!AI36</f>
        <v>0</v>
      </c>
      <c r="AR91" s="44">
        <f>+[5]計!AJ36</f>
        <v>0</v>
      </c>
      <c r="AS91" s="44">
        <f>+[5]計!AK36</f>
        <v>0</v>
      </c>
      <c r="AT91" s="44">
        <f>+[5]計!AL36</f>
        <v>0</v>
      </c>
      <c r="AU91" s="44">
        <f>+[5]計!AM36</f>
        <v>0</v>
      </c>
      <c r="AV91" s="44">
        <f>+[5]計!AN36</f>
        <v>0</v>
      </c>
      <c r="AW91" s="44">
        <f>+[5]計!AO36</f>
        <v>0</v>
      </c>
      <c r="AX91" s="44">
        <f>+[5]計!AP36</f>
        <v>0</v>
      </c>
      <c r="AY91" s="44">
        <f>+[5]計!AQ36</f>
        <v>0</v>
      </c>
      <c r="AZ91" s="44">
        <f>+[5]計!AR36</f>
        <v>2</v>
      </c>
      <c r="BA91" s="44">
        <f>+[5]計!AS36</f>
        <v>0</v>
      </c>
      <c r="BB91" s="44">
        <f>+[5]計!AT36</f>
        <v>0</v>
      </c>
      <c r="BC91" s="44">
        <f>+[5]計!AU36</f>
        <v>2</v>
      </c>
      <c r="BD91" s="44">
        <f>+[5]計!AV36</f>
        <v>0</v>
      </c>
      <c r="BE91" s="45">
        <f>+[5]計!AW36</f>
        <v>2</v>
      </c>
      <c r="BF91" s="44">
        <f>+[5]計!AX36</f>
        <v>0</v>
      </c>
      <c r="BG91" s="46">
        <f>+[5]計!AY36</f>
        <v>0</v>
      </c>
      <c r="BH91" s="28"/>
      <c r="BJ91" s="33">
        <f t="shared" si="2"/>
        <v>0</v>
      </c>
    </row>
    <row r="92" spans="2:62" s="33" customFormat="1" ht="14.25" customHeight="1" x14ac:dyDescent="0.15">
      <c r="B92" s="705" t="s">
        <v>49</v>
      </c>
      <c r="C92" s="556"/>
      <c r="D92" s="89" t="s">
        <v>50</v>
      </c>
      <c r="E92" s="63">
        <f t="shared" si="3"/>
        <v>128</v>
      </c>
      <c r="F92" s="63">
        <f>+[5]計!C37</f>
        <v>91</v>
      </c>
      <c r="G92" s="63">
        <f>+[5]計!D37</f>
        <v>37</v>
      </c>
      <c r="H92" s="64">
        <f>+[5]計!E37</f>
        <v>0</v>
      </c>
      <c r="I92" s="65">
        <f>+[5]計!F37</f>
        <v>0</v>
      </c>
      <c r="J92" s="65">
        <f>+[5]計!G37</f>
        <v>0</v>
      </c>
      <c r="K92" s="65">
        <f>+[5]計!H37</f>
        <v>0</v>
      </c>
      <c r="L92" s="65">
        <f>+[5]計!I37</f>
        <v>0</v>
      </c>
      <c r="M92" s="65">
        <f>+[5]計!J37</f>
        <v>0</v>
      </c>
      <c r="N92" s="65">
        <f>+[5]計!K37</f>
        <v>0</v>
      </c>
      <c r="O92" s="65">
        <f>+[5]計!L37</f>
        <v>0</v>
      </c>
      <c r="P92" s="65">
        <f>+[5]計!M37</f>
        <v>0</v>
      </c>
      <c r="Q92" s="65">
        <f>+[5]計!N37</f>
        <v>0</v>
      </c>
      <c r="R92" s="65">
        <f>+[5]計!O37</f>
        <v>0</v>
      </c>
      <c r="S92" s="65">
        <f>+[5]計!P37</f>
        <v>1</v>
      </c>
      <c r="T92" s="65">
        <f>+[5]計!Q37</f>
        <v>15</v>
      </c>
      <c r="U92" s="65">
        <f>+[5]計!R37</f>
        <v>0</v>
      </c>
      <c r="V92" s="65">
        <f>+[5]計!S37</f>
        <v>0</v>
      </c>
      <c r="W92" s="65">
        <f>+[5]計!T37</f>
        <v>0</v>
      </c>
      <c r="X92" s="65">
        <f>+[5]計!U37</f>
        <v>0</v>
      </c>
      <c r="Y92" s="65">
        <f>+[5]計!V37</f>
        <v>0</v>
      </c>
      <c r="Z92" s="65">
        <f>+[5]計!W37</f>
        <v>0</v>
      </c>
      <c r="AA92" s="65">
        <f>+[5]計!X37</f>
        <v>0</v>
      </c>
      <c r="AB92" s="65">
        <f>+[5]計!Y37</f>
        <v>0</v>
      </c>
      <c r="AC92" s="65">
        <f>+[5]計!Z37</f>
        <v>0</v>
      </c>
      <c r="AD92" s="66">
        <f>+[5]計!AA37</f>
        <v>3</v>
      </c>
      <c r="AE92" s="28"/>
      <c r="AF92" s="28"/>
      <c r="AG92" s="705" t="s">
        <v>49</v>
      </c>
      <c r="AH92" s="556"/>
      <c r="AI92" s="535" t="s">
        <v>50</v>
      </c>
      <c r="AJ92" s="67">
        <f>+[5]計!AB37</f>
        <v>0</v>
      </c>
      <c r="AK92" s="68">
        <f>+[5]計!AC37</f>
        <v>0</v>
      </c>
      <c r="AL92" s="68">
        <f>+[5]計!AD37</f>
        <v>0</v>
      </c>
      <c r="AM92" s="68">
        <f>+[5]計!AE37</f>
        <v>5</v>
      </c>
      <c r="AN92" s="68">
        <f>+[5]計!AF37</f>
        <v>0</v>
      </c>
      <c r="AO92" s="68">
        <f>+[5]計!AG37</f>
        <v>0</v>
      </c>
      <c r="AP92" s="68">
        <f>+[5]計!AH37</f>
        <v>0</v>
      </c>
      <c r="AQ92" s="68">
        <f>+[5]計!AI37</f>
        <v>0</v>
      </c>
      <c r="AR92" s="68">
        <f>+[5]計!AJ37</f>
        <v>0</v>
      </c>
      <c r="AS92" s="68">
        <f>+[5]計!AK37</f>
        <v>0</v>
      </c>
      <c r="AT92" s="68">
        <f>+[5]計!AL37</f>
        <v>0</v>
      </c>
      <c r="AU92" s="68">
        <f>+[5]計!AM37</f>
        <v>0</v>
      </c>
      <c r="AV92" s="68">
        <f>+[5]計!AN37</f>
        <v>0</v>
      </c>
      <c r="AW92" s="68">
        <f>+[5]計!AO37</f>
        <v>0</v>
      </c>
      <c r="AX92" s="68">
        <f>+[5]計!AP37</f>
        <v>0</v>
      </c>
      <c r="AY92" s="68">
        <f>+[5]計!AQ37</f>
        <v>0</v>
      </c>
      <c r="AZ92" s="68">
        <f>+[5]計!AR37</f>
        <v>11</v>
      </c>
      <c r="BA92" s="68">
        <f>+[5]計!AS37</f>
        <v>0</v>
      </c>
      <c r="BB92" s="68">
        <f>+[5]計!AT37</f>
        <v>0</v>
      </c>
      <c r="BC92" s="68">
        <f>+[5]計!AU37</f>
        <v>1</v>
      </c>
      <c r="BD92" s="68">
        <f>+[5]計!AV37</f>
        <v>0</v>
      </c>
      <c r="BE92" s="69">
        <f>+[5]計!AW37</f>
        <v>0</v>
      </c>
      <c r="BF92" s="68">
        <f>+[5]計!AX37</f>
        <v>0</v>
      </c>
      <c r="BG92" s="70">
        <f>+[5]計!AY37</f>
        <v>1</v>
      </c>
      <c r="BH92" s="28"/>
      <c r="BJ92" s="33">
        <f t="shared" si="2"/>
        <v>0</v>
      </c>
    </row>
    <row r="93" spans="2:62" s="33" customFormat="1" ht="14.25" customHeight="1" x14ac:dyDescent="0.15">
      <c r="B93" s="696" t="s">
        <v>51</v>
      </c>
      <c r="C93" s="660"/>
      <c r="D93" s="660"/>
      <c r="E93" s="24">
        <f t="shared" si="3"/>
        <v>2</v>
      </c>
      <c r="F93" s="23">
        <f>+[5]計!C38</f>
        <v>2</v>
      </c>
      <c r="G93" s="23">
        <f>+[5]計!D38</f>
        <v>0</v>
      </c>
      <c r="H93" s="34">
        <f>+[5]計!E38</f>
        <v>0</v>
      </c>
      <c r="I93" s="35">
        <f>+[5]計!F38</f>
        <v>0</v>
      </c>
      <c r="J93" s="35">
        <f>+[5]計!G38</f>
        <v>0</v>
      </c>
      <c r="K93" s="35">
        <f>+[5]計!H38</f>
        <v>0</v>
      </c>
      <c r="L93" s="35">
        <f>+[5]計!I38</f>
        <v>0</v>
      </c>
      <c r="M93" s="35">
        <f>+[5]計!J38</f>
        <v>0</v>
      </c>
      <c r="N93" s="35">
        <f>+[5]計!K38</f>
        <v>0</v>
      </c>
      <c r="O93" s="35">
        <f>+[5]計!L38</f>
        <v>0</v>
      </c>
      <c r="P93" s="35">
        <f>+[5]計!M38</f>
        <v>0</v>
      </c>
      <c r="Q93" s="35">
        <f>+[5]計!N38</f>
        <v>0</v>
      </c>
      <c r="R93" s="35">
        <f>+[5]計!O38</f>
        <v>0</v>
      </c>
      <c r="S93" s="35">
        <f>+[5]計!P38</f>
        <v>0</v>
      </c>
      <c r="T93" s="35">
        <f>+[5]計!Q38</f>
        <v>0</v>
      </c>
      <c r="U93" s="35">
        <f>+[5]計!R38</f>
        <v>0</v>
      </c>
      <c r="V93" s="35">
        <f>+[5]計!S38</f>
        <v>0</v>
      </c>
      <c r="W93" s="35">
        <f>+[5]計!T38</f>
        <v>0</v>
      </c>
      <c r="X93" s="35">
        <f>+[5]計!U38</f>
        <v>0</v>
      </c>
      <c r="Y93" s="35">
        <f>+[5]計!V38</f>
        <v>0</v>
      </c>
      <c r="Z93" s="35">
        <f>+[5]計!W38</f>
        <v>0</v>
      </c>
      <c r="AA93" s="35">
        <f>+[5]計!X38</f>
        <v>0</v>
      </c>
      <c r="AB93" s="35">
        <f>+[5]計!Y38</f>
        <v>0</v>
      </c>
      <c r="AC93" s="35">
        <f>+[5]計!Z38</f>
        <v>0</v>
      </c>
      <c r="AD93" s="36">
        <f>+[5]計!AA38</f>
        <v>0</v>
      </c>
      <c r="AE93" s="28"/>
      <c r="AF93" s="28"/>
      <c r="AG93" s="696" t="s">
        <v>51</v>
      </c>
      <c r="AH93" s="660"/>
      <c r="AI93" s="660"/>
      <c r="AJ93" s="29">
        <f>+[5]計!AB38</f>
        <v>0</v>
      </c>
      <c r="AK93" s="30">
        <f>+[5]計!AC38</f>
        <v>0</v>
      </c>
      <c r="AL93" s="30">
        <f>+[5]計!AD38</f>
        <v>0</v>
      </c>
      <c r="AM93" s="30">
        <f>+[5]計!AE38</f>
        <v>0</v>
      </c>
      <c r="AN93" s="30">
        <f>+[5]計!AF38</f>
        <v>0</v>
      </c>
      <c r="AO93" s="30">
        <f>+[5]計!AG38</f>
        <v>0</v>
      </c>
      <c r="AP93" s="30">
        <f>+[5]計!AH38</f>
        <v>0</v>
      </c>
      <c r="AQ93" s="30">
        <f>+[5]計!AI38</f>
        <v>0</v>
      </c>
      <c r="AR93" s="30">
        <f>+[5]計!AJ38</f>
        <v>0</v>
      </c>
      <c r="AS93" s="30">
        <f>+[5]計!AK38</f>
        <v>0</v>
      </c>
      <c r="AT93" s="30">
        <f>+[5]計!AL38</f>
        <v>0</v>
      </c>
      <c r="AU93" s="30">
        <f>+[5]計!AM38</f>
        <v>0</v>
      </c>
      <c r="AV93" s="30">
        <f>+[5]計!AN38</f>
        <v>0</v>
      </c>
      <c r="AW93" s="30">
        <f>+[5]計!AO38</f>
        <v>0</v>
      </c>
      <c r="AX93" s="30">
        <f>+[5]計!AP38</f>
        <v>0</v>
      </c>
      <c r="AY93" s="30">
        <f>+[5]計!AQ38</f>
        <v>0</v>
      </c>
      <c r="AZ93" s="30">
        <f>+[5]計!AR38</f>
        <v>0</v>
      </c>
      <c r="BA93" s="30">
        <f>+[5]計!AS38</f>
        <v>0</v>
      </c>
      <c r="BB93" s="30">
        <f>+[5]計!AT38</f>
        <v>0</v>
      </c>
      <c r="BC93" s="30">
        <f>+[5]計!AU38</f>
        <v>0</v>
      </c>
      <c r="BD93" s="30">
        <f>+[5]計!AV38</f>
        <v>0</v>
      </c>
      <c r="BE93" s="31">
        <f>+[5]計!AW38</f>
        <v>0</v>
      </c>
      <c r="BF93" s="30">
        <f>+[5]計!AX38</f>
        <v>0</v>
      </c>
      <c r="BG93" s="32">
        <f>+[5]計!AY38</f>
        <v>0</v>
      </c>
      <c r="BH93" s="28"/>
      <c r="BJ93" s="33">
        <f t="shared" si="2"/>
        <v>0</v>
      </c>
    </row>
    <row r="94" spans="2:62" s="33" customFormat="1" ht="14.25" customHeight="1" x14ac:dyDescent="0.15">
      <c r="B94" s="696" t="s">
        <v>507</v>
      </c>
      <c r="C94" s="660"/>
      <c r="D94" s="660"/>
      <c r="E94" s="23">
        <f t="shared" si="3"/>
        <v>21</v>
      </c>
      <c r="F94" s="23">
        <f>+[5]計!C39</f>
        <v>14</v>
      </c>
      <c r="G94" s="23">
        <f>+[5]計!D39</f>
        <v>7</v>
      </c>
      <c r="H94" s="34">
        <f>+[5]計!E39</f>
        <v>0</v>
      </c>
      <c r="I94" s="35">
        <f>+[5]計!F39</f>
        <v>0</v>
      </c>
      <c r="J94" s="35">
        <f>+[5]計!G39</f>
        <v>0</v>
      </c>
      <c r="K94" s="35">
        <f>+[5]計!H39</f>
        <v>0</v>
      </c>
      <c r="L94" s="35">
        <f>+[5]計!I39</f>
        <v>0</v>
      </c>
      <c r="M94" s="35">
        <f>+[5]計!J39</f>
        <v>0</v>
      </c>
      <c r="N94" s="35">
        <f>+[5]計!K39</f>
        <v>0</v>
      </c>
      <c r="O94" s="35">
        <f>+[5]計!L39</f>
        <v>0</v>
      </c>
      <c r="P94" s="35">
        <f>+[5]計!M39</f>
        <v>0</v>
      </c>
      <c r="Q94" s="35">
        <f>+[5]計!N39</f>
        <v>0</v>
      </c>
      <c r="R94" s="35">
        <f>+[5]計!O39</f>
        <v>0</v>
      </c>
      <c r="S94" s="35">
        <f>+[5]計!P39</f>
        <v>0</v>
      </c>
      <c r="T94" s="35">
        <f>+[5]計!Q39</f>
        <v>1</v>
      </c>
      <c r="U94" s="35">
        <f>+[5]計!R39</f>
        <v>2</v>
      </c>
      <c r="V94" s="35">
        <f>+[5]計!S39</f>
        <v>0</v>
      </c>
      <c r="W94" s="35">
        <f>+[5]計!T39</f>
        <v>0</v>
      </c>
      <c r="X94" s="35">
        <f>+[5]計!U39</f>
        <v>0</v>
      </c>
      <c r="Y94" s="35">
        <f>+[5]計!V39</f>
        <v>0</v>
      </c>
      <c r="Z94" s="35">
        <f>+[5]計!W39</f>
        <v>0</v>
      </c>
      <c r="AA94" s="35">
        <f>+[5]計!X39</f>
        <v>0</v>
      </c>
      <c r="AB94" s="35">
        <f>+[5]計!Y39</f>
        <v>0</v>
      </c>
      <c r="AC94" s="35">
        <f>+[5]計!Z39</f>
        <v>0</v>
      </c>
      <c r="AD94" s="36">
        <f>+[5]計!AA39</f>
        <v>3</v>
      </c>
      <c r="AE94" s="28"/>
      <c r="AF94" s="28"/>
      <c r="AG94" s="696" t="s">
        <v>508</v>
      </c>
      <c r="AH94" s="660"/>
      <c r="AI94" s="660"/>
      <c r="AJ94" s="29">
        <f>+[5]計!AB39</f>
        <v>0</v>
      </c>
      <c r="AK94" s="30">
        <f>+[5]計!AC39</f>
        <v>0</v>
      </c>
      <c r="AL94" s="30">
        <f>+[5]計!AD39</f>
        <v>0</v>
      </c>
      <c r="AM94" s="30">
        <f>+[5]計!AE39</f>
        <v>0</v>
      </c>
      <c r="AN94" s="30">
        <f>+[5]計!AF39</f>
        <v>0</v>
      </c>
      <c r="AO94" s="30">
        <f>+[5]計!AG39</f>
        <v>0</v>
      </c>
      <c r="AP94" s="30">
        <f>+[5]計!AH39</f>
        <v>0</v>
      </c>
      <c r="AQ94" s="30">
        <f>+[5]計!AI39</f>
        <v>0</v>
      </c>
      <c r="AR94" s="30">
        <f>+[5]計!AJ39</f>
        <v>0</v>
      </c>
      <c r="AS94" s="30">
        <f>+[5]計!AK39</f>
        <v>0</v>
      </c>
      <c r="AT94" s="30">
        <f>+[5]計!AL39</f>
        <v>0</v>
      </c>
      <c r="AU94" s="30">
        <f>+[5]計!AM39</f>
        <v>0</v>
      </c>
      <c r="AV94" s="30">
        <f>+[5]計!AN39</f>
        <v>0</v>
      </c>
      <c r="AW94" s="30">
        <f>+[5]計!AO39</f>
        <v>0</v>
      </c>
      <c r="AX94" s="30">
        <f>+[5]計!AP39</f>
        <v>0</v>
      </c>
      <c r="AY94" s="30">
        <f>+[5]計!AQ39</f>
        <v>0</v>
      </c>
      <c r="AZ94" s="30">
        <f>+[5]計!AR39</f>
        <v>0</v>
      </c>
      <c r="BA94" s="30">
        <f>+[5]計!AS39</f>
        <v>0</v>
      </c>
      <c r="BB94" s="30">
        <f>+[5]計!AT39</f>
        <v>0</v>
      </c>
      <c r="BC94" s="30">
        <f>+[5]計!AU39</f>
        <v>0</v>
      </c>
      <c r="BD94" s="30">
        <f>+[5]計!AV39</f>
        <v>0</v>
      </c>
      <c r="BE94" s="31">
        <f>+[5]計!AW39</f>
        <v>0</v>
      </c>
      <c r="BF94" s="30">
        <f>+[5]計!AX39</f>
        <v>1</v>
      </c>
      <c r="BG94" s="32">
        <f>+[5]計!AY39</f>
        <v>0</v>
      </c>
      <c r="BH94" s="28"/>
      <c r="BJ94" s="33">
        <f t="shared" si="2"/>
        <v>0</v>
      </c>
    </row>
    <row r="95" spans="2:62" s="33" customFormat="1" ht="14.25" customHeight="1" x14ac:dyDescent="0.15">
      <c r="B95" s="696" t="s">
        <v>52</v>
      </c>
      <c r="C95" s="660"/>
      <c r="D95" s="697"/>
      <c r="E95" s="23">
        <f t="shared" si="3"/>
        <v>38</v>
      </c>
      <c r="F95" s="23">
        <f>+[5]計!C40</f>
        <v>7</v>
      </c>
      <c r="G95" s="23">
        <f>+[5]計!D40</f>
        <v>31</v>
      </c>
      <c r="H95" s="34">
        <f>+[5]計!E40</f>
        <v>0</v>
      </c>
      <c r="I95" s="35">
        <f>+[5]計!F40</f>
        <v>0</v>
      </c>
      <c r="J95" s="35">
        <f>+[5]計!G40</f>
        <v>0</v>
      </c>
      <c r="K95" s="35">
        <f>+[5]計!H40</f>
        <v>0</v>
      </c>
      <c r="L95" s="35">
        <f>+[5]計!I40</f>
        <v>0</v>
      </c>
      <c r="M95" s="35">
        <f>+[5]計!J40</f>
        <v>0</v>
      </c>
      <c r="N95" s="35">
        <f>+[5]計!K40</f>
        <v>0</v>
      </c>
      <c r="O95" s="35">
        <f>+[5]計!L40</f>
        <v>0</v>
      </c>
      <c r="P95" s="35">
        <f>+[5]計!M40</f>
        <v>0</v>
      </c>
      <c r="Q95" s="35">
        <f>+[5]計!N40</f>
        <v>0</v>
      </c>
      <c r="R95" s="35">
        <f>+[5]計!O40</f>
        <v>0</v>
      </c>
      <c r="S95" s="35">
        <f>+[5]計!P40</f>
        <v>1</v>
      </c>
      <c r="T95" s="35">
        <f>+[5]計!Q40</f>
        <v>16</v>
      </c>
      <c r="U95" s="35">
        <f>+[5]計!R40</f>
        <v>1</v>
      </c>
      <c r="V95" s="35">
        <f>+[5]計!S40</f>
        <v>0</v>
      </c>
      <c r="W95" s="35">
        <f>+[5]計!T40</f>
        <v>0</v>
      </c>
      <c r="X95" s="35">
        <f>+[5]計!U40</f>
        <v>0</v>
      </c>
      <c r="Y95" s="35">
        <f>+[5]計!V40</f>
        <v>0</v>
      </c>
      <c r="Z95" s="35">
        <f>+[5]計!W40</f>
        <v>0</v>
      </c>
      <c r="AA95" s="35">
        <f>+[5]計!X40</f>
        <v>0</v>
      </c>
      <c r="AB95" s="35">
        <f>+[5]計!Y40</f>
        <v>0</v>
      </c>
      <c r="AC95" s="35">
        <f>+[5]計!Z40</f>
        <v>0</v>
      </c>
      <c r="AD95" s="36">
        <f>+[5]計!AA40</f>
        <v>3</v>
      </c>
      <c r="AE95" s="28"/>
      <c r="AF95" s="28"/>
      <c r="AG95" s="696" t="s">
        <v>52</v>
      </c>
      <c r="AH95" s="660"/>
      <c r="AI95" s="660"/>
      <c r="AJ95" s="29">
        <f>+[5]計!AB40</f>
        <v>0</v>
      </c>
      <c r="AK95" s="30">
        <f>+[5]計!AC40</f>
        <v>0</v>
      </c>
      <c r="AL95" s="30">
        <f>+[5]計!AD40</f>
        <v>0</v>
      </c>
      <c r="AM95" s="30">
        <f>+[5]計!AE40</f>
        <v>0</v>
      </c>
      <c r="AN95" s="30">
        <f>+[5]計!AF40</f>
        <v>0</v>
      </c>
      <c r="AO95" s="30">
        <f>+[5]計!AG40</f>
        <v>0</v>
      </c>
      <c r="AP95" s="30">
        <f>+[5]計!AH40</f>
        <v>0</v>
      </c>
      <c r="AQ95" s="30">
        <f>+[5]計!AI40</f>
        <v>0</v>
      </c>
      <c r="AR95" s="30">
        <f>+[5]計!AJ40</f>
        <v>0</v>
      </c>
      <c r="AS95" s="30">
        <f>+[5]計!AK40</f>
        <v>0</v>
      </c>
      <c r="AT95" s="30">
        <f>+[5]計!AL40</f>
        <v>0</v>
      </c>
      <c r="AU95" s="30">
        <f>+[5]計!AM40</f>
        <v>0</v>
      </c>
      <c r="AV95" s="30">
        <f>+[5]計!AN40</f>
        <v>0</v>
      </c>
      <c r="AW95" s="30">
        <f>+[5]計!AO40</f>
        <v>0</v>
      </c>
      <c r="AX95" s="30">
        <f>+[5]計!AP40</f>
        <v>0</v>
      </c>
      <c r="AY95" s="30">
        <f>+[5]計!AQ40</f>
        <v>0</v>
      </c>
      <c r="AZ95" s="30">
        <f>+[5]計!AR40</f>
        <v>10</v>
      </c>
      <c r="BA95" s="30">
        <f>+[5]計!AS40</f>
        <v>0</v>
      </c>
      <c r="BB95" s="30">
        <f>+[5]計!AT40</f>
        <v>0</v>
      </c>
      <c r="BC95" s="30">
        <f>+[5]計!AU40</f>
        <v>0</v>
      </c>
      <c r="BD95" s="30">
        <f>+[5]計!AV40</f>
        <v>0</v>
      </c>
      <c r="BE95" s="31">
        <f>+[5]計!AW40</f>
        <v>0</v>
      </c>
      <c r="BF95" s="30">
        <f>+[5]計!AX40</f>
        <v>0</v>
      </c>
      <c r="BG95" s="32">
        <f>+[5]計!AY40</f>
        <v>0</v>
      </c>
      <c r="BH95" s="28"/>
      <c r="BJ95" s="33">
        <f t="shared" si="2"/>
        <v>0</v>
      </c>
    </row>
    <row r="96" spans="2:62" s="33" customFormat="1" ht="14.25" customHeight="1" x14ac:dyDescent="0.15">
      <c r="B96" s="696" t="s">
        <v>53</v>
      </c>
      <c r="C96" s="660"/>
      <c r="D96" s="697"/>
      <c r="E96" s="23">
        <f t="shared" si="3"/>
        <v>133</v>
      </c>
      <c r="F96" s="23">
        <f>+[5]計!C41</f>
        <v>78</v>
      </c>
      <c r="G96" s="23">
        <f>+[5]計!D41</f>
        <v>55</v>
      </c>
      <c r="H96" s="34">
        <f>+[5]計!E41</f>
        <v>0</v>
      </c>
      <c r="I96" s="35">
        <f>+[5]計!F41</f>
        <v>0</v>
      </c>
      <c r="J96" s="35">
        <f>+[5]計!G41</f>
        <v>0</v>
      </c>
      <c r="K96" s="35">
        <f>+[5]計!H41</f>
        <v>0</v>
      </c>
      <c r="L96" s="35">
        <f>+[5]計!I41</f>
        <v>0</v>
      </c>
      <c r="M96" s="35">
        <f>+[5]計!J41</f>
        <v>0</v>
      </c>
      <c r="N96" s="35">
        <f>+[5]計!K41</f>
        <v>0</v>
      </c>
      <c r="O96" s="35">
        <f>+[5]計!L41</f>
        <v>0</v>
      </c>
      <c r="P96" s="35">
        <f>+[5]計!M41</f>
        <v>0</v>
      </c>
      <c r="Q96" s="35">
        <f>+[5]計!N41</f>
        <v>0</v>
      </c>
      <c r="R96" s="35">
        <f>+[5]計!O41</f>
        <v>0</v>
      </c>
      <c r="S96" s="35">
        <f>+[5]計!P41</f>
        <v>1</v>
      </c>
      <c r="T96" s="35">
        <f>+[5]計!Q41</f>
        <v>25</v>
      </c>
      <c r="U96" s="35">
        <f>+[5]計!R41</f>
        <v>4</v>
      </c>
      <c r="V96" s="35">
        <f>+[5]計!S41</f>
        <v>0</v>
      </c>
      <c r="W96" s="35">
        <f>+[5]計!T41</f>
        <v>0</v>
      </c>
      <c r="X96" s="35">
        <f>+[5]計!U41</f>
        <v>1</v>
      </c>
      <c r="Y96" s="35">
        <f>+[5]計!V41</f>
        <v>0</v>
      </c>
      <c r="Z96" s="35">
        <f>+[5]計!W41</f>
        <v>0</v>
      </c>
      <c r="AA96" s="35">
        <f>+[5]計!X41</f>
        <v>0</v>
      </c>
      <c r="AB96" s="35">
        <f>+[5]計!Y41</f>
        <v>0</v>
      </c>
      <c r="AC96" s="35">
        <f>+[5]計!Z41</f>
        <v>0</v>
      </c>
      <c r="AD96" s="36">
        <f>+[5]計!AA41</f>
        <v>5</v>
      </c>
      <c r="AE96" s="28"/>
      <c r="AF96" s="28"/>
      <c r="AG96" s="696" t="s">
        <v>53</v>
      </c>
      <c r="AH96" s="660"/>
      <c r="AI96" s="660"/>
      <c r="AJ96" s="29">
        <f>+[5]計!AB41</f>
        <v>0</v>
      </c>
      <c r="AK96" s="30">
        <f>+[5]計!AC41</f>
        <v>0</v>
      </c>
      <c r="AL96" s="30">
        <f>+[5]計!AD41</f>
        <v>5</v>
      </c>
      <c r="AM96" s="30">
        <f>+[5]計!AE41</f>
        <v>6</v>
      </c>
      <c r="AN96" s="30">
        <f>+[5]計!AF41</f>
        <v>0</v>
      </c>
      <c r="AO96" s="30">
        <f>+[5]計!AG41</f>
        <v>1</v>
      </c>
      <c r="AP96" s="30">
        <f>+[5]計!AH41</f>
        <v>0</v>
      </c>
      <c r="AQ96" s="30">
        <f>+[5]計!AI41</f>
        <v>0</v>
      </c>
      <c r="AR96" s="30">
        <f>+[5]計!AJ41</f>
        <v>0</v>
      </c>
      <c r="AS96" s="30">
        <f>+[5]計!AK41</f>
        <v>0</v>
      </c>
      <c r="AT96" s="30">
        <f>+[5]計!AL41</f>
        <v>0</v>
      </c>
      <c r="AU96" s="30">
        <f>+[5]計!AM41</f>
        <v>1</v>
      </c>
      <c r="AV96" s="30">
        <f>+[5]計!AN41</f>
        <v>0</v>
      </c>
      <c r="AW96" s="30">
        <f>+[5]計!AO41</f>
        <v>0</v>
      </c>
      <c r="AX96" s="30">
        <f>+[5]計!AP41</f>
        <v>0</v>
      </c>
      <c r="AY96" s="30">
        <f>+[5]計!AQ41</f>
        <v>0</v>
      </c>
      <c r="AZ96" s="30">
        <f>+[5]計!AR41</f>
        <v>3</v>
      </c>
      <c r="BA96" s="30">
        <f>+[5]計!AS41</f>
        <v>0</v>
      </c>
      <c r="BB96" s="30">
        <f>+[5]計!AT41</f>
        <v>0</v>
      </c>
      <c r="BC96" s="30">
        <f>+[5]計!AU41</f>
        <v>0</v>
      </c>
      <c r="BD96" s="30">
        <f>+[5]計!AV41</f>
        <v>1</v>
      </c>
      <c r="BE96" s="31">
        <f>+[5]計!AW41</f>
        <v>2</v>
      </c>
      <c r="BF96" s="30">
        <f>+[5]計!AX41</f>
        <v>0</v>
      </c>
      <c r="BG96" s="32">
        <f>+[5]計!AY41</f>
        <v>0</v>
      </c>
      <c r="BH96" s="28"/>
      <c r="BJ96" s="33">
        <f t="shared" si="2"/>
        <v>0</v>
      </c>
    </row>
    <row r="97" spans="2:62" s="33" customFormat="1" ht="14.25" customHeight="1" x14ac:dyDescent="0.15">
      <c r="B97" s="696" t="s">
        <v>54</v>
      </c>
      <c r="C97" s="660"/>
      <c r="D97" s="697"/>
      <c r="E97" s="23">
        <f t="shared" si="3"/>
        <v>33</v>
      </c>
      <c r="F97" s="23">
        <f>+[5]計!C42</f>
        <v>22</v>
      </c>
      <c r="G97" s="23">
        <f>+[5]計!D42</f>
        <v>11</v>
      </c>
      <c r="H97" s="34">
        <f>+[5]計!E42</f>
        <v>0</v>
      </c>
      <c r="I97" s="35">
        <f>+[5]計!F42</f>
        <v>0</v>
      </c>
      <c r="J97" s="35">
        <f>+[5]計!G42</f>
        <v>0</v>
      </c>
      <c r="K97" s="35">
        <f>+[5]計!H42</f>
        <v>0</v>
      </c>
      <c r="L97" s="35">
        <f>+[5]計!I42</f>
        <v>0</v>
      </c>
      <c r="M97" s="35">
        <f>+[5]計!J42</f>
        <v>0</v>
      </c>
      <c r="N97" s="35">
        <f>+[5]計!K42</f>
        <v>0</v>
      </c>
      <c r="O97" s="35">
        <f>+[5]計!L42</f>
        <v>0</v>
      </c>
      <c r="P97" s="35">
        <f>+[5]計!M42</f>
        <v>0</v>
      </c>
      <c r="Q97" s="35">
        <f>+[5]計!N42</f>
        <v>0</v>
      </c>
      <c r="R97" s="35">
        <f>+[5]計!O42</f>
        <v>1</v>
      </c>
      <c r="S97" s="35">
        <f>+[5]計!P42</f>
        <v>0</v>
      </c>
      <c r="T97" s="35">
        <f>+[5]計!Q42</f>
        <v>3</v>
      </c>
      <c r="U97" s="35">
        <f>+[5]計!R42</f>
        <v>2</v>
      </c>
      <c r="V97" s="35">
        <f>+[5]計!S42</f>
        <v>0</v>
      </c>
      <c r="W97" s="35">
        <f>+[5]計!T42</f>
        <v>0</v>
      </c>
      <c r="X97" s="35">
        <f>+[5]計!U42</f>
        <v>0</v>
      </c>
      <c r="Y97" s="35">
        <f>+[5]計!V42</f>
        <v>0</v>
      </c>
      <c r="Z97" s="35">
        <f>+[5]計!W42</f>
        <v>0</v>
      </c>
      <c r="AA97" s="35">
        <f>+[5]計!X42</f>
        <v>0</v>
      </c>
      <c r="AB97" s="35">
        <f>+[5]計!Y42</f>
        <v>0</v>
      </c>
      <c r="AC97" s="35">
        <f>+[5]計!Z42</f>
        <v>0</v>
      </c>
      <c r="AD97" s="36">
        <f>+[5]計!AA42</f>
        <v>0</v>
      </c>
      <c r="AE97" s="28"/>
      <c r="AF97" s="28"/>
      <c r="AG97" s="696" t="s">
        <v>54</v>
      </c>
      <c r="AH97" s="660"/>
      <c r="AI97" s="660"/>
      <c r="AJ97" s="29">
        <f>+[5]計!AB42</f>
        <v>0</v>
      </c>
      <c r="AK97" s="30">
        <f>+[5]計!AC42</f>
        <v>0</v>
      </c>
      <c r="AL97" s="30">
        <f>+[5]計!AD42</f>
        <v>0</v>
      </c>
      <c r="AM97" s="30">
        <f>+[5]計!AE42</f>
        <v>1</v>
      </c>
      <c r="AN97" s="30">
        <f>+[5]計!AF42</f>
        <v>3</v>
      </c>
      <c r="AO97" s="30">
        <f>+[5]計!AG42</f>
        <v>0</v>
      </c>
      <c r="AP97" s="30">
        <f>+[5]計!AH42</f>
        <v>0</v>
      </c>
      <c r="AQ97" s="30">
        <f>+[5]計!AI42</f>
        <v>0</v>
      </c>
      <c r="AR97" s="30">
        <f>+[5]計!AJ42</f>
        <v>0</v>
      </c>
      <c r="AS97" s="30">
        <f>+[5]計!AK42</f>
        <v>0</v>
      </c>
      <c r="AT97" s="30">
        <f>+[5]計!AL42</f>
        <v>0</v>
      </c>
      <c r="AU97" s="30">
        <f>+[5]計!AM42</f>
        <v>0</v>
      </c>
      <c r="AV97" s="30">
        <f>+[5]計!AN42</f>
        <v>0</v>
      </c>
      <c r="AW97" s="30">
        <f>+[5]計!AO42</f>
        <v>0</v>
      </c>
      <c r="AX97" s="30">
        <f>+[5]計!AP42</f>
        <v>0</v>
      </c>
      <c r="AY97" s="30">
        <f>+[5]計!AQ42</f>
        <v>0</v>
      </c>
      <c r="AZ97" s="30">
        <f>+[5]計!AR42</f>
        <v>0</v>
      </c>
      <c r="BA97" s="30">
        <f>+[5]計!AS42</f>
        <v>0</v>
      </c>
      <c r="BB97" s="30">
        <f>+[5]計!AT42</f>
        <v>0</v>
      </c>
      <c r="BC97" s="30">
        <f>+[5]計!AU42</f>
        <v>0</v>
      </c>
      <c r="BD97" s="30">
        <f>+[5]計!AV42</f>
        <v>0</v>
      </c>
      <c r="BE97" s="31">
        <f>+[5]計!AW42</f>
        <v>1</v>
      </c>
      <c r="BF97" s="30">
        <f>+[5]計!AX42</f>
        <v>0</v>
      </c>
      <c r="BG97" s="32">
        <f>+[5]計!AY42</f>
        <v>0</v>
      </c>
      <c r="BH97" s="28"/>
      <c r="BJ97" s="33">
        <f t="shared" si="2"/>
        <v>0</v>
      </c>
    </row>
    <row r="98" spans="2:62" s="33" customFormat="1" ht="14.25" customHeight="1" x14ac:dyDescent="0.15">
      <c r="B98" s="696" t="s">
        <v>509</v>
      </c>
      <c r="C98" s="660"/>
      <c r="D98" s="697"/>
      <c r="E98" s="23">
        <f t="shared" si="3"/>
        <v>9</v>
      </c>
      <c r="F98" s="23">
        <f>+[5]計!C43</f>
        <v>1</v>
      </c>
      <c r="G98" s="23">
        <f>+[5]計!D43</f>
        <v>8</v>
      </c>
      <c r="H98" s="34">
        <f>+[5]計!E43</f>
        <v>0</v>
      </c>
      <c r="I98" s="35">
        <f>+[5]計!F43</f>
        <v>0</v>
      </c>
      <c r="J98" s="35">
        <f>+[5]計!G43</f>
        <v>0</v>
      </c>
      <c r="K98" s="35">
        <f>+[5]計!H43</f>
        <v>0</v>
      </c>
      <c r="L98" s="35">
        <f>+[5]計!I43</f>
        <v>0</v>
      </c>
      <c r="M98" s="35">
        <f>+[5]計!J43</f>
        <v>0</v>
      </c>
      <c r="N98" s="35">
        <f>+[5]計!K43</f>
        <v>0</v>
      </c>
      <c r="O98" s="35">
        <f>+[5]計!L43</f>
        <v>0</v>
      </c>
      <c r="P98" s="35">
        <f>+[5]計!M43</f>
        <v>0</v>
      </c>
      <c r="Q98" s="35">
        <f>+[5]計!N43</f>
        <v>0</v>
      </c>
      <c r="R98" s="35">
        <f>+[5]計!O43</f>
        <v>0</v>
      </c>
      <c r="S98" s="35">
        <f>+[5]計!P43</f>
        <v>0</v>
      </c>
      <c r="T98" s="35">
        <f>+[5]計!Q43</f>
        <v>0</v>
      </c>
      <c r="U98" s="35">
        <f>+[5]計!R43</f>
        <v>4</v>
      </c>
      <c r="V98" s="35">
        <f>+[5]計!S43</f>
        <v>0</v>
      </c>
      <c r="W98" s="35">
        <f>+[5]計!T43</f>
        <v>0</v>
      </c>
      <c r="X98" s="35">
        <f>+[5]計!U43</f>
        <v>0</v>
      </c>
      <c r="Y98" s="35">
        <f>+[5]計!V43</f>
        <v>0</v>
      </c>
      <c r="Z98" s="35">
        <f>+[5]計!W43</f>
        <v>0</v>
      </c>
      <c r="AA98" s="35">
        <f>+[5]計!X43</f>
        <v>0</v>
      </c>
      <c r="AB98" s="35">
        <f>+[5]計!Y43</f>
        <v>0</v>
      </c>
      <c r="AC98" s="35">
        <f>+[5]計!Z43</f>
        <v>0</v>
      </c>
      <c r="AD98" s="36">
        <f>+[5]計!AA43</f>
        <v>0</v>
      </c>
      <c r="AE98" s="28"/>
      <c r="AF98" s="28"/>
      <c r="AG98" s="696" t="s">
        <v>510</v>
      </c>
      <c r="AH98" s="660"/>
      <c r="AI98" s="660"/>
      <c r="AJ98" s="29">
        <f>+[5]計!AB43</f>
        <v>0</v>
      </c>
      <c r="AK98" s="30">
        <f>+[5]計!AC43</f>
        <v>0</v>
      </c>
      <c r="AL98" s="30">
        <f>+[5]計!AD43</f>
        <v>3</v>
      </c>
      <c r="AM98" s="30">
        <f>+[5]計!AE43</f>
        <v>0</v>
      </c>
      <c r="AN98" s="30">
        <f>+[5]計!AF43</f>
        <v>0</v>
      </c>
      <c r="AO98" s="30">
        <f>+[5]計!AG43</f>
        <v>0</v>
      </c>
      <c r="AP98" s="30">
        <f>+[5]計!AH43</f>
        <v>0</v>
      </c>
      <c r="AQ98" s="30">
        <f>+[5]計!AI43</f>
        <v>0</v>
      </c>
      <c r="AR98" s="30">
        <f>+[5]計!AJ43</f>
        <v>0</v>
      </c>
      <c r="AS98" s="30">
        <f>+[5]計!AK43</f>
        <v>0</v>
      </c>
      <c r="AT98" s="30">
        <f>+[5]計!AL43</f>
        <v>1</v>
      </c>
      <c r="AU98" s="30">
        <f>+[5]計!AM43</f>
        <v>0</v>
      </c>
      <c r="AV98" s="30">
        <f>+[5]計!AN43</f>
        <v>0</v>
      </c>
      <c r="AW98" s="30">
        <f>+[5]計!AO43</f>
        <v>0</v>
      </c>
      <c r="AX98" s="30">
        <f>+[5]計!AP43</f>
        <v>0</v>
      </c>
      <c r="AY98" s="30">
        <f>+[5]計!AQ43</f>
        <v>0</v>
      </c>
      <c r="AZ98" s="30">
        <f>+[5]計!AR43</f>
        <v>0</v>
      </c>
      <c r="BA98" s="30">
        <f>+[5]計!AS43</f>
        <v>0</v>
      </c>
      <c r="BB98" s="30">
        <f>+[5]計!AT43</f>
        <v>0</v>
      </c>
      <c r="BC98" s="30">
        <f>+[5]計!AU43</f>
        <v>0</v>
      </c>
      <c r="BD98" s="30">
        <f>+[5]計!AV43</f>
        <v>0</v>
      </c>
      <c r="BE98" s="31">
        <f>+[5]計!AW43</f>
        <v>0</v>
      </c>
      <c r="BF98" s="30">
        <f>+[5]計!AX43</f>
        <v>0</v>
      </c>
      <c r="BG98" s="32">
        <f>+[5]計!AY43</f>
        <v>0</v>
      </c>
      <c r="BH98" s="28"/>
      <c r="BJ98" s="33">
        <f t="shared" si="2"/>
        <v>0</v>
      </c>
    </row>
    <row r="99" spans="2:62" s="33" customFormat="1" ht="14.25" customHeight="1" x14ac:dyDescent="0.15">
      <c r="B99" s="696" t="s">
        <v>511</v>
      </c>
      <c r="C99" s="660"/>
      <c r="D99" s="697"/>
      <c r="E99" s="23">
        <f t="shared" si="3"/>
        <v>84</v>
      </c>
      <c r="F99" s="23">
        <f>+[5]計!C44</f>
        <v>61</v>
      </c>
      <c r="G99" s="23">
        <f>+[5]計!D44</f>
        <v>23</v>
      </c>
      <c r="H99" s="34">
        <f>+[5]計!E44</f>
        <v>0</v>
      </c>
      <c r="I99" s="35">
        <f>+[5]計!F44</f>
        <v>0</v>
      </c>
      <c r="J99" s="35">
        <f>+[5]計!G44</f>
        <v>0</v>
      </c>
      <c r="K99" s="35">
        <f>+[5]計!H44</f>
        <v>0</v>
      </c>
      <c r="L99" s="35">
        <f>+[5]計!I44</f>
        <v>0</v>
      </c>
      <c r="M99" s="35">
        <f>+[5]計!J44</f>
        <v>0</v>
      </c>
      <c r="N99" s="35">
        <f>+[5]計!K44</f>
        <v>0</v>
      </c>
      <c r="O99" s="35">
        <f>+[5]計!L44</f>
        <v>0</v>
      </c>
      <c r="P99" s="35">
        <f>+[5]計!M44</f>
        <v>0</v>
      </c>
      <c r="Q99" s="35">
        <f>+[5]計!N44</f>
        <v>0</v>
      </c>
      <c r="R99" s="35">
        <f>+[5]計!O44</f>
        <v>2</v>
      </c>
      <c r="S99" s="35">
        <f>+[5]計!P44</f>
        <v>1</v>
      </c>
      <c r="T99" s="35">
        <f>+[5]計!Q44</f>
        <v>2</v>
      </c>
      <c r="U99" s="35">
        <f>+[5]計!R44</f>
        <v>1</v>
      </c>
      <c r="V99" s="35">
        <f>+[5]計!S44</f>
        <v>0</v>
      </c>
      <c r="W99" s="35">
        <f>+[5]計!T44</f>
        <v>0</v>
      </c>
      <c r="X99" s="35">
        <f>+[5]計!U44</f>
        <v>0</v>
      </c>
      <c r="Y99" s="35">
        <f>+[5]計!V44</f>
        <v>0</v>
      </c>
      <c r="Z99" s="35">
        <f>+[5]計!W44</f>
        <v>0</v>
      </c>
      <c r="AA99" s="35">
        <f>+[5]計!X44</f>
        <v>0</v>
      </c>
      <c r="AB99" s="35">
        <f>+[5]計!Y44</f>
        <v>0</v>
      </c>
      <c r="AC99" s="35">
        <f>+[5]計!Z44</f>
        <v>0</v>
      </c>
      <c r="AD99" s="36">
        <f>+[5]計!AA44</f>
        <v>5</v>
      </c>
      <c r="AE99" s="28"/>
      <c r="AF99" s="28"/>
      <c r="AG99" s="696" t="s">
        <v>512</v>
      </c>
      <c r="AH99" s="660"/>
      <c r="AI99" s="660"/>
      <c r="AJ99" s="29">
        <f>+[5]計!AB44</f>
        <v>1</v>
      </c>
      <c r="AK99" s="30">
        <f>+[5]計!AC44</f>
        <v>1</v>
      </c>
      <c r="AL99" s="30">
        <f>+[5]計!AD44</f>
        <v>0</v>
      </c>
      <c r="AM99" s="30">
        <f>+[5]計!AE44</f>
        <v>8</v>
      </c>
      <c r="AN99" s="30">
        <f>+[5]計!AF44</f>
        <v>1</v>
      </c>
      <c r="AO99" s="30">
        <f>+[5]計!AG44</f>
        <v>0</v>
      </c>
      <c r="AP99" s="30">
        <f>+[5]計!AH44</f>
        <v>0</v>
      </c>
      <c r="AQ99" s="30">
        <f>+[5]計!AI44</f>
        <v>0</v>
      </c>
      <c r="AR99" s="30">
        <f>+[5]計!AJ44</f>
        <v>0</v>
      </c>
      <c r="AS99" s="30">
        <f>+[5]計!AK44</f>
        <v>0</v>
      </c>
      <c r="AT99" s="30">
        <f>+[5]計!AL44</f>
        <v>0</v>
      </c>
      <c r="AU99" s="30">
        <f>+[5]計!AM44</f>
        <v>0</v>
      </c>
      <c r="AV99" s="30">
        <f>+[5]計!AN44</f>
        <v>0</v>
      </c>
      <c r="AW99" s="30">
        <f>+[5]計!AO44</f>
        <v>0</v>
      </c>
      <c r="AX99" s="30">
        <f>+[5]計!AP44</f>
        <v>0</v>
      </c>
      <c r="AY99" s="30">
        <f>+[5]計!AQ44</f>
        <v>0</v>
      </c>
      <c r="AZ99" s="30">
        <f>+[5]計!AR44</f>
        <v>0</v>
      </c>
      <c r="BA99" s="30">
        <f>+[5]計!AS44</f>
        <v>0</v>
      </c>
      <c r="BB99" s="30">
        <f>+[5]計!AT44</f>
        <v>0</v>
      </c>
      <c r="BC99" s="30">
        <f>+[5]計!AU44</f>
        <v>0</v>
      </c>
      <c r="BD99" s="30">
        <f>+[5]計!AV44</f>
        <v>0</v>
      </c>
      <c r="BE99" s="31">
        <f>+[5]計!AW44</f>
        <v>1</v>
      </c>
      <c r="BF99" s="30">
        <f>+[5]計!AX44</f>
        <v>0</v>
      </c>
      <c r="BG99" s="32">
        <f>+[5]計!AY44</f>
        <v>0</v>
      </c>
      <c r="BH99" s="28"/>
      <c r="BJ99" s="33">
        <f t="shared" si="2"/>
        <v>0</v>
      </c>
    </row>
    <row r="100" spans="2:62" s="33" customFormat="1" ht="14.25" customHeight="1" x14ac:dyDescent="0.15">
      <c r="B100" s="696" t="s">
        <v>55</v>
      </c>
      <c r="C100" s="660"/>
      <c r="D100" s="660"/>
      <c r="E100" s="23">
        <f t="shared" si="3"/>
        <v>40</v>
      </c>
      <c r="F100" s="23">
        <f>+[5]計!C45</f>
        <v>34</v>
      </c>
      <c r="G100" s="23">
        <f>+[5]計!D45</f>
        <v>6</v>
      </c>
      <c r="H100" s="34">
        <f>+[5]計!E45</f>
        <v>0</v>
      </c>
      <c r="I100" s="35">
        <f>+[5]計!F45</f>
        <v>0</v>
      </c>
      <c r="J100" s="35">
        <f>+[5]計!G45</f>
        <v>0</v>
      </c>
      <c r="K100" s="35">
        <f>+[5]計!H45</f>
        <v>0</v>
      </c>
      <c r="L100" s="35">
        <f>+[5]計!I45</f>
        <v>0</v>
      </c>
      <c r="M100" s="35">
        <f>+[5]計!J45</f>
        <v>0</v>
      </c>
      <c r="N100" s="35">
        <f>+[5]計!K45</f>
        <v>0</v>
      </c>
      <c r="O100" s="35">
        <f>+[5]計!L45</f>
        <v>0</v>
      </c>
      <c r="P100" s="35">
        <f>+[5]計!M45</f>
        <v>0</v>
      </c>
      <c r="Q100" s="35">
        <f>+[5]計!N45</f>
        <v>0</v>
      </c>
      <c r="R100" s="35">
        <f>+[5]計!O45</f>
        <v>0</v>
      </c>
      <c r="S100" s="35">
        <f>+[5]計!P45</f>
        <v>0</v>
      </c>
      <c r="T100" s="35">
        <f>+[5]計!Q45</f>
        <v>2</v>
      </c>
      <c r="U100" s="35">
        <f>+[5]計!R45</f>
        <v>0</v>
      </c>
      <c r="V100" s="35">
        <f>+[5]計!S45</f>
        <v>0</v>
      </c>
      <c r="W100" s="35">
        <f>+[5]計!T45</f>
        <v>0</v>
      </c>
      <c r="X100" s="35">
        <f>+[5]計!U45</f>
        <v>0</v>
      </c>
      <c r="Y100" s="35">
        <f>+[5]計!V45</f>
        <v>0</v>
      </c>
      <c r="Z100" s="35">
        <f>+[5]計!W45</f>
        <v>0</v>
      </c>
      <c r="AA100" s="35">
        <f>+[5]計!X45</f>
        <v>0</v>
      </c>
      <c r="AB100" s="35">
        <f>+[5]計!Y45</f>
        <v>0</v>
      </c>
      <c r="AC100" s="35">
        <f>+[5]計!Z45</f>
        <v>0</v>
      </c>
      <c r="AD100" s="36">
        <f>+[5]計!AA45</f>
        <v>0</v>
      </c>
      <c r="AE100" s="28"/>
      <c r="AF100" s="28"/>
      <c r="AG100" s="696" t="s">
        <v>55</v>
      </c>
      <c r="AH100" s="660"/>
      <c r="AI100" s="660"/>
      <c r="AJ100" s="29">
        <f>+[5]計!AB45</f>
        <v>0</v>
      </c>
      <c r="AK100" s="30">
        <f>+[5]計!AC45</f>
        <v>1</v>
      </c>
      <c r="AL100" s="30">
        <f>+[5]計!AD45</f>
        <v>0</v>
      </c>
      <c r="AM100" s="30">
        <f>+[5]計!AE45</f>
        <v>0</v>
      </c>
      <c r="AN100" s="30">
        <f>+[5]計!AF45</f>
        <v>0</v>
      </c>
      <c r="AO100" s="30">
        <f>+[5]計!AG45</f>
        <v>1</v>
      </c>
      <c r="AP100" s="30">
        <f>+[5]計!AH45</f>
        <v>0</v>
      </c>
      <c r="AQ100" s="30">
        <f>+[5]計!AI45</f>
        <v>0</v>
      </c>
      <c r="AR100" s="30">
        <f>+[5]計!AJ45</f>
        <v>0</v>
      </c>
      <c r="AS100" s="30">
        <f>+[5]計!AK45</f>
        <v>0</v>
      </c>
      <c r="AT100" s="30">
        <f>+[5]計!AL45</f>
        <v>0</v>
      </c>
      <c r="AU100" s="30">
        <f>+[5]計!AM45</f>
        <v>0</v>
      </c>
      <c r="AV100" s="30">
        <f>+[5]計!AN45</f>
        <v>0</v>
      </c>
      <c r="AW100" s="30">
        <f>+[5]計!AO45</f>
        <v>0</v>
      </c>
      <c r="AX100" s="30">
        <f>+[5]計!AP45</f>
        <v>0</v>
      </c>
      <c r="AY100" s="30">
        <f>+[5]計!AQ45</f>
        <v>0</v>
      </c>
      <c r="AZ100" s="30">
        <f>+[5]計!AR45</f>
        <v>0</v>
      </c>
      <c r="BA100" s="30">
        <f>+[5]計!AS45</f>
        <v>0</v>
      </c>
      <c r="BB100" s="30">
        <f>+[5]計!AT45</f>
        <v>0</v>
      </c>
      <c r="BC100" s="30">
        <f>+[5]計!AU45</f>
        <v>2</v>
      </c>
      <c r="BD100" s="30">
        <f>+[5]計!AV45</f>
        <v>0</v>
      </c>
      <c r="BE100" s="31">
        <f>+[5]計!AW45</f>
        <v>0</v>
      </c>
      <c r="BF100" s="30">
        <f>+[5]計!AX45</f>
        <v>0</v>
      </c>
      <c r="BG100" s="32">
        <f>+[5]計!AY45</f>
        <v>0</v>
      </c>
      <c r="BH100" s="28"/>
      <c r="BJ100" s="33">
        <f t="shared" si="2"/>
        <v>0</v>
      </c>
    </row>
    <row r="101" spans="2:62" s="33" customFormat="1" ht="14.25" customHeight="1" x14ac:dyDescent="0.15">
      <c r="B101" s="696" t="s">
        <v>513</v>
      </c>
      <c r="C101" s="660"/>
      <c r="D101" s="697"/>
      <c r="E101" s="23">
        <f t="shared" si="3"/>
        <v>107</v>
      </c>
      <c r="F101" s="23">
        <f>+[5]計!C46</f>
        <v>42</v>
      </c>
      <c r="G101" s="23">
        <f>+[5]計!D46</f>
        <v>65</v>
      </c>
      <c r="H101" s="34">
        <f>+[5]計!E46</f>
        <v>0</v>
      </c>
      <c r="I101" s="35">
        <f>+[5]計!F46</f>
        <v>0</v>
      </c>
      <c r="J101" s="35">
        <f>+[5]計!G46</f>
        <v>0</v>
      </c>
      <c r="K101" s="35">
        <f>+[5]計!H46</f>
        <v>0</v>
      </c>
      <c r="L101" s="35">
        <f>+[5]計!I46</f>
        <v>0</v>
      </c>
      <c r="M101" s="35">
        <f>+[5]計!J46</f>
        <v>0</v>
      </c>
      <c r="N101" s="35">
        <f>+[5]計!K46</f>
        <v>0</v>
      </c>
      <c r="O101" s="35">
        <f>+[5]計!L46</f>
        <v>0</v>
      </c>
      <c r="P101" s="35">
        <f>+[5]計!M46</f>
        <v>0</v>
      </c>
      <c r="Q101" s="35">
        <f>+[5]計!N46</f>
        <v>0</v>
      </c>
      <c r="R101" s="35">
        <f>+[5]計!O46</f>
        <v>1</v>
      </c>
      <c r="S101" s="35">
        <f>+[5]計!P46</f>
        <v>0</v>
      </c>
      <c r="T101" s="35">
        <f>+[5]計!Q46</f>
        <v>29</v>
      </c>
      <c r="U101" s="35">
        <f>+[5]計!R46</f>
        <v>4</v>
      </c>
      <c r="V101" s="35">
        <f>+[5]計!S46</f>
        <v>0</v>
      </c>
      <c r="W101" s="35">
        <f>+[5]計!T46</f>
        <v>0</v>
      </c>
      <c r="X101" s="35">
        <f>+[5]計!U46</f>
        <v>0</v>
      </c>
      <c r="Y101" s="35">
        <f>+[5]計!V46</f>
        <v>0</v>
      </c>
      <c r="Z101" s="35">
        <f>+[5]計!W46</f>
        <v>0</v>
      </c>
      <c r="AA101" s="35">
        <f>+[5]計!X46</f>
        <v>0</v>
      </c>
      <c r="AB101" s="35">
        <f>+[5]計!Y46</f>
        <v>0</v>
      </c>
      <c r="AC101" s="35">
        <f>+[5]計!Z46</f>
        <v>0</v>
      </c>
      <c r="AD101" s="36">
        <f>+[5]計!AA46</f>
        <v>4</v>
      </c>
      <c r="AE101" s="28"/>
      <c r="AF101" s="28"/>
      <c r="AG101" s="696" t="s">
        <v>514</v>
      </c>
      <c r="AH101" s="660"/>
      <c r="AI101" s="660"/>
      <c r="AJ101" s="29">
        <f>+[5]計!AB46</f>
        <v>0</v>
      </c>
      <c r="AK101" s="30">
        <f>+[5]計!AC46</f>
        <v>0</v>
      </c>
      <c r="AL101" s="30">
        <f>+[5]計!AD46</f>
        <v>0</v>
      </c>
      <c r="AM101" s="30">
        <f>+[5]計!AE46</f>
        <v>6</v>
      </c>
      <c r="AN101" s="30">
        <f>+[5]計!AF46</f>
        <v>0</v>
      </c>
      <c r="AO101" s="30">
        <f>+[5]計!AG46</f>
        <v>1</v>
      </c>
      <c r="AP101" s="30">
        <f>+[5]計!AH46</f>
        <v>0</v>
      </c>
      <c r="AQ101" s="30">
        <f>+[5]計!AI46</f>
        <v>0</v>
      </c>
      <c r="AR101" s="30">
        <f>+[5]計!AJ46</f>
        <v>0</v>
      </c>
      <c r="AS101" s="30">
        <f>+[5]計!AK46</f>
        <v>0</v>
      </c>
      <c r="AT101" s="30">
        <f>+[5]計!AL46</f>
        <v>0</v>
      </c>
      <c r="AU101" s="30">
        <f>+[5]計!AM46</f>
        <v>0</v>
      </c>
      <c r="AV101" s="30">
        <f>+[5]計!AN46</f>
        <v>0</v>
      </c>
      <c r="AW101" s="30">
        <f>+[5]計!AO46</f>
        <v>0</v>
      </c>
      <c r="AX101" s="30">
        <f>+[5]計!AP46</f>
        <v>0</v>
      </c>
      <c r="AY101" s="30">
        <f>+[5]計!AQ46</f>
        <v>0</v>
      </c>
      <c r="AZ101" s="30">
        <f>+[5]計!AR46</f>
        <v>19</v>
      </c>
      <c r="BA101" s="30">
        <f>+[5]計!AS46</f>
        <v>0</v>
      </c>
      <c r="BB101" s="30">
        <f>+[5]計!AT46</f>
        <v>0</v>
      </c>
      <c r="BC101" s="30">
        <f>+[5]計!AU46</f>
        <v>1</v>
      </c>
      <c r="BD101" s="30">
        <f>+[5]計!AV46</f>
        <v>0</v>
      </c>
      <c r="BE101" s="31">
        <f>+[5]計!AW46</f>
        <v>0</v>
      </c>
      <c r="BF101" s="30">
        <f>+[5]計!AX46</f>
        <v>0</v>
      </c>
      <c r="BG101" s="32">
        <f>+[5]計!AY46</f>
        <v>0</v>
      </c>
      <c r="BH101" s="28"/>
      <c r="BJ101" s="33">
        <f t="shared" si="2"/>
        <v>0</v>
      </c>
    </row>
    <row r="102" spans="2:62" s="33" customFormat="1" ht="14.25" customHeight="1" x14ac:dyDescent="0.15">
      <c r="B102" s="696" t="s">
        <v>515</v>
      </c>
      <c r="C102" s="660"/>
      <c r="D102" s="697"/>
      <c r="E102" s="23">
        <f t="shared" si="3"/>
        <v>323</v>
      </c>
      <c r="F102" s="23">
        <f>+[5]計!C47</f>
        <v>164</v>
      </c>
      <c r="G102" s="23">
        <f>+[5]計!D47</f>
        <v>159</v>
      </c>
      <c r="H102" s="34">
        <f>+[5]計!E47</f>
        <v>0</v>
      </c>
      <c r="I102" s="35">
        <f>+[5]計!F47</f>
        <v>0</v>
      </c>
      <c r="J102" s="35">
        <f>+[5]計!G47</f>
        <v>0</v>
      </c>
      <c r="K102" s="35">
        <f>+[5]計!H47</f>
        <v>0</v>
      </c>
      <c r="L102" s="35">
        <f>+[5]計!I47</f>
        <v>0</v>
      </c>
      <c r="M102" s="35">
        <f>+[5]計!J47</f>
        <v>0</v>
      </c>
      <c r="N102" s="35">
        <f>+[5]計!K47</f>
        <v>1</v>
      </c>
      <c r="O102" s="35">
        <f>+[5]計!L47</f>
        <v>0</v>
      </c>
      <c r="P102" s="35">
        <f>+[5]計!M47</f>
        <v>0</v>
      </c>
      <c r="Q102" s="35">
        <f>+[5]計!N47</f>
        <v>0</v>
      </c>
      <c r="R102" s="35">
        <f>+[5]計!O47</f>
        <v>2</v>
      </c>
      <c r="S102" s="35">
        <f>+[5]計!P47</f>
        <v>0</v>
      </c>
      <c r="T102" s="35">
        <f>+[5]計!Q47</f>
        <v>14</v>
      </c>
      <c r="U102" s="35">
        <f>+[5]計!R47</f>
        <v>11</v>
      </c>
      <c r="V102" s="35">
        <f>+[5]計!S47</f>
        <v>0</v>
      </c>
      <c r="W102" s="35">
        <f>+[5]計!T47</f>
        <v>0</v>
      </c>
      <c r="X102" s="35">
        <f>+[5]計!U47</f>
        <v>0</v>
      </c>
      <c r="Y102" s="35">
        <f>+[5]計!V47</f>
        <v>0</v>
      </c>
      <c r="Z102" s="35">
        <f>+[5]計!W47</f>
        <v>0</v>
      </c>
      <c r="AA102" s="35">
        <f>+[5]計!X47</f>
        <v>0</v>
      </c>
      <c r="AB102" s="35">
        <f>+[5]計!Y47</f>
        <v>0</v>
      </c>
      <c r="AC102" s="35">
        <f>+[5]計!Z47</f>
        <v>0</v>
      </c>
      <c r="AD102" s="36">
        <f>+[5]計!AA47</f>
        <v>2</v>
      </c>
      <c r="AE102" s="28"/>
      <c r="AF102" s="28"/>
      <c r="AG102" s="696" t="s">
        <v>516</v>
      </c>
      <c r="AH102" s="660"/>
      <c r="AI102" s="660"/>
      <c r="AJ102" s="29">
        <f>+[5]計!AB47</f>
        <v>0</v>
      </c>
      <c r="AK102" s="30">
        <f>+[5]計!AC47</f>
        <v>0</v>
      </c>
      <c r="AL102" s="30">
        <f>+[5]計!AD47</f>
        <v>4</v>
      </c>
      <c r="AM102" s="30">
        <f>+[5]計!AE47</f>
        <v>4</v>
      </c>
      <c r="AN102" s="30">
        <f>+[5]計!AF47</f>
        <v>1</v>
      </c>
      <c r="AO102" s="30">
        <f>+[5]計!AG47</f>
        <v>0</v>
      </c>
      <c r="AP102" s="30">
        <f>+[5]計!AH47</f>
        <v>0</v>
      </c>
      <c r="AQ102" s="30">
        <f>+[5]計!AI47</f>
        <v>0</v>
      </c>
      <c r="AR102" s="30">
        <f>+[5]計!AJ47</f>
        <v>0</v>
      </c>
      <c r="AS102" s="30">
        <f>+[5]計!AK47</f>
        <v>0</v>
      </c>
      <c r="AT102" s="30">
        <f>+[5]計!AL47</f>
        <v>5</v>
      </c>
      <c r="AU102" s="30">
        <f>+[5]計!AM47</f>
        <v>24</v>
      </c>
      <c r="AV102" s="30">
        <f>+[5]計!AN47</f>
        <v>0</v>
      </c>
      <c r="AW102" s="30">
        <f>+[5]計!AO47</f>
        <v>0</v>
      </c>
      <c r="AX102" s="30">
        <f>+[5]計!AP47</f>
        <v>0</v>
      </c>
      <c r="AY102" s="30">
        <f>+[5]計!AQ47</f>
        <v>0</v>
      </c>
      <c r="AZ102" s="30">
        <f>+[5]計!AR47</f>
        <v>0</v>
      </c>
      <c r="BA102" s="30">
        <f>+[5]計!AS47</f>
        <v>0</v>
      </c>
      <c r="BB102" s="30">
        <f>+[5]計!AT47</f>
        <v>58</v>
      </c>
      <c r="BC102" s="30">
        <f>+[5]計!AU47</f>
        <v>6</v>
      </c>
      <c r="BD102" s="30">
        <f>+[5]計!AV47</f>
        <v>1</v>
      </c>
      <c r="BE102" s="31">
        <f>+[5]計!AW47</f>
        <v>23</v>
      </c>
      <c r="BF102" s="30">
        <f>+[5]計!AX47</f>
        <v>0</v>
      </c>
      <c r="BG102" s="32">
        <f>+[5]計!AY47</f>
        <v>3</v>
      </c>
      <c r="BH102" s="28"/>
      <c r="BJ102" s="33">
        <f t="shared" si="2"/>
        <v>0</v>
      </c>
    </row>
    <row r="103" spans="2:62" s="33" customFormat="1" ht="15" customHeight="1" thickBot="1" x14ac:dyDescent="0.2">
      <c r="B103" s="698" t="s">
        <v>56</v>
      </c>
      <c r="C103" s="699"/>
      <c r="D103" s="699"/>
      <c r="E103" s="71">
        <f t="shared" si="3"/>
        <v>4</v>
      </c>
      <c r="F103" s="39">
        <f>+[5]計!C48</f>
        <v>2</v>
      </c>
      <c r="G103" s="39">
        <f>+[5]計!D48</f>
        <v>2</v>
      </c>
      <c r="H103" s="40">
        <f>+[5]計!E48</f>
        <v>0</v>
      </c>
      <c r="I103" s="41">
        <f>+[5]計!F48</f>
        <v>0</v>
      </c>
      <c r="J103" s="41">
        <f>+[5]計!G48</f>
        <v>0</v>
      </c>
      <c r="K103" s="41">
        <f>+[5]計!H48</f>
        <v>0</v>
      </c>
      <c r="L103" s="41">
        <f>+[5]計!I48</f>
        <v>0</v>
      </c>
      <c r="M103" s="41">
        <f>+[5]計!J48</f>
        <v>0</v>
      </c>
      <c r="N103" s="41">
        <f>+[5]計!K48</f>
        <v>0</v>
      </c>
      <c r="O103" s="41">
        <f>+[5]計!L48</f>
        <v>0</v>
      </c>
      <c r="P103" s="41">
        <f>+[5]計!M48</f>
        <v>0</v>
      </c>
      <c r="Q103" s="41">
        <f>+[5]計!N48</f>
        <v>0</v>
      </c>
      <c r="R103" s="41">
        <f>+[5]計!O48</f>
        <v>0</v>
      </c>
      <c r="S103" s="41">
        <f>+[5]計!P48</f>
        <v>0</v>
      </c>
      <c r="T103" s="41">
        <f>+[5]計!Q48</f>
        <v>0</v>
      </c>
      <c r="U103" s="41">
        <f>+[5]計!R48</f>
        <v>0</v>
      </c>
      <c r="V103" s="41">
        <f>+[5]計!S48</f>
        <v>0</v>
      </c>
      <c r="W103" s="41">
        <f>+[5]計!T48</f>
        <v>0</v>
      </c>
      <c r="X103" s="41">
        <f>+[5]計!U48</f>
        <v>0</v>
      </c>
      <c r="Y103" s="41">
        <f>+[5]計!V48</f>
        <v>0</v>
      </c>
      <c r="Z103" s="41">
        <f>+[5]計!W48</f>
        <v>0</v>
      </c>
      <c r="AA103" s="41">
        <f>+[5]計!X48</f>
        <v>0</v>
      </c>
      <c r="AB103" s="41">
        <f>+[5]計!Y48</f>
        <v>0</v>
      </c>
      <c r="AC103" s="41">
        <f>+[5]計!Z48</f>
        <v>0</v>
      </c>
      <c r="AD103" s="42">
        <f>+[5]計!AA48</f>
        <v>0</v>
      </c>
      <c r="AE103" s="28"/>
      <c r="AF103" s="28"/>
      <c r="AG103" s="698" t="s">
        <v>56</v>
      </c>
      <c r="AH103" s="699"/>
      <c r="AI103" s="699"/>
      <c r="AJ103" s="43">
        <f>+[5]計!AB48</f>
        <v>0</v>
      </c>
      <c r="AK103" s="44">
        <f>+[5]計!AC48</f>
        <v>0</v>
      </c>
      <c r="AL103" s="44">
        <f>+[5]計!AD48</f>
        <v>0</v>
      </c>
      <c r="AM103" s="44">
        <f>+[5]計!AE48</f>
        <v>2</v>
      </c>
      <c r="AN103" s="44">
        <f>+[5]計!AF48</f>
        <v>0</v>
      </c>
      <c r="AO103" s="44">
        <f>+[5]計!AG48</f>
        <v>0</v>
      </c>
      <c r="AP103" s="44">
        <f>+[5]計!AH48</f>
        <v>0</v>
      </c>
      <c r="AQ103" s="44">
        <f>+[5]計!AI48</f>
        <v>0</v>
      </c>
      <c r="AR103" s="44">
        <f>+[5]計!AJ48</f>
        <v>0</v>
      </c>
      <c r="AS103" s="44">
        <f>+[5]計!AK48</f>
        <v>0</v>
      </c>
      <c r="AT103" s="44">
        <f>+[5]計!AL48</f>
        <v>0</v>
      </c>
      <c r="AU103" s="44">
        <f>+[5]計!AM48</f>
        <v>0</v>
      </c>
      <c r="AV103" s="44">
        <f>+[5]計!AN48</f>
        <v>0</v>
      </c>
      <c r="AW103" s="44">
        <f>+[5]計!AO48</f>
        <v>0</v>
      </c>
      <c r="AX103" s="44">
        <f>+[5]計!AP48</f>
        <v>0</v>
      </c>
      <c r="AY103" s="44">
        <f>+[5]計!AQ48</f>
        <v>0</v>
      </c>
      <c r="AZ103" s="44">
        <f>+[5]計!AR48</f>
        <v>0</v>
      </c>
      <c r="BA103" s="44">
        <f>+[5]計!AS48</f>
        <v>0</v>
      </c>
      <c r="BB103" s="44">
        <f>+[5]計!AT48</f>
        <v>0</v>
      </c>
      <c r="BC103" s="44">
        <f>+[5]計!AU48</f>
        <v>0</v>
      </c>
      <c r="BD103" s="44">
        <f>+[5]計!AV48</f>
        <v>0</v>
      </c>
      <c r="BE103" s="45">
        <f>+[5]計!AW48</f>
        <v>0</v>
      </c>
      <c r="BF103" s="44">
        <f>+[5]計!AX48</f>
        <v>0</v>
      </c>
      <c r="BG103" s="46">
        <f>+[5]計!AY48</f>
        <v>0</v>
      </c>
      <c r="BH103" s="28"/>
      <c r="BJ103" s="33">
        <f t="shared" si="2"/>
        <v>0</v>
      </c>
    </row>
    <row r="104" spans="2:62" s="33" customFormat="1" ht="15" customHeight="1" thickBot="1" x14ac:dyDescent="0.2">
      <c r="B104" s="700" t="s">
        <v>57</v>
      </c>
      <c r="C104" s="701"/>
      <c r="D104" s="701"/>
      <c r="E104" s="72">
        <f>SUM(F104:G104)</f>
        <v>2511</v>
      </c>
      <c r="F104" s="72">
        <f>+[5]計!C49</f>
        <v>1142</v>
      </c>
      <c r="G104" s="72">
        <f>+[5]計!D49</f>
        <v>1369</v>
      </c>
      <c r="H104" s="73">
        <f>+[5]計!E49</f>
        <v>2</v>
      </c>
      <c r="I104" s="74">
        <f>+[5]計!F49</f>
        <v>0</v>
      </c>
      <c r="J104" s="74">
        <f>+[5]計!G49</f>
        <v>0</v>
      </c>
      <c r="K104" s="74">
        <f>+[5]計!H49</f>
        <v>0</v>
      </c>
      <c r="L104" s="74">
        <f>+[5]計!I49</f>
        <v>0</v>
      </c>
      <c r="M104" s="74">
        <f>+[5]計!J49</f>
        <v>0</v>
      </c>
      <c r="N104" s="74">
        <f>+[5]計!K49</f>
        <v>1</v>
      </c>
      <c r="O104" s="74">
        <f>+[5]計!L49</f>
        <v>3</v>
      </c>
      <c r="P104" s="74">
        <f>+[5]計!M49</f>
        <v>2</v>
      </c>
      <c r="Q104" s="74">
        <f>+[5]計!N49</f>
        <v>6</v>
      </c>
      <c r="R104" s="74">
        <f>+[5]計!O49</f>
        <v>32</v>
      </c>
      <c r="S104" s="74">
        <f>+[5]計!P49</f>
        <v>49</v>
      </c>
      <c r="T104" s="74">
        <f>+[5]計!Q49</f>
        <v>322</v>
      </c>
      <c r="U104" s="74">
        <f>+[5]計!R49</f>
        <v>136</v>
      </c>
      <c r="V104" s="74">
        <f>+[5]計!S49</f>
        <v>0</v>
      </c>
      <c r="W104" s="74">
        <f>+[5]計!T49</f>
        <v>0</v>
      </c>
      <c r="X104" s="74">
        <f>+[5]計!U49</f>
        <v>2</v>
      </c>
      <c r="Y104" s="74">
        <f>+[5]計!V49</f>
        <v>0</v>
      </c>
      <c r="Z104" s="74">
        <f>+[5]計!W49</f>
        <v>0</v>
      </c>
      <c r="AA104" s="74">
        <f>+[5]計!X49</f>
        <v>0</v>
      </c>
      <c r="AB104" s="74">
        <f>+[5]計!Y49</f>
        <v>4</v>
      </c>
      <c r="AC104" s="74">
        <f>+[5]計!Z49</f>
        <v>10</v>
      </c>
      <c r="AD104" s="75">
        <f>+[5]計!AA49</f>
        <v>199</v>
      </c>
      <c r="AE104" s="76"/>
      <c r="AF104" s="76"/>
      <c r="AG104" s="700" t="s">
        <v>57</v>
      </c>
      <c r="AH104" s="701"/>
      <c r="AI104" s="702"/>
      <c r="AJ104" s="77">
        <f>+[5]計!AB49</f>
        <v>8</v>
      </c>
      <c r="AK104" s="78">
        <f>+[5]計!AC49</f>
        <v>12</v>
      </c>
      <c r="AL104" s="78">
        <f>+[5]計!AD49</f>
        <v>20</v>
      </c>
      <c r="AM104" s="78">
        <f>+[5]計!AE49</f>
        <v>132</v>
      </c>
      <c r="AN104" s="78">
        <f>+[5]計!AF49</f>
        <v>57</v>
      </c>
      <c r="AO104" s="78">
        <f>+[5]計!AG49</f>
        <v>4</v>
      </c>
      <c r="AP104" s="78">
        <f>+[5]計!AH49</f>
        <v>2</v>
      </c>
      <c r="AQ104" s="78">
        <f>+[5]計!AI49</f>
        <v>0</v>
      </c>
      <c r="AR104" s="78">
        <f>+[5]計!AJ49</f>
        <v>0</v>
      </c>
      <c r="AS104" s="78">
        <f>+[5]計!AK49</f>
        <v>23</v>
      </c>
      <c r="AT104" s="78">
        <f>+[5]計!AL49</f>
        <v>28</v>
      </c>
      <c r="AU104" s="78">
        <f>+[5]計!AM49</f>
        <v>27</v>
      </c>
      <c r="AV104" s="78">
        <f>+[5]計!AN49</f>
        <v>0</v>
      </c>
      <c r="AW104" s="78">
        <f>+[5]計!AO49</f>
        <v>0</v>
      </c>
      <c r="AX104" s="78">
        <f>+[5]計!AP49</f>
        <v>1</v>
      </c>
      <c r="AY104" s="78">
        <f>+[5]計!AQ49</f>
        <v>0</v>
      </c>
      <c r="AZ104" s="78">
        <f>+[5]計!AR49</f>
        <v>154</v>
      </c>
      <c r="BA104" s="78">
        <f>+[5]計!AS49</f>
        <v>4</v>
      </c>
      <c r="BB104" s="78">
        <f>+[5]計!AT49</f>
        <v>59</v>
      </c>
      <c r="BC104" s="78">
        <f>+[5]計!AU49</f>
        <v>17</v>
      </c>
      <c r="BD104" s="78">
        <f>+[5]計!AV49</f>
        <v>3</v>
      </c>
      <c r="BE104" s="79">
        <f>+[5]計!AW49</f>
        <v>44</v>
      </c>
      <c r="BF104" s="78">
        <f>+[5]計!AX49</f>
        <v>1</v>
      </c>
      <c r="BG104" s="80">
        <f>+[5]計!AY49</f>
        <v>5</v>
      </c>
      <c r="BH104" s="28"/>
      <c r="BJ104" s="33">
        <f t="shared" si="2"/>
        <v>0</v>
      </c>
    </row>
    <row r="105" spans="2:62" ht="8.25" customHeight="1" x14ac:dyDescent="0.15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J105" s="81"/>
      <c r="AK105" s="81"/>
      <c r="AL105" s="81"/>
      <c r="BG105" s="2"/>
    </row>
    <row r="106" spans="2:62" ht="19.5" customHeight="1" x14ac:dyDescent="0.2">
      <c r="D106" s="82" t="s">
        <v>517</v>
      </c>
      <c r="E106" s="725" t="s">
        <v>0</v>
      </c>
      <c r="F106" s="725"/>
      <c r="G106" s="725"/>
      <c r="H106" s="725"/>
      <c r="I106" s="725"/>
      <c r="J106" s="725"/>
      <c r="K106" s="725"/>
      <c r="L106" s="725"/>
      <c r="M106" s="725"/>
      <c r="N106" s="725"/>
      <c r="O106" s="725"/>
      <c r="P106" s="725"/>
      <c r="Q106" s="725"/>
      <c r="R106" s="725"/>
      <c r="S106" s="725"/>
      <c r="T106" s="725"/>
      <c r="U106" s="725"/>
      <c r="V106" s="83" t="s">
        <v>518</v>
      </c>
      <c r="W106" s="83"/>
      <c r="X106" s="533"/>
      <c r="Y106" s="533"/>
      <c r="Z106" s="533"/>
      <c r="AA106" s="533"/>
      <c r="AB106" s="533"/>
      <c r="AC106" s="533"/>
      <c r="AD106" s="533"/>
      <c r="AJ106" s="533"/>
      <c r="AK106" s="84"/>
      <c r="AL106" s="81"/>
    </row>
    <row r="107" spans="2:62" ht="15" customHeight="1" thickBot="1" x14ac:dyDescent="0.2">
      <c r="C107" t="s">
        <v>61</v>
      </c>
      <c r="D107" s="10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10"/>
      <c r="AF107" s="10"/>
      <c r="AG107" s="10"/>
      <c r="AH107" t="s">
        <v>62</v>
      </c>
      <c r="AI107" s="10"/>
      <c r="AJ107" s="85"/>
      <c r="AK107" s="85"/>
      <c r="AL107" s="85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86"/>
      <c r="BF107" s="10"/>
      <c r="BG107" s="10"/>
      <c r="BH107" s="10"/>
    </row>
    <row r="108" spans="2:62" ht="14.25" customHeight="1" x14ac:dyDescent="0.15">
      <c r="B108" s="11"/>
      <c r="C108" s="12"/>
      <c r="D108" s="12"/>
      <c r="E108" s="13" t="s">
        <v>3</v>
      </c>
      <c r="F108" s="13" t="s">
        <v>4</v>
      </c>
      <c r="G108" s="13" t="s">
        <v>5</v>
      </c>
      <c r="H108" s="716" t="s">
        <v>519</v>
      </c>
      <c r="I108" s="716" t="s">
        <v>520</v>
      </c>
      <c r="J108" s="716" t="s">
        <v>521</v>
      </c>
      <c r="K108" s="716" t="s">
        <v>522</v>
      </c>
      <c r="L108" s="716" t="s">
        <v>523</v>
      </c>
      <c r="M108" s="716" t="s">
        <v>524</v>
      </c>
      <c r="N108" s="716" t="s">
        <v>525</v>
      </c>
      <c r="O108" s="716" t="s">
        <v>526</v>
      </c>
      <c r="P108" s="716" t="s">
        <v>527</v>
      </c>
      <c r="Q108" s="716" t="s">
        <v>528</v>
      </c>
      <c r="R108" s="716" t="s">
        <v>529</v>
      </c>
      <c r="S108" s="716" t="s">
        <v>530</v>
      </c>
      <c r="T108" s="716" t="s">
        <v>531</v>
      </c>
      <c r="U108" s="716" t="s">
        <v>532</v>
      </c>
      <c r="V108" s="716" t="s">
        <v>533</v>
      </c>
      <c r="W108" s="716" t="s">
        <v>534</v>
      </c>
      <c r="X108" s="716" t="s">
        <v>535</v>
      </c>
      <c r="Y108" s="716" t="s">
        <v>536</v>
      </c>
      <c r="Z108" s="716" t="s">
        <v>537</v>
      </c>
      <c r="AA108" s="716" t="s">
        <v>538</v>
      </c>
      <c r="AB108" s="716" t="s">
        <v>539</v>
      </c>
      <c r="AC108" s="716" t="s">
        <v>540</v>
      </c>
      <c r="AD108" s="722" t="s">
        <v>541</v>
      </c>
      <c r="AE108" s="14"/>
      <c r="AF108" s="14"/>
      <c r="AG108" s="11"/>
      <c r="AH108" s="12"/>
      <c r="AI108" s="15"/>
      <c r="AJ108" s="716" t="s">
        <v>542</v>
      </c>
      <c r="AK108" s="716" t="s">
        <v>543</v>
      </c>
      <c r="AL108" s="716" t="s">
        <v>544</v>
      </c>
      <c r="AM108" s="716" t="s">
        <v>545</v>
      </c>
      <c r="AN108" s="716" t="s">
        <v>546</v>
      </c>
      <c r="AO108" s="716" t="s">
        <v>547</v>
      </c>
      <c r="AP108" s="716" t="s">
        <v>6</v>
      </c>
      <c r="AQ108" s="716" t="s">
        <v>548</v>
      </c>
      <c r="AR108" s="716" t="s">
        <v>549</v>
      </c>
      <c r="AS108" s="716" t="s">
        <v>550</v>
      </c>
      <c r="AT108" s="716" t="s">
        <v>551</v>
      </c>
      <c r="AU108" s="716" t="s">
        <v>552</v>
      </c>
      <c r="AV108" s="716" t="s">
        <v>553</v>
      </c>
      <c r="AW108" s="716" t="s">
        <v>554</v>
      </c>
      <c r="AX108" s="716" t="s">
        <v>555</v>
      </c>
      <c r="AY108" s="716" t="s">
        <v>556</v>
      </c>
      <c r="AZ108" s="716" t="s">
        <v>557</v>
      </c>
      <c r="BA108" s="716" t="s">
        <v>558</v>
      </c>
      <c r="BB108" s="716" t="s">
        <v>559</v>
      </c>
      <c r="BC108" s="716" t="s">
        <v>560</v>
      </c>
      <c r="BD108" s="716" t="s">
        <v>460</v>
      </c>
      <c r="BE108" s="719" t="s">
        <v>461</v>
      </c>
      <c r="BF108" s="716" t="s">
        <v>462</v>
      </c>
      <c r="BG108" s="722" t="s">
        <v>7</v>
      </c>
      <c r="BH108" s="10"/>
      <c r="BJ108" t="s">
        <v>8</v>
      </c>
    </row>
    <row r="109" spans="2:62" ht="14.25" x14ac:dyDescent="0.15">
      <c r="B109" s="16" t="s">
        <v>463</v>
      </c>
      <c r="C109" s="17"/>
      <c r="D109" s="17"/>
      <c r="E109" s="18"/>
      <c r="F109" s="18"/>
      <c r="G109" s="18"/>
      <c r="H109" s="717"/>
      <c r="I109" s="717"/>
      <c r="J109" s="717"/>
      <c r="K109" s="717"/>
      <c r="L109" s="717"/>
      <c r="M109" s="717"/>
      <c r="N109" s="717"/>
      <c r="O109" s="717"/>
      <c r="P109" s="717" t="s">
        <v>9</v>
      </c>
      <c r="Q109" s="717"/>
      <c r="R109" s="717"/>
      <c r="S109" s="717"/>
      <c r="T109" s="717"/>
      <c r="U109" s="717"/>
      <c r="V109" s="717"/>
      <c r="W109" s="717"/>
      <c r="X109" s="717"/>
      <c r="Y109" s="717"/>
      <c r="Z109" s="717"/>
      <c r="AA109" s="717"/>
      <c r="AB109" s="717"/>
      <c r="AC109" s="717"/>
      <c r="AD109" s="723"/>
      <c r="AE109" s="14"/>
      <c r="AF109" s="14"/>
      <c r="AG109" s="16" t="s">
        <v>463</v>
      </c>
      <c r="AH109" s="17"/>
      <c r="AI109" s="19"/>
      <c r="AJ109" s="717"/>
      <c r="AK109" s="717"/>
      <c r="AL109" s="717"/>
      <c r="AM109" s="717"/>
      <c r="AN109" s="717"/>
      <c r="AO109" s="717"/>
      <c r="AP109" s="717" t="s">
        <v>10</v>
      </c>
      <c r="AQ109" s="717"/>
      <c r="AR109" s="717"/>
      <c r="AS109" s="717"/>
      <c r="AT109" s="717"/>
      <c r="AU109" s="717"/>
      <c r="AV109" s="717"/>
      <c r="AW109" s="717"/>
      <c r="AX109" s="717"/>
      <c r="AY109" s="717"/>
      <c r="AZ109" s="717"/>
      <c r="BA109" s="717"/>
      <c r="BB109" s="717"/>
      <c r="BC109" s="717"/>
      <c r="BD109" s="717"/>
      <c r="BE109" s="720"/>
      <c r="BF109" s="717"/>
      <c r="BG109" s="723" t="s">
        <v>464</v>
      </c>
      <c r="BH109" s="10"/>
    </row>
    <row r="110" spans="2:62" ht="15" customHeight="1" x14ac:dyDescent="0.15">
      <c r="B110" s="20"/>
      <c r="D110" s="17"/>
      <c r="E110" s="21" t="s">
        <v>11</v>
      </c>
      <c r="F110" s="21" t="s">
        <v>3</v>
      </c>
      <c r="G110" s="21" t="s">
        <v>3</v>
      </c>
      <c r="H110" s="718"/>
      <c r="I110" s="718" t="s">
        <v>12</v>
      </c>
      <c r="J110" s="718" t="s">
        <v>13</v>
      </c>
      <c r="K110" s="718" t="s">
        <v>367</v>
      </c>
      <c r="L110" s="718" t="s">
        <v>14</v>
      </c>
      <c r="M110" s="718" t="s">
        <v>368</v>
      </c>
      <c r="N110" s="718" t="s">
        <v>15</v>
      </c>
      <c r="O110" s="718" t="s">
        <v>16</v>
      </c>
      <c r="P110" s="718" t="s">
        <v>17</v>
      </c>
      <c r="Q110" s="718" t="s">
        <v>369</v>
      </c>
      <c r="R110" s="718" t="s">
        <v>18</v>
      </c>
      <c r="S110" s="718" t="s">
        <v>19</v>
      </c>
      <c r="T110" s="718" t="s">
        <v>20</v>
      </c>
      <c r="U110" s="718" t="s">
        <v>370</v>
      </c>
      <c r="V110" s="718" t="s">
        <v>21</v>
      </c>
      <c r="W110" s="718" t="s">
        <v>371</v>
      </c>
      <c r="X110" s="718" t="s">
        <v>22</v>
      </c>
      <c r="Y110" s="718"/>
      <c r="Z110" s="718"/>
      <c r="AA110" s="718"/>
      <c r="AB110" s="718"/>
      <c r="AC110" s="718"/>
      <c r="AD110" s="724"/>
      <c r="AE110" s="14"/>
      <c r="AF110" s="14"/>
      <c r="AG110" s="20"/>
      <c r="AI110" s="22"/>
      <c r="AJ110" s="718" t="s">
        <v>372</v>
      </c>
      <c r="AK110" s="718" t="s">
        <v>373</v>
      </c>
      <c r="AL110" s="718" t="s">
        <v>23</v>
      </c>
      <c r="AM110" s="718" t="s">
        <v>374</v>
      </c>
      <c r="AN110" s="718" t="s">
        <v>24</v>
      </c>
      <c r="AO110" s="718" t="s">
        <v>375</v>
      </c>
      <c r="AP110" s="718" t="s">
        <v>25</v>
      </c>
      <c r="AQ110" s="718" t="s">
        <v>26</v>
      </c>
      <c r="AR110" s="718" t="s">
        <v>25</v>
      </c>
      <c r="AS110" s="718" t="s">
        <v>376</v>
      </c>
      <c r="AT110" s="718"/>
      <c r="AU110" s="718"/>
      <c r="AV110" s="718" t="s">
        <v>377</v>
      </c>
      <c r="AW110" s="718" t="s">
        <v>27</v>
      </c>
      <c r="AX110" s="718" t="s">
        <v>17</v>
      </c>
      <c r="AY110" s="718" t="s">
        <v>378</v>
      </c>
      <c r="AZ110" s="718" t="s">
        <v>28</v>
      </c>
      <c r="BA110" s="718" t="s">
        <v>29</v>
      </c>
      <c r="BB110" s="718" t="s">
        <v>30</v>
      </c>
      <c r="BC110" s="718" t="s">
        <v>31</v>
      </c>
      <c r="BD110" s="718" t="s">
        <v>32</v>
      </c>
      <c r="BE110" s="721" t="s">
        <v>30</v>
      </c>
      <c r="BF110" s="718" t="s">
        <v>33</v>
      </c>
      <c r="BG110" s="724" t="s">
        <v>34</v>
      </c>
      <c r="BH110" s="10"/>
    </row>
    <row r="111" spans="2:62" s="33" customFormat="1" ht="14.25" x14ac:dyDescent="0.15">
      <c r="B111" s="696" t="s">
        <v>379</v>
      </c>
      <c r="C111" s="660"/>
      <c r="D111" s="660"/>
      <c r="E111" s="23">
        <f>SUM(F111:G111)</f>
        <v>11</v>
      </c>
      <c r="F111" s="23">
        <f>+[6]計!C4</f>
        <v>10</v>
      </c>
      <c r="G111" s="24">
        <f>+[6]計!D4</f>
        <v>1</v>
      </c>
      <c r="H111" s="25">
        <f>+[6]計!E4</f>
        <v>1</v>
      </c>
      <c r="I111" s="26">
        <f>+[6]計!F4</f>
        <v>0</v>
      </c>
      <c r="J111" s="26">
        <f>+[6]計!G4</f>
        <v>0</v>
      </c>
      <c r="K111" s="26">
        <f>+[6]計!H4</f>
        <v>0</v>
      </c>
      <c r="L111" s="26">
        <f>+[6]計!I4</f>
        <v>0</v>
      </c>
      <c r="M111" s="26">
        <f>+[6]計!J4</f>
        <v>0</v>
      </c>
      <c r="N111" s="26">
        <f>+[6]計!K4</f>
        <v>0</v>
      </c>
      <c r="O111" s="26">
        <f>+[6]計!L4</f>
        <v>0</v>
      </c>
      <c r="P111" s="26">
        <f>+[6]計!M4</f>
        <v>0</v>
      </c>
      <c r="Q111" s="26">
        <f>+[6]計!N4</f>
        <v>0</v>
      </c>
      <c r="R111" s="26">
        <f>+[6]計!O4</f>
        <v>0</v>
      </c>
      <c r="S111" s="26">
        <f>+[6]計!P4</f>
        <v>0</v>
      </c>
      <c r="T111" s="26">
        <f>+[6]計!Q4</f>
        <v>0</v>
      </c>
      <c r="U111" s="26">
        <f>+[6]計!R4</f>
        <v>0</v>
      </c>
      <c r="V111" s="26">
        <f>+[6]計!S4</f>
        <v>0</v>
      </c>
      <c r="W111" s="26">
        <f>+[6]計!T4</f>
        <v>0</v>
      </c>
      <c r="X111" s="26">
        <f>+[6]計!U4</f>
        <v>0</v>
      </c>
      <c r="Y111" s="26">
        <f>+[6]計!V4</f>
        <v>0</v>
      </c>
      <c r="Z111" s="26">
        <f>+[6]計!W4</f>
        <v>0</v>
      </c>
      <c r="AA111" s="26">
        <f>+[6]計!X4</f>
        <v>0</v>
      </c>
      <c r="AB111" s="26">
        <f>+[6]計!Y4</f>
        <v>0</v>
      </c>
      <c r="AC111" s="26">
        <f>+[6]計!Z4</f>
        <v>0</v>
      </c>
      <c r="AD111" s="27">
        <f>+[6]計!AA4</f>
        <v>0</v>
      </c>
      <c r="AE111" s="28"/>
      <c r="AF111" s="28"/>
      <c r="AG111" s="696" t="s">
        <v>561</v>
      </c>
      <c r="AH111" s="660"/>
      <c r="AI111" s="660"/>
      <c r="AJ111" s="29">
        <f>+[6]計!AB4</f>
        <v>0</v>
      </c>
      <c r="AK111" s="30">
        <f>+[6]計!AC4</f>
        <v>0</v>
      </c>
      <c r="AL111" s="30">
        <f>+[6]計!AD4</f>
        <v>0</v>
      </c>
      <c r="AM111" s="30">
        <f>+[6]計!AE4</f>
        <v>0</v>
      </c>
      <c r="AN111" s="30">
        <f>+[6]計!AF4</f>
        <v>0</v>
      </c>
      <c r="AO111" s="30">
        <f>+[6]計!AG4</f>
        <v>0</v>
      </c>
      <c r="AP111" s="30">
        <f>+[6]計!AH4</f>
        <v>0</v>
      </c>
      <c r="AQ111" s="30">
        <f>+[6]計!AI4</f>
        <v>0</v>
      </c>
      <c r="AR111" s="30">
        <f>+[6]計!AJ4</f>
        <v>0</v>
      </c>
      <c r="AS111" s="30">
        <f>+[6]計!AK4</f>
        <v>0</v>
      </c>
      <c r="AT111" s="30">
        <f>+[6]計!AL4</f>
        <v>0</v>
      </c>
      <c r="AU111" s="30">
        <f>+[6]計!AM4</f>
        <v>0</v>
      </c>
      <c r="AV111" s="30">
        <f>+[6]計!AN4</f>
        <v>0</v>
      </c>
      <c r="AW111" s="30">
        <f>+[6]計!AO4</f>
        <v>0</v>
      </c>
      <c r="AX111" s="30">
        <f>+[6]計!AP4</f>
        <v>0</v>
      </c>
      <c r="AY111" s="30">
        <f>+[6]計!AQ4</f>
        <v>0</v>
      </c>
      <c r="AZ111" s="30">
        <f>+[6]計!AR4</f>
        <v>0</v>
      </c>
      <c r="BA111" s="30">
        <f>+[6]計!AS4</f>
        <v>0</v>
      </c>
      <c r="BB111" s="30">
        <f>+[6]計!AT4</f>
        <v>0</v>
      </c>
      <c r="BC111" s="30">
        <f>+[6]計!AU4</f>
        <v>0</v>
      </c>
      <c r="BD111" s="30">
        <f>+[6]計!AV4</f>
        <v>0</v>
      </c>
      <c r="BE111" s="31">
        <f>+[6]計!AW4</f>
        <v>0</v>
      </c>
      <c r="BF111" s="30">
        <f>+[6]計!AX4</f>
        <v>0</v>
      </c>
      <c r="BG111" s="32">
        <f>+[6]計!AY4</f>
        <v>0</v>
      </c>
      <c r="BH111" s="28"/>
      <c r="BJ111" s="33">
        <f t="shared" ref="BJ111:BJ156" si="4">IF(SUM(H111:AD111)+SUM(AJ111:BG111)=G111,0,Y)</f>
        <v>0</v>
      </c>
    </row>
    <row r="112" spans="2:62" s="33" customFormat="1" ht="14.25" x14ac:dyDescent="0.15">
      <c r="B112" s="696" t="s">
        <v>381</v>
      </c>
      <c r="C112" s="660"/>
      <c r="D112" s="660"/>
      <c r="E112" s="23">
        <f t="shared" ref="E112:E155" si="5">SUM(F112:G112)</f>
        <v>0</v>
      </c>
      <c r="F112" s="23">
        <f>+[6]計!C5</f>
        <v>0</v>
      </c>
      <c r="G112" s="23">
        <f>+[6]計!D5</f>
        <v>0</v>
      </c>
      <c r="H112" s="34">
        <f>+[6]計!E5</f>
        <v>0</v>
      </c>
      <c r="I112" s="35">
        <f>+[6]計!F5</f>
        <v>0</v>
      </c>
      <c r="J112" s="35">
        <f>+[6]計!G5</f>
        <v>0</v>
      </c>
      <c r="K112" s="35">
        <f>+[6]計!H5</f>
        <v>0</v>
      </c>
      <c r="L112" s="35">
        <f>+[6]計!I5</f>
        <v>0</v>
      </c>
      <c r="M112" s="35">
        <f>+[6]計!J5</f>
        <v>0</v>
      </c>
      <c r="N112" s="35">
        <f>+[6]計!K5</f>
        <v>0</v>
      </c>
      <c r="O112" s="35">
        <f>+[6]計!L5</f>
        <v>0</v>
      </c>
      <c r="P112" s="35">
        <f>+[6]計!M5</f>
        <v>0</v>
      </c>
      <c r="Q112" s="35">
        <f>+[6]計!N5</f>
        <v>0</v>
      </c>
      <c r="R112" s="35">
        <f>+[6]計!O5</f>
        <v>0</v>
      </c>
      <c r="S112" s="35">
        <f>+[6]計!P5</f>
        <v>0</v>
      </c>
      <c r="T112" s="35">
        <f>+[6]計!Q5</f>
        <v>0</v>
      </c>
      <c r="U112" s="35">
        <f>+[6]計!R5</f>
        <v>0</v>
      </c>
      <c r="V112" s="35">
        <f>+[6]計!S5</f>
        <v>0</v>
      </c>
      <c r="W112" s="35">
        <f>+[6]計!T5</f>
        <v>0</v>
      </c>
      <c r="X112" s="35">
        <f>+[6]計!U5</f>
        <v>0</v>
      </c>
      <c r="Y112" s="35">
        <f>+[6]計!V5</f>
        <v>0</v>
      </c>
      <c r="Z112" s="35">
        <f>+[6]計!W5</f>
        <v>0</v>
      </c>
      <c r="AA112" s="35">
        <f>+[6]計!X5</f>
        <v>0</v>
      </c>
      <c r="AB112" s="35">
        <f>+[6]計!Y5</f>
        <v>0</v>
      </c>
      <c r="AC112" s="35">
        <f>+[6]計!Z5</f>
        <v>0</v>
      </c>
      <c r="AD112" s="36">
        <f>+[6]計!AA5</f>
        <v>0</v>
      </c>
      <c r="AE112" s="28"/>
      <c r="AF112" s="28"/>
      <c r="AG112" s="696" t="s">
        <v>562</v>
      </c>
      <c r="AH112" s="660"/>
      <c r="AI112" s="660"/>
      <c r="AJ112" s="29">
        <f>+[6]計!AB5</f>
        <v>0</v>
      </c>
      <c r="AK112" s="30">
        <f>+[6]計!AC5</f>
        <v>0</v>
      </c>
      <c r="AL112" s="30">
        <f>+[6]計!AD5</f>
        <v>0</v>
      </c>
      <c r="AM112" s="30">
        <f>+[6]計!AE5</f>
        <v>0</v>
      </c>
      <c r="AN112" s="30">
        <f>+[6]計!AF5</f>
        <v>0</v>
      </c>
      <c r="AO112" s="30">
        <f>+[6]計!AG5</f>
        <v>0</v>
      </c>
      <c r="AP112" s="30">
        <f>+[6]計!AH5</f>
        <v>0</v>
      </c>
      <c r="AQ112" s="30">
        <f>+[6]計!AI5</f>
        <v>0</v>
      </c>
      <c r="AR112" s="30">
        <f>+[6]計!AJ5</f>
        <v>0</v>
      </c>
      <c r="AS112" s="30">
        <f>+[6]計!AK5</f>
        <v>0</v>
      </c>
      <c r="AT112" s="30">
        <f>+[6]計!AL5</f>
        <v>0</v>
      </c>
      <c r="AU112" s="30">
        <f>+[6]計!AM5</f>
        <v>0</v>
      </c>
      <c r="AV112" s="30">
        <f>+[6]計!AN5</f>
        <v>0</v>
      </c>
      <c r="AW112" s="30">
        <f>+[6]計!AO5</f>
        <v>0</v>
      </c>
      <c r="AX112" s="30">
        <f>+[6]計!AP5</f>
        <v>0</v>
      </c>
      <c r="AY112" s="30">
        <f>+[6]計!AQ5</f>
        <v>0</v>
      </c>
      <c r="AZ112" s="30">
        <f>+[6]計!AR5</f>
        <v>0</v>
      </c>
      <c r="BA112" s="30">
        <f>+[6]計!AS5</f>
        <v>0</v>
      </c>
      <c r="BB112" s="30">
        <f>+[6]計!AT5</f>
        <v>0</v>
      </c>
      <c r="BC112" s="30">
        <f>+[6]計!AU5</f>
        <v>0</v>
      </c>
      <c r="BD112" s="30">
        <f>+[6]計!AV5</f>
        <v>0</v>
      </c>
      <c r="BE112" s="31">
        <f>+[6]計!AW5</f>
        <v>0</v>
      </c>
      <c r="BF112" s="30">
        <f>+[6]計!AX5</f>
        <v>0</v>
      </c>
      <c r="BG112" s="32">
        <f>+[6]計!AY5</f>
        <v>0</v>
      </c>
      <c r="BH112" s="28"/>
      <c r="BJ112" s="33">
        <f t="shared" si="4"/>
        <v>0</v>
      </c>
    </row>
    <row r="113" spans="2:62" s="33" customFormat="1" ht="14.25" x14ac:dyDescent="0.15">
      <c r="B113" s="696" t="s">
        <v>563</v>
      </c>
      <c r="C113" s="660"/>
      <c r="D113" s="660"/>
      <c r="E113" s="23">
        <f t="shared" si="5"/>
        <v>1</v>
      </c>
      <c r="F113" s="23">
        <f>+[6]計!C6</f>
        <v>1</v>
      </c>
      <c r="G113" s="23">
        <f>+[6]計!D6</f>
        <v>0</v>
      </c>
      <c r="H113" s="34">
        <f>+[6]計!E6</f>
        <v>0</v>
      </c>
      <c r="I113" s="35">
        <f>+[6]計!F6</f>
        <v>0</v>
      </c>
      <c r="J113" s="35">
        <f>+[6]計!G6</f>
        <v>0</v>
      </c>
      <c r="K113" s="35">
        <f>+[6]計!H6</f>
        <v>0</v>
      </c>
      <c r="L113" s="35">
        <f>+[6]計!I6</f>
        <v>0</v>
      </c>
      <c r="M113" s="35">
        <f>+[6]計!J6</f>
        <v>0</v>
      </c>
      <c r="N113" s="35">
        <f>+[6]計!K6</f>
        <v>0</v>
      </c>
      <c r="O113" s="35">
        <f>+[6]計!L6</f>
        <v>0</v>
      </c>
      <c r="P113" s="35">
        <f>+[6]計!M6</f>
        <v>0</v>
      </c>
      <c r="Q113" s="35">
        <f>+[6]計!N6</f>
        <v>0</v>
      </c>
      <c r="R113" s="35">
        <f>+[6]計!O6</f>
        <v>0</v>
      </c>
      <c r="S113" s="35">
        <f>+[6]計!P6</f>
        <v>0</v>
      </c>
      <c r="T113" s="35">
        <f>+[6]計!Q6</f>
        <v>0</v>
      </c>
      <c r="U113" s="35">
        <f>+[6]計!R6</f>
        <v>0</v>
      </c>
      <c r="V113" s="35">
        <f>+[6]計!S6</f>
        <v>0</v>
      </c>
      <c r="W113" s="35">
        <f>+[6]計!T6</f>
        <v>0</v>
      </c>
      <c r="X113" s="35">
        <f>+[6]計!U6</f>
        <v>0</v>
      </c>
      <c r="Y113" s="35">
        <f>+[6]計!V6</f>
        <v>0</v>
      </c>
      <c r="Z113" s="35">
        <f>+[6]計!W6</f>
        <v>0</v>
      </c>
      <c r="AA113" s="35">
        <f>+[6]計!X6</f>
        <v>0</v>
      </c>
      <c r="AB113" s="35">
        <f>+[6]計!Y6</f>
        <v>0</v>
      </c>
      <c r="AC113" s="35">
        <f>+[6]計!Z6</f>
        <v>0</v>
      </c>
      <c r="AD113" s="36">
        <f>+[6]計!AA6</f>
        <v>0</v>
      </c>
      <c r="AE113" s="28"/>
      <c r="AF113" s="28"/>
      <c r="AG113" s="696" t="s">
        <v>564</v>
      </c>
      <c r="AH113" s="660"/>
      <c r="AI113" s="660"/>
      <c r="AJ113" s="29">
        <f>+[6]計!AB6</f>
        <v>0</v>
      </c>
      <c r="AK113" s="30">
        <f>+[6]計!AC6</f>
        <v>0</v>
      </c>
      <c r="AL113" s="30">
        <f>+[6]計!AD6</f>
        <v>0</v>
      </c>
      <c r="AM113" s="30">
        <f>+[6]計!AE6</f>
        <v>0</v>
      </c>
      <c r="AN113" s="30">
        <f>+[6]計!AF6</f>
        <v>0</v>
      </c>
      <c r="AO113" s="30">
        <f>+[6]計!AG6</f>
        <v>0</v>
      </c>
      <c r="AP113" s="30">
        <f>+[6]計!AH6</f>
        <v>0</v>
      </c>
      <c r="AQ113" s="30">
        <f>+[6]計!AI6</f>
        <v>0</v>
      </c>
      <c r="AR113" s="30">
        <f>+[6]計!AJ6</f>
        <v>0</v>
      </c>
      <c r="AS113" s="30">
        <f>+[6]計!AK6</f>
        <v>0</v>
      </c>
      <c r="AT113" s="30">
        <f>+[6]計!AL6</f>
        <v>0</v>
      </c>
      <c r="AU113" s="30">
        <f>+[6]計!AM6</f>
        <v>0</v>
      </c>
      <c r="AV113" s="30">
        <f>+[6]計!AN6</f>
        <v>0</v>
      </c>
      <c r="AW113" s="30">
        <f>+[6]計!AO6</f>
        <v>0</v>
      </c>
      <c r="AX113" s="30">
        <f>+[6]計!AP6</f>
        <v>0</v>
      </c>
      <c r="AY113" s="30">
        <f>+[6]計!AQ6</f>
        <v>0</v>
      </c>
      <c r="AZ113" s="30">
        <f>+[6]計!AR6</f>
        <v>0</v>
      </c>
      <c r="BA113" s="30">
        <f>+[6]計!AS6</f>
        <v>0</v>
      </c>
      <c r="BB113" s="30">
        <f>+[6]計!AT6</f>
        <v>0</v>
      </c>
      <c r="BC113" s="30">
        <f>+[6]計!AU6</f>
        <v>0</v>
      </c>
      <c r="BD113" s="30">
        <f>+[6]計!AV6</f>
        <v>0</v>
      </c>
      <c r="BE113" s="31">
        <f>+[6]計!AW6</f>
        <v>0</v>
      </c>
      <c r="BF113" s="30">
        <f>+[6]計!AX6</f>
        <v>0</v>
      </c>
      <c r="BG113" s="32">
        <f>+[6]計!AY6</f>
        <v>0</v>
      </c>
      <c r="BH113" s="28"/>
      <c r="BJ113" s="33">
        <f t="shared" si="4"/>
        <v>0</v>
      </c>
    </row>
    <row r="114" spans="2:62" s="33" customFormat="1" ht="14.25" x14ac:dyDescent="0.15">
      <c r="B114" s="696" t="s">
        <v>565</v>
      </c>
      <c r="C114" s="660"/>
      <c r="D114" s="660"/>
      <c r="E114" s="23">
        <f t="shared" si="5"/>
        <v>26</v>
      </c>
      <c r="F114" s="23">
        <f>+[6]計!C7</f>
        <v>18</v>
      </c>
      <c r="G114" s="23">
        <f>+[6]計!D7</f>
        <v>8</v>
      </c>
      <c r="H114" s="34">
        <f>+[6]計!E7</f>
        <v>0</v>
      </c>
      <c r="I114" s="35">
        <f>+[6]計!F7</f>
        <v>0</v>
      </c>
      <c r="J114" s="35">
        <f>+[6]計!G7</f>
        <v>0</v>
      </c>
      <c r="K114" s="35">
        <f>+[6]計!H7</f>
        <v>0</v>
      </c>
      <c r="L114" s="35">
        <f>+[6]計!I7</f>
        <v>0</v>
      </c>
      <c r="M114" s="35">
        <f>+[6]計!J7</f>
        <v>0</v>
      </c>
      <c r="N114" s="35">
        <f>+[6]計!K7</f>
        <v>0</v>
      </c>
      <c r="O114" s="35">
        <f>+[6]計!L7</f>
        <v>0</v>
      </c>
      <c r="P114" s="35">
        <f>+[6]計!M7</f>
        <v>0</v>
      </c>
      <c r="Q114" s="35">
        <f>+[6]計!N7</f>
        <v>0</v>
      </c>
      <c r="R114" s="35">
        <f>+[6]計!O7</f>
        <v>1</v>
      </c>
      <c r="S114" s="35">
        <f>+[6]計!P7</f>
        <v>0</v>
      </c>
      <c r="T114" s="35">
        <f>+[6]計!Q7</f>
        <v>2</v>
      </c>
      <c r="U114" s="35">
        <f>+[6]計!R7</f>
        <v>0</v>
      </c>
      <c r="V114" s="35">
        <f>+[6]計!S7</f>
        <v>0</v>
      </c>
      <c r="W114" s="35">
        <f>+[6]計!T7</f>
        <v>0</v>
      </c>
      <c r="X114" s="35">
        <f>+[6]計!U7</f>
        <v>0</v>
      </c>
      <c r="Y114" s="35">
        <f>+[6]計!V7</f>
        <v>0</v>
      </c>
      <c r="Z114" s="35">
        <f>+[6]計!W7</f>
        <v>0</v>
      </c>
      <c r="AA114" s="35">
        <f>+[6]計!X7</f>
        <v>0</v>
      </c>
      <c r="AB114" s="35">
        <f>+[6]計!Y7</f>
        <v>0</v>
      </c>
      <c r="AC114" s="35">
        <f>+[6]計!Z7</f>
        <v>0</v>
      </c>
      <c r="AD114" s="36">
        <f>+[6]計!AA7</f>
        <v>1</v>
      </c>
      <c r="AE114" s="28"/>
      <c r="AF114" s="28"/>
      <c r="AG114" s="696" t="s">
        <v>565</v>
      </c>
      <c r="AH114" s="660"/>
      <c r="AI114" s="660"/>
      <c r="AJ114" s="29">
        <f>+[6]計!AB7</f>
        <v>0</v>
      </c>
      <c r="AK114" s="30">
        <f>+[6]計!AC7</f>
        <v>0</v>
      </c>
      <c r="AL114" s="30">
        <f>+[6]計!AD7</f>
        <v>0</v>
      </c>
      <c r="AM114" s="30">
        <f>+[6]計!AE7</f>
        <v>2</v>
      </c>
      <c r="AN114" s="30">
        <f>+[6]計!AF7</f>
        <v>0</v>
      </c>
      <c r="AO114" s="30">
        <f>+[6]計!AG7</f>
        <v>0</v>
      </c>
      <c r="AP114" s="30">
        <f>+[6]計!AH7</f>
        <v>0</v>
      </c>
      <c r="AQ114" s="30">
        <f>+[6]計!AI7</f>
        <v>0</v>
      </c>
      <c r="AR114" s="30">
        <f>+[6]計!AJ7</f>
        <v>0</v>
      </c>
      <c r="AS114" s="30">
        <f>+[6]計!AK7</f>
        <v>0</v>
      </c>
      <c r="AT114" s="30">
        <f>+[6]計!AL7</f>
        <v>0</v>
      </c>
      <c r="AU114" s="30">
        <f>+[6]計!AM7</f>
        <v>0</v>
      </c>
      <c r="AV114" s="30">
        <f>+[6]計!AN7</f>
        <v>0</v>
      </c>
      <c r="AW114" s="30">
        <f>+[6]計!AO7</f>
        <v>0</v>
      </c>
      <c r="AX114" s="30">
        <f>+[6]計!AP7</f>
        <v>0</v>
      </c>
      <c r="AY114" s="30">
        <f>+[6]計!AQ7</f>
        <v>0</v>
      </c>
      <c r="AZ114" s="30">
        <f>+[6]計!AR7</f>
        <v>2</v>
      </c>
      <c r="BA114" s="30">
        <f>+[6]計!AS7</f>
        <v>0</v>
      </c>
      <c r="BB114" s="30">
        <f>+[6]計!AT7</f>
        <v>0</v>
      </c>
      <c r="BC114" s="30">
        <f>+[6]計!AU7</f>
        <v>0</v>
      </c>
      <c r="BD114" s="30">
        <f>+[6]計!AV7</f>
        <v>0</v>
      </c>
      <c r="BE114" s="31">
        <f>+[6]計!AW7</f>
        <v>0</v>
      </c>
      <c r="BF114" s="30">
        <f>+[6]計!AX7</f>
        <v>0</v>
      </c>
      <c r="BG114" s="32">
        <f>+[6]計!AY7</f>
        <v>0</v>
      </c>
      <c r="BH114" s="28"/>
      <c r="BJ114" s="33">
        <f t="shared" si="4"/>
        <v>0</v>
      </c>
    </row>
    <row r="115" spans="2:62" s="33" customFormat="1" ht="14.25" customHeight="1" x14ac:dyDescent="0.15">
      <c r="B115" s="37"/>
      <c r="C115" s="714" t="s">
        <v>35</v>
      </c>
      <c r="D115" s="715"/>
      <c r="E115" s="38">
        <f t="shared" si="5"/>
        <v>174</v>
      </c>
      <c r="F115" s="39">
        <f>+[6]計!C8</f>
        <v>132</v>
      </c>
      <c r="G115" s="39">
        <f>+[6]計!D8</f>
        <v>42</v>
      </c>
      <c r="H115" s="40">
        <f>+[6]計!E8</f>
        <v>0</v>
      </c>
      <c r="I115" s="41">
        <f>+[6]計!F8</f>
        <v>0</v>
      </c>
      <c r="J115" s="41">
        <f>+[6]計!G8</f>
        <v>0</v>
      </c>
      <c r="K115" s="41">
        <f>+[6]計!H8</f>
        <v>0</v>
      </c>
      <c r="L115" s="41">
        <f>+[6]計!I8</f>
        <v>0</v>
      </c>
      <c r="M115" s="41">
        <f>+[6]計!J8</f>
        <v>0</v>
      </c>
      <c r="N115" s="41">
        <f>+[6]計!K8</f>
        <v>0</v>
      </c>
      <c r="O115" s="41">
        <f>+[6]計!L8</f>
        <v>0</v>
      </c>
      <c r="P115" s="41">
        <f>+[6]計!M8</f>
        <v>0</v>
      </c>
      <c r="Q115" s="41">
        <f>+[6]計!N8</f>
        <v>0</v>
      </c>
      <c r="R115" s="41">
        <f>+[6]計!O8</f>
        <v>2</v>
      </c>
      <c r="S115" s="41">
        <f>+[6]計!P8</f>
        <v>1</v>
      </c>
      <c r="T115" s="41">
        <f>+[6]計!Q8</f>
        <v>21</v>
      </c>
      <c r="U115" s="41">
        <f>+[6]計!R8</f>
        <v>5</v>
      </c>
      <c r="V115" s="41">
        <f>+[6]計!S8</f>
        <v>0</v>
      </c>
      <c r="W115" s="41">
        <f>+[6]計!T8</f>
        <v>0</v>
      </c>
      <c r="X115" s="41">
        <f>+[6]計!U8</f>
        <v>0</v>
      </c>
      <c r="Y115" s="41">
        <f>+[6]計!V8</f>
        <v>0</v>
      </c>
      <c r="Z115" s="41">
        <f>+[6]計!W8</f>
        <v>0</v>
      </c>
      <c r="AA115" s="41">
        <f>+[6]計!X8</f>
        <v>0</v>
      </c>
      <c r="AB115" s="41">
        <f>+[6]計!Y8</f>
        <v>0</v>
      </c>
      <c r="AC115" s="41">
        <f>+[6]計!Z8</f>
        <v>0</v>
      </c>
      <c r="AD115" s="42">
        <f>+[6]計!AA8</f>
        <v>4</v>
      </c>
      <c r="AE115" s="28"/>
      <c r="AF115" s="28"/>
      <c r="AG115" s="37"/>
      <c r="AH115" s="714" t="s">
        <v>35</v>
      </c>
      <c r="AI115" s="715"/>
      <c r="AJ115" s="43">
        <f>+[6]計!AB8</f>
        <v>0</v>
      </c>
      <c r="AK115" s="44">
        <f>+[6]計!AC8</f>
        <v>0</v>
      </c>
      <c r="AL115" s="44">
        <f>+[6]計!AD8</f>
        <v>1</v>
      </c>
      <c r="AM115" s="44">
        <f>+[6]計!AE8</f>
        <v>2</v>
      </c>
      <c r="AN115" s="44">
        <f>+[6]計!AF8</f>
        <v>1</v>
      </c>
      <c r="AO115" s="44">
        <f>+[6]計!AG8</f>
        <v>0</v>
      </c>
      <c r="AP115" s="44">
        <f>+[6]計!AH8</f>
        <v>0</v>
      </c>
      <c r="AQ115" s="44">
        <f>+[6]計!AI8</f>
        <v>0</v>
      </c>
      <c r="AR115" s="44">
        <f>+[6]計!AJ8</f>
        <v>0</v>
      </c>
      <c r="AS115" s="44">
        <f>+[6]計!AK8</f>
        <v>0</v>
      </c>
      <c r="AT115" s="44">
        <f>+[6]計!AL8</f>
        <v>2</v>
      </c>
      <c r="AU115" s="44">
        <f>+[6]計!AM8</f>
        <v>0</v>
      </c>
      <c r="AV115" s="44">
        <f>+[6]計!AN8</f>
        <v>0</v>
      </c>
      <c r="AW115" s="44">
        <f>+[6]計!AO8</f>
        <v>0</v>
      </c>
      <c r="AX115" s="44">
        <f>+[6]計!AP8</f>
        <v>0</v>
      </c>
      <c r="AY115" s="44">
        <f>+[6]計!AQ8</f>
        <v>0</v>
      </c>
      <c r="AZ115" s="44">
        <f>+[6]計!AR8</f>
        <v>3</v>
      </c>
      <c r="BA115" s="44">
        <f>+[6]計!AS8</f>
        <v>0</v>
      </c>
      <c r="BB115" s="44">
        <f>+[6]計!AT8</f>
        <v>0</v>
      </c>
      <c r="BC115" s="44">
        <f>+[6]計!AU8</f>
        <v>0</v>
      </c>
      <c r="BD115" s="44">
        <f>+[6]計!AV8</f>
        <v>0</v>
      </c>
      <c r="BE115" s="45">
        <f>+[6]計!AW8</f>
        <v>0</v>
      </c>
      <c r="BF115" s="44">
        <f>+[6]計!AX8</f>
        <v>0</v>
      </c>
      <c r="BG115" s="46">
        <f>+[6]計!AY8</f>
        <v>0</v>
      </c>
      <c r="BH115" s="28"/>
      <c r="BJ115" s="33">
        <f t="shared" si="4"/>
        <v>0</v>
      </c>
    </row>
    <row r="116" spans="2:62" s="33" customFormat="1" ht="14.25" customHeight="1" x14ac:dyDescent="0.15">
      <c r="B116" s="47" t="s">
        <v>36</v>
      </c>
      <c r="C116" s="706" t="s">
        <v>37</v>
      </c>
      <c r="D116" s="708"/>
      <c r="E116" s="38">
        <f t="shared" si="5"/>
        <v>10</v>
      </c>
      <c r="F116" s="48">
        <f>+[6]計!C9</f>
        <v>9</v>
      </c>
      <c r="G116" s="48">
        <f>+[6]計!D9</f>
        <v>1</v>
      </c>
      <c r="H116" s="49">
        <f>+[6]計!E9</f>
        <v>0</v>
      </c>
      <c r="I116" s="50">
        <f>+[6]計!F9</f>
        <v>0</v>
      </c>
      <c r="J116" s="50">
        <f>+[6]計!G9</f>
        <v>0</v>
      </c>
      <c r="K116" s="50">
        <f>+[6]計!H9</f>
        <v>0</v>
      </c>
      <c r="L116" s="50">
        <f>+[6]計!I9</f>
        <v>0</v>
      </c>
      <c r="M116" s="50">
        <f>+[6]計!J9</f>
        <v>0</v>
      </c>
      <c r="N116" s="50">
        <f>+[6]計!K9</f>
        <v>0</v>
      </c>
      <c r="O116" s="50">
        <f>+[6]計!L9</f>
        <v>0</v>
      </c>
      <c r="P116" s="50">
        <f>+[6]計!M9</f>
        <v>0</v>
      </c>
      <c r="Q116" s="50">
        <f>+[6]計!N9</f>
        <v>0</v>
      </c>
      <c r="R116" s="50">
        <f>+[6]計!O9</f>
        <v>0</v>
      </c>
      <c r="S116" s="50">
        <f>+[6]計!P9</f>
        <v>0</v>
      </c>
      <c r="T116" s="50">
        <f>+[6]計!Q9</f>
        <v>0</v>
      </c>
      <c r="U116" s="50">
        <f>+[6]計!R9</f>
        <v>0</v>
      </c>
      <c r="V116" s="50">
        <f>+[6]計!S9</f>
        <v>0</v>
      </c>
      <c r="W116" s="50">
        <f>+[6]計!T9</f>
        <v>0</v>
      </c>
      <c r="X116" s="50">
        <f>+[6]計!U9</f>
        <v>0</v>
      </c>
      <c r="Y116" s="50">
        <f>+[6]計!V9</f>
        <v>0</v>
      </c>
      <c r="Z116" s="50">
        <f>+[6]計!W9</f>
        <v>0</v>
      </c>
      <c r="AA116" s="50">
        <f>+[6]計!X9</f>
        <v>0</v>
      </c>
      <c r="AB116" s="50">
        <f>+[6]計!Y9</f>
        <v>0</v>
      </c>
      <c r="AC116" s="50">
        <f>+[6]計!Z9</f>
        <v>0</v>
      </c>
      <c r="AD116" s="51">
        <f>+[6]計!AA9</f>
        <v>0</v>
      </c>
      <c r="AE116" s="28"/>
      <c r="AF116" s="28"/>
      <c r="AG116" s="47" t="s">
        <v>36</v>
      </c>
      <c r="AH116" s="706" t="s">
        <v>37</v>
      </c>
      <c r="AI116" s="708"/>
      <c r="AJ116" s="52">
        <f>+[6]計!AB9</f>
        <v>0</v>
      </c>
      <c r="AK116" s="53">
        <f>+[6]計!AC9</f>
        <v>0</v>
      </c>
      <c r="AL116" s="53">
        <f>+[6]計!AD9</f>
        <v>0</v>
      </c>
      <c r="AM116" s="53">
        <f>+[6]計!AE9</f>
        <v>0</v>
      </c>
      <c r="AN116" s="53">
        <f>+[6]計!AF9</f>
        <v>0</v>
      </c>
      <c r="AO116" s="53">
        <f>+[6]計!AG9</f>
        <v>0</v>
      </c>
      <c r="AP116" s="53">
        <f>+[6]計!AH9</f>
        <v>0</v>
      </c>
      <c r="AQ116" s="53">
        <f>+[6]計!AI9</f>
        <v>0</v>
      </c>
      <c r="AR116" s="53">
        <f>+[6]計!AJ9</f>
        <v>0</v>
      </c>
      <c r="AS116" s="53">
        <f>+[6]計!AK9</f>
        <v>0</v>
      </c>
      <c r="AT116" s="53">
        <f>+[6]計!AL9</f>
        <v>0</v>
      </c>
      <c r="AU116" s="53">
        <f>+[6]計!AM9</f>
        <v>0</v>
      </c>
      <c r="AV116" s="53">
        <f>+[6]計!AN9</f>
        <v>0</v>
      </c>
      <c r="AW116" s="53">
        <f>+[6]計!AO9</f>
        <v>0</v>
      </c>
      <c r="AX116" s="53">
        <f>+[6]計!AP9</f>
        <v>0</v>
      </c>
      <c r="AY116" s="53">
        <f>+[6]計!AQ9</f>
        <v>0</v>
      </c>
      <c r="AZ116" s="53">
        <f>+[6]計!AR9</f>
        <v>0</v>
      </c>
      <c r="BA116" s="53">
        <f>+[6]計!AS9</f>
        <v>1</v>
      </c>
      <c r="BB116" s="53">
        <f>+[6]計!AT9</f>
        <v>0</v>
      </c>
      <c r="BC116" s="53">
        <f>+[6]計!AU9</f>
        <v>0</v>
      </c>
      <c r="BD116" s="53">
        <f>+[6]計!AV9</f>
        <v>0</v>
      </c>
      <c r="BE116" s="54">
        <f>+[6]計!AW9</f>
        <v>0</v>
      </c>
      <c r="BF116" s="53">
        <f>+[6]計!AX9</f>
        <v>0</v>
      </c>
      <c r="BG116" s="55">
        <f>+[6]計!AY9</f>
        <v>0</v>
      </c>
      <c r="BH116" s="28"/>
      <c r="BJ116" s="33">
        <f t="shared" si="4"/>
        <v>0</v>
      </c>
    </row>
    <row r="117" spans="2:62" s="33" customFormat="1" ht="14.25" customHeight="1" x14ac:dyDescent="0.15">
      <c r="B117" s="47"/>
      <c r="C117" s="706" t="s">
        <v>38</v>
      </c>
      <c r="D117" s="708"/>
      <c r="E117" s="38">
        <f t="shared" si="5"/>
        <v>17</v>
      </c>
      <c r="F117" s="48">
        <f>+[6]計!C10</f>
        <v>11</v>
      </c>
      <c r="G117" s="48">
        <f>+[6]計!D10</f>
        <v>6</v>
      </c>
      <c r="H117" s="49">
        <f>+[6]計!E10</f>
        <v>0</v>
      </c>
      <c r="I117" s="50">
        <f>+[6]計!F10</f>
        <v>0</v>
      </c>
      <c r="J117" s="50">
        <f>+[6]計!G10</f>
        <v>0</v>
      </c>
      <c r="K117" s="50">
        <f>+[6]計!H10</f>
        <v>0</v>
      </c>
      <c r="L117" s="50">
        <f>+[6]計!I10</f>
        <v>0</v>
      </c>
      <c r="M117" s="50">
        <f>+[6]計!J10</f>
        <v>0</v>
      </c>
      <c r="N117" s="50">
        <f>+[6]計!K10</f>
        <v>0</v>
      </c>
      <c r="O117" s="50">
        <f>+[6]計!L10</f>
        <v>0</v>
      </c>
      <c r="P117" s="50">
        <f>+[6]計!M10</f>
        <v>0</v>
      </c>
      <c r="Q117" s="50">
        <f>+[6]計!N10</f>
        <v>0</v>
      </c>
      <c r="R117" s="50">
        <f>+[6]計!O10</f>
        <v>0</v>
      </c>
      <c r="S117" s="50">
        <f>+[6]計!P10</f>
        <v>0</v>
      </c>
      <c r="T117" s="50">
        <f>+[6]計!Q10</f>
        <v>1</v>
      </c>
      <c r="U117" s="50">
        <f>+[6]計!R10</f>
        <v>0</v>
      </c>
      <c r="V117" s="50">
        <f>+[6]計!S10</f>
        <v>0</v>
      </c>
      <c r="W117" s="50">
        <f>+[6]計!T10</f>
        <v>0</v>
      </c>
      <c r="X117" s="50">
        <f>+[6]計!U10</f>
        <v>0</v>
      </c>
      <c r="Y117" s="50">
        <f>+[6]計!V10</f>
        <v>0</v>
      </c>
      <c r="Z117" s="50">
        <f>+[6]計!W10</f>
        <v>0</v>
      </c>
      <c r="AA117" s="50">
        <f>+[6]計!X10</f>
        <v>0</v>
      </c>
      <c r="AB117" s="50">
        <f>+[6]計!Y10</f>
        <v>0</v>
      </c>
      <c r="AC117" s="50">
        <f>+[6]計!Z10</f>
        <v>0</v>
      </c>
      <c r="AD117" s="51">
        <f>+[6]計!AA10</f>
        <v>0</v>
      </c>
      <c r="AE117" s="28"/>
      <c r="AF117" s="28"/>
      <c r="AG117" s="47"/>
      <c r="AH117" s="706" t="s">
        <v>38</v>
      </c>
      <c r="AI117" s="708"/>
      <c r="AJ117" s="52">
        <f>+[6]計!AB10</f>
        <v>0</v>
      </c>
      <c r="AK117" s="53">
        <f>+[6]計!AC10</f>
        <v>0</v>
      </c>
      <c r="AL117" s="53">
        <f>+[6]計!AD10</f>
        <v>1</v>
      </c>
      <c r="AM117" s="53">
        <f>+[6]計!AE10</f>
        <v>1</v>
      </c>
      <c r="AN117" s="53">
        <f>+[6]計!AF10</f>
        <v>1</v>
      </c>
      <c r="AO117" s="53">
        <f>+[6]計!AG10</f>
        <v>0</v>
      </c>
      <c r="AP117" s="53">
        <f>+[6]計!AH10</f>
        <v>0</v>
      </c>
      <c r="AQ117" s="53">
        <f>+[6]計!AI10</f>
        <v>0</v>
      </c>
      <c r="AR117" s="53">
        <f>+[6]計!AJ10</f>
        <v>0</v>
      </c>
      <c r="AS117" s="53">
        <f>+[6]計!AK10</f>
        <v>0</v>
      </c>
      <c r="AT117" s="53">
        <f>+[6]計!AL10</f>
        <v>0</v>
      </c>
      <c r="AU117" s="53">
        <f>+[6]計!AM10</f>
        <v>0</v>
      </c>
      <c r="AV117" s="53">
        <f>+[6]計!AN10</f>
        <v>0</v>
      </c>
      <c r="AW117" s="53">
        <f>+[6]計!AO10</f>
        <v>1</v>
      </c>
      <c r="AX117" s="53">
        <f>+[6]計!AP10</f>
        <v>0</v>
      </c>
      <c r="AY117" s="53">
        <f>+[6]計!AQ10</f>
        <v>0</v>
      </c>
      <c r="AZ117" s="53">
        <f>+[6]計!AR10</f>
        <v>0</v>
      </c>
      <c r="BA117" s="53">
        <f>+[6]計!AS10</f>
        <v>0</v>
      </c>
      <c r="BB117" s="53">
        <f>+[6]計!AT10</f>
        <v>0</v>
      </c>
      <c r="BC117" s="53">
        <f>+[6]計!AU10</f>
        <v>1</v>
      </c>
      <c r="BD117" s="53">
        <f>+[6]計!AV10</f>
        <v>0</v>
      </c>
      <c r="BE117" s="54">
        <f>+[6]計!AW10</f>
        <v>0</v>
      </c>
      <c r="BF117" s="53">
        <f>+[6]計!AX10</f>
        <v>0</v>
      </c>
      <c r="BG117" s="55">
        <f>+[6]計!AY10</f>
        <v>0</v>
      </c>
      <c r="BH117" s="28"/>
      <c r="BJ117" s="33">
        <f t="shared" si="4"/>
        <v>0</v>
      </c>
    </row>
    <row r="118" spans="2:62" s="33" customFormat="1" ht="14.25" x14ac:dyDescent="0.15">
      <c r="B118" s="47"/>
      <c r="C118" s="711" t="s">
        <v>566</v>
      </c>
      <c r="D118" s="712"/>
      <c r="E118" s="38">
        <f t="shared" si="5"/>
        <v>2</v>
      </c>
      <c r="F118" s="48">
        <f>+[6]計!C11</f>
        <v>1</v>
      </c>
      <c r="G118" s="48">
        <f>+[6]計!D11</f>
        <v>1</v>
      </c>
      <c r="H118" s="49">
        <f>+[6]計!E11</f>
        <v>0</v>
      </c>
      <c r="I118" s="50">
        <f>+[6]計!F11</f>
        <v>0</v>
      </c>
      <c r="J118" s="50">
        <f>+[6]計!G11</f>
        <v>0</v>
      </c>
      <c r="K118" s="50">
        <f>+[6]計!H11</f>
        <v>0</v>
      </c>
      <c r="L118" s="50">
        <f>+[6]計!I11</f>
        <v>0</v>
      </c>
      <c r="M118" s="50">
        <f>+[6]計!J11</f>
        <v>0</v>
      </c>
      <c r="N118" s="50">
        <f>+[6]計!K11</f>
        <v>0</v>
      </c>
      <c r="O118" s="50">
        <f>+[6]計!L11</f>
        <v>0</v>
      </c>
      <c r="P118" s="50">
        <f>+[6]計!M11</f>
        <v>0</v>
      </c>
      <c r="Q118" s="50">
        <f>+[6]計!N11</f>
        <v>0</v>
      </c>
      <c r="R118" s="50">
        <f>+[6]計!O11</f>
        <v>0</v>
      </c>
      <c r="S118" s="50">
        <f>+[6]計!P11</f>
        <v>0</v>
      </c>
      <c r="T118" s="50">
        <f>+[6]計!Q11</f>
        <v>0</v>
      </c>
      <c r="U118" s="50">
        <f>+[6]計!R11</f>
        <v>0</v>
      </c>
      <c r="V118" s="50">
        <f>+[6]計!S11</f>
        <v>0</v>
      </c>
      <c r="W118" s="50">
        <f>+[6]計!T11</f>
        <v>0</v>
      </c>
      <c r="X118" s="50">
        <f>+[6]計!U11</f>
        <v>0</v>
      </c>
      <c r="Y118" s="50">
        <f>+[6]計!V11</f>
        <v>0</v>
      </c>
      <c r="Z118" s="50">
        <f>+[6]計!W11</f>
        <v>0</v>
      </c>
      <c r="AA118" s="50">
        <f>+[6]計!X11</f>
        <v>0</v>
      </c>
      <c r="AB118" s="50">
        <f>+[6]計!Y11</f>
        <v>0</v>
      </c>
      <c r="AC118" s="50">
        <f>+[6]計!Z11</f>
        <v>0</v>
      </c>
      <c r="AD118" s="51">
        <f>+[6]計!AA11</f>
        <v>0</v>
      </c>
      <c r="AE118" s="28"/>
      <c r="AF118" s="28"/>
      <c r="AG118" s="47"/>
      <c r="AH118" s="711" t="s">
        <v>567</v>
      </c>
      <c r="AI118" s="713"/>
      <c r="AJ118" s="52">
        <f>+[6]計!AB11</f>
        <v>0</v>
      </c>
      <c r="AK118" s="53">
        <f>+[6]計!AC11</f>
        <v>0</v>
      </c>
      <c r="AL118" s="53">
        <f>+[6]計!AD11</f>
        <v>0</v>
      </c>
      <c r="AM118" s="53">
        <f>+[6]計!AE11</f>
        <v>0</v>
      </c>
      <c r="AN118" s="53">
        <f>+[6]計!AF11</f>
        <v>0</v>
      </c>
      <c r="AO118" s="53">
        <f>+[6]計!AG11</f>
        <v>0</v>
      </c>
      <c r="AP118" s="53">
        <f>+[6]計!AH11</f>
        <v>0</v>
      </c>
      <c r="AQ118" s="53">
        <f>+[6]計!AI11</f>
        <v>0</v>
      </c>
      <c r="AR118" s="53">
        <f>+[6]計!AJ11</f>
        <v>0</v>
      </c>
      <c r="AS118" s="53">
        <f>+[6]計!AK11</f>
        <v>0</v>
      </c>
      <c r="AT118" s="53">
        <f>+[6]計!AL11</f>
        <v>0</v>
      </c>
      <c r="AU118" s="53">
        <f>+[6]計!AM11</f>
        <v>0</v>
      </c>
      <c r="AV118" s="53">
        <f>+[6]計!AN11</f>
        <v>0</v>
      </c>
      <c r="AW118" s="53">
        <f>+[6]計!AO11</f>
        <v>0</v>
      </c>
      <c r="AX118" s="53">
        <f>+[6]計!AP11</f>
        <v>0</v>
      </c>
      <c r="AY118" s="53">
        <f>+[6]計!AQ11</f>
        <v>0</v>
      </c>
      <c r="AZ118" s="53">
        <f>+[6]計!AR11</f>
        <v>0</v>
      </c>
      <c r="BA118" s="53">
        <f>+[6]計!AS11</f>
        <v>0</v>
      </c>
      <c r="BB118" s="53">
        <f>+[6]計!AT11</f>
        <v>0</v>
      </c>
      <c r="BC118" s="53">
        <f>+[6]計!AU11</f>
        <v>0</v>
      </c>
      <c r="BD118" s="53">
        <f>+[6]計!AV11</f>
        <v>0</v>
      </c>
      <c r="BE118" s="54">
        <f>+[6]計!AW11</f>
        <v>1</v>
      </c>
      <c r="BF118" s="53">
        <f>+[6]計!AX11</f>
        <v>0</v>
      </c>
      <c r="BG118" s="55">
        <f>+[6]計!AY11</f>
        <v>0</v>
      </c>
      <c r="BH118" s="28"/>
    </row>
    <row r="119" spans="2:62" s="33" customFormat="1" ht="14.25" x14ac:dyDescent="0.15">
      <c r="B119" s="47"/>
      <c r="C119" s="706" t="s">
        <v>568</v>
      </c>
      <c r="D119" s="708"/>
      <c r="E119" s="38">
        <f t="shared" si="5"/>
        <v>0</v>
      </c>
      <c r="F119" s="48">
        <f>+[6]計!C12</f>
        <v>0</v>
      </c>
      <c r="G119" s="48">
        <f>+[6]計!D12</f>
        <v>0</v>
      </c>
      <c r="H119" s="49">
        <f>+[6]計!E12</f>
        <v>0</v>
      </c>
      <c r="I119" s="50">
        <f>+[6]計!F12</f>
        <v>0</v>
      </c>
      <c r="J119" s="50">
        <f>+[6]計!G12</f>
        <v>0</v>
      </c>
      <c r="K119" s="50">
        <f>+[6]計!H12</f>
        <v>0</v>
      </c>
      <c r="L119" s="50">
        <f>+[6]計!I12</f>
        <v>0</v>
      </c>
      <c r="M119" s="50">
        <f>+[6]計!J12</f>
        <v>0</v>
      </c>
      <c r="N119" s="50">
        <f>+[6]計!K12</f>
        <v>0</v>
      </c>
      <c r="O119" s="50">
        <f>+[6]計!L12</f>
        <v>0</v>
      </c>
      <c r="P119" s="50">
        <f>+[6]計!M12</f>
        <v>0</v>
      </c>
      <c r="Q119" s="50">
        <f>+[6]計!N12</f>
        <v>0</v>
      </c>
      <c r="R119" s="50">
        <f>+[6]計!O12</f>
        <v>0</v>
      </c>
      <c r="S119" s="50">
        <f>+[6]計!P12</f>
        <v>0</v>
      </c>
      <c r="T119" s="50">
        <f>+[6]計!Q12</f>
        <v>0</v>
      </c>
      <c r="U119" s="50">
        <f>+[6]計!R12</f>
        <v>0</v>
      </c>
      <c r="V119" s="50">
        <f>+[6]計!S12</f>
        <v>0</v>
      </c>
      <c r="W119" s="50">
        <f>+[6]計!T12</f>
        <v>0</v>
      </c>
      <c r="X119" s="50">
        <f>+[6]計!U12</f>
        <v>0</v>
      </c>
      <c r="Y119" s="50">
        <f>+[6]計!V12</f>
        <v>0</v>
      </c>
      <c r="Z119" s="50">
        <f>+[6]計!W12</f>
        <v>0</v>
      </c>
      <c r="AA119" s="50">
        <f>+[6]計!X12</f>
        <v>0</v>
      </c>
      <c r="AB119" s="50">
        <f>+[6]計!Y12</f>
        <v>0</v>
      </c>
      <c r="AC119" s="50">
        <f>+[6]計!Z12</f>
        <v>0</v>
      </c>
      <c r="AD119" s="51">
        <f>+[6]計!AA12</f>
        <v>0</v>
      </c>
      <c r="AE119" s="28"/>
      <c r="AF119" s="28"/>
      <c r="AG119" s="47"/>
      <c r="AH119" s="706" t="s">
        <v>569</v>
      </c>
      <c r="AI119" s="708"/>
      <c r="AJ119" s="52">
        <f>+[6]計!AB12</f>
        <v>0</v>
      </c>
      <c r="AK119" s="53">
        <f>+[6]計!AC12</f>
        <v>0</v>
      </c>
      <c r="AL119" s="53">
        <f>+[6]計!AD12</f>
        <v>0</v>
      </c>
      <c r="AM119" s="53">
        <f>+[6]計!AE12</f>
        <v>0</v>
      </c>
      <c r="AN119" s="53">
        <f>+[6]計!AF12</f>
        <v>0</v>
      </c>
      <c r="AO119" s="53">
        <f>+[6]計!AG12</f>
        <v>0</v>
      </c>
      <c r="AP119" s="53">
        <f>+[6]計!AH12</f>
        <v>0</v>
      </c>
      <c r="AQ119" s="53">
        <f>+[6]計!AI12</f>
        <v>0</v>
      </c>
      <c r="AR119" s="53">
        <f>+[6]計!AJ12</f>
        <v>0</v>
      </c>
      <c r="AS119" s="53">
        <f>+[6]計!AK12</f>
        <v>0</v>
      </c>
      <c r="AT119" s="53">
        <f>+[6]計!AL12</f>
        <v>0</v>
      </c>
      <c r="AU119" s="53">
        <f>+[6]計!AM12</f>
        <v>0</v>
      </c>
      <c r="AV119" s="53">
        <f>+[6]計!AN12</f>
        <v>0</v>
      </c>
      <c r="AW119" s="53">
        <f>+[6]計!AO12</f>
        <v>0</v>
      </c>
      <c r="AX119" s="53">
        <f>+[6]計!AP12</f>
        <v>0</v>
      </c>
      <c r="AY119" s="53">
        <f>+[6]計!AQ12</f>
        <v>0</v>
      </c>
      <c r="AZ119" s="53">
        <f>+[6]計!AR12</f>
        <v>0</v>
      </c>
      <c r="BA119" s="53">
        <f>+[6]計!AS12</f>
        <v>0</v>
      </c>
      <c r="BB119" s="53">
        <f>+[6]計!AT12</f>
        <v>0</v>
      </c>
      <c r="BC119" s="53">
        <f>+[6]計!AU12</f>
        <v>0</v>
      </c>
      <c r="BD119" s="53">
        <f>+[6]計!AV12</f>
        <v>0</v>
      </c>
      <c r="BE119" s="54">
        <f>+[6]計!AW12</f>
        <v>0</v>
      </c>
      <c r="BF119" s="53">
        <f>+[6]計!AX12</f>
        <v>0</v>
      </c>
      <c r="BG119" s="55">
        <f>+[6]計!AY12</f>
        <v>0</v>
      </c>
      <c r="BH119" s="28"/>
    </row>
    <row r="120" spans="2:62" s="33" customFormat="1" ht="14.25" x14ac:dyDescent="0.15">
      <c r="B120" s="47"/>
      <c r="C120" s="706" t="s">
        <v>570</v>
      </c>
      <c r="D120" s="708"/>
      <c r="E120" s="38">
        <f t="shared" si="5"/>
        <v>4</v>
      </c>
      <c r="F120" s="48">
        <f>+[6]計!C13</f>
        <v>1</v>
      </c>
      <c r="G120" s="48">
        <f>+[6]計!D13</f>
        <v>3</v>
      </c>
      <c r="H120" s="49">
        <f>+[6]計!E13</f>
        <v>0</v>
      </c>
      <c r="I120" s="50">
        <f>+[6]計!F13</f>
        <v>0</v>
      </c>
      <c r="J120" s="50">
        <f>+[6]計!G13</f>
        <v>0</v>
      </c>
      <c r="K120" s="50">
        <f>+[6]計!H13</f>
        <v>0</v>
      </c>
      <c r="L120" s="50">
        <f>+[6]計!I13</f>
        <v>0</v>
      </c>
      <c r="M120" s="50">
        <f>+[6]計!J13</f>
        <v>0</v>
      </c>
      <c r="N120" s="50">
        <f>+[6]計!K13</f>
        <v>0</v>
      </c>
      <c r="O120" s="50">
        <f>+[6]計!L13</f>
        <v>0</v>
      </c>
      <c r="P120" s="50">
        <f>+[6]計!M13</f>
        <v>0</v>
      </c>
      <c r="Q120" s="50">
        <f>+[6]計!N13</f>
        <v>0</v>
      </c>
      <c r="R120" s="50">
        <f>+[6]計!O13</f>
        <v>0</v>
      </c>
      <c r="S120" s="50">
        <f>+[6]計!P13</f>
        <v>0</v>
      </c>
      <c r="T120" s="50">
        <f>+[6]計!Q13</f>
        <v>0</v>
      </c>
      <c r="U120" s="50">
        <f>+[6]計!R13</f>
        <v>0</v>
      </c>
      <c r="V120" s="50">
        <f>+[6]計!S13</f>
        <v>0</v>
      </c>
      <c r="W120" s="50">
        <f>+[6]計!T13</f>
        <v>0</v>
      </c>
      <c r="X120" s="50">
        <f>+[6]計!U13</f>
        <v>0</v>
      </c>
      <c r="Y120" s="50">
        <f>+[6]計!V13</f>
        <v>0</v>
      </c>
      <c r="Z120" s="50">
        <f>+[6]計!W13</f>
        <v>0</v>
      </c>
      <c r="AA120" s="50">
        <f>+[6]計!X13</f>
        <v>0</v>
      </c>
      <c r="AB120" s="50">
        <f>+[6]計!Y13</f>
        <v>0</v>
      </c>
      <c r="AC120" s="50">
        <f>+[6]計!Z13</f>
        <v>0</v>
      </c>
      <c r="AD120" s="51">
        <f>+[6]計!AA13</f>
        <v>0</v>
      </c>
      <c r="AE120" s="28"/>
      <c r="AF120" s="28"/>
      <c r="AG120" s="47"/>
      <c r="AH120" s="706" t="s">
        <v>571</v>
      </c>
      <c r="AI120" s="708"/>
      <c r="AJ120" s="52">
        <f>+[6]計!AB13</f>
        <v>0</v>
      </c>
      <c r="AK120" s="53">
        <f>+[6]計!AC13</f>
        <v>0</v>
      </c>
      <c r="AL120" s="53">
        <f>+[6]計!AD13</f>
        <v>0</v>
      </c>
      <c r="AM120" s="53">
        <f>+[6]計!AE13</f>
        <v>2</v>
      </c>
      <c r="AN120" s="53">
        <f>+[6]計!AF13</f>
        <v>0</v>
      </c>
      <c r="AO120" s="53">
        <f>+[6]計!AG13</f>
        <v>1</v>
      </c>
      <c r="AP120" s="53">
        <f>+[6]計!AH13</f>
        <v>0</v>
      </c>
      <c r="AQ120" s="53">
        <f>+[6]計!AI13</f>
        <v>0</v>
      </c>
      <c r="AR120" s="53">
        <f>+[6]計!AJ13</f>
        <v>0</v>
      </c>
      <c r="AS120" s="53">
        <f>+[6]計!AK13</f>
        <v>0</v>
      </c>
      <c r="AT120" s="53">
        <f>+[6]計!AL13</f>
        <v>0</v>
      </c>
      <c r="AU120" s="53">
        <f>+[6]計!AM13</f>
        <v>0</v>
      </c>
      <c r="AV120" s="53">
        <f>+[6]計!AN13</f>
        <v>0</v>
      </c>
      <c r="AW120" s="53">
        <f>+[6]計!AO13</f>
        <v>0</v>
      </c>
      <c r="AX120" s="53">
        <f>+[6]計!AP13</f>
        <v>0</v>
      </c>
      <c r="AY120" s="53">
        <f>+[6]計!AQ13</f>
        <v>0</v>
      </c>
      <c r="AZ120" s="53">
        <f>+[6]計!AR13</f>
        <v>0</v>
      </c>
      <c r="BA120" s="53">
        <f>+[6]計!AS13</f>
        <v>0</v>
      </c>
      <c r="BB120" s="53">
        <f>+[6]計!AT13</f>
        <v>0</v>
      </c>
      <c r="BC120" s="53">
        <f>+[6]計!AU13</f>
        <v>0</v>
      </c>
      <c r="BD120" s="53">
        <f>+[6]計!AV13</f>
        <v>0</v>
      </c>
      <c r="BE120" s="54">
        <f>+[6]計!AW13</f>
        <v>0</v>
      </c>
      <c r="BF120" s="53">
        <f>+[6]計!AX13</f>
        <v>0</v>
      </c>
      <c r="BG120" s="55">
        <f>+[6]計!AY13</f>
        <v>0</v>
      </c>
      <c r="BH120" s="28"/>
    </row>
    <row r="121" spans="2:62" s="33" customFormat="1" ht="14.25" x14ac:dyDescent="0.15">
      <c r="B121" s="47"/>
      <c r="C121" s="706" t="s">
        <v>572</v>
      </c>
      <c r="D121" s="708"/>
      <c r="E121" s="38">
        <f t="shared" si="5"/>
        <v>6</v>
      </c>
      <c r="F121" s="48">
        <f>+[6]計!C14</f>
        <v>1</v>
      </c>
      <c r="G121" s="48">
        <f>+[6]計!D14</f>
        <v>5</v>
      </c>
      <c r="H121" s="49">
        <f>+[6]計!E14</f>
        <v>0</v>
      </c>
      <c r="I121" s="50">
        <f>+[6]計!F14</f>
        <v>0</v>
      </c>
      <c r="J121" s="50">
        <f>+[6]計!G14</f>
        <v>0</v>
      </c>
      <c r="K121" s="50">
        <f>+[6]計!H14</f>
        <v>0</v>
      </c>
      <c r="L121" s="50">
        <f>+[6]計!I14</f>
        <v>0</v>
      </c>
      <c r="M121" s="50">
        <f>+[6]計!J14</f>
        <v>0</v>
      </c>
      <c r="N121" s="50">
        <f>+[6]計!K14</f>
        <v>0</v>
      </c>
      <c r="O121" s="50">
        <f>+[6]計!L14</f>
        <v>0</v>
      </c>
      <c r="P121" s="50">
        <f>+[6]計!M14</f>
        <v>0</v>
      </c>
      <c r="Q121" s="50">
        <f>+[6]計!N14</f>
        <v>0</v>
      </c>
      <c r="R121" s="50">
        <f>+[6]計!O14</f>
        <v>1</v>
      </c>
      <c r="S121" s="50">
        <f>+[6]計!P14</f>
        <v>1</v>
      </c>
      <c r="T121" s="50">
        <f>+[6]計!Q14</f>
        <v>3</v>
      </c>
      <c r="U121" s="50">
        <f>+[6]計!R14</f>
        <v>0</v>
      </c>
      <c r="V121" s="50">
        <f>+[6]計!S14</f>
        <v>0</v>
      </c>
      <c r="W121" s="50">
        <f>+[6]計!T14</f>
        <v>0</v>
      </c>
      <c r="X121" s="50">
        <f>+[6]計!U14</f>
        <v>0</v>
      </c>
      <c r="Y121" s="50">
        <f>+[6]計!V14</f>
        <v>0</v>
      </c>
      <c r="Z121" s="50">
        <f>+[6]計!W14</f>
        <v>0</v>
      </c>
      <c r="AA121" s="50">
        <f>+[6]計!X14</f>
        <v>0</v>
      </c>
      <c r="AB121" s="50">
        <f>+[6]計!Y14</f>
        <v>0</v>
      </c>
      <c r="AC121" s="50">
        <f>+[6]計!Z14</f>
        <v>0</v>
      </c>
      <c r="AD121" s="51">
        <f>+[6]計!AA14</f>
        <v>0</v>
      </c>
      <c r="AE121" s="28"/>
      <c r="AF121" s="28"/>
      <c r="AG121" s="47"/>
      <c r="AH121" s="706" t="s">
        <v>573</v>
      </c>
      <c r="AI121" s="708"/>
      <c r="AJ121" s="52">
        <f>+[6]計!AB14</f>
        <v>0</v>
      </c>
      <c r="AK121" s="53">
        <f>+[6]計!AC14</f>
        <v>0</v>
      </c>
      <c r="AL121" s="53">
        <f>+[6]計!AD14</f>
        <v>0</v>
      </c>
      <c r="AM121" s="53">
        <f>+[6]計!AE14</f>
        <v>0</v>
      </c>
      <c r="AN121" s="53">
        <f>+[6]計!AF14</f>
        <v>0</v>
      </c>
      <c r="AO121" s="53">
        <f>+[6]計!AG14</f>
        <v>0</v>
      </c>
      <c r="AP121" s="53">
        <f>+[6]計!AH14</f>
        <v>0</v>
      </c>
      <c r="AQ121" s="53">
        <f>+[6]計!AI14</f>
        <v>0</v>
      </c>
      <c r="AR121" s="53">
        <f>+[6]計!AJ14</f>
        <v>0</v>
      </c>
      <c r="AS121" s="53">
        <f>+[6]計!AK14</f>
        <v>0</v>
      </c>
      <c r="AT121" s="53">
        <f>+[6]計!AL14</f>
        <v>0</v>
      </c>
      <c r="AU121" s="53">
        <f>+[6]計!AM14</f>
        <v>0</v>
      </c>
      <c r="AV121" s="53">
        <f>+[6]計!AN14</f>
        <v>0</v>
      </c>
      <c r="AW121" s="53">
        <f>+[6]計!AO14</f>
        <v>0</v>
      </c>
      <c r="AX121" s="53">
        <f>+[6]計!AP14</f>
        <v>0</v>
      </c>
      <c r="AY121" s="53">
        <f>+[6]計!AQ14</f>
        <v>0</v>
      </c>
      <c r="AZ121" s="53">
        <f>+[6]計!AR14</f>
        <v>0</v>
      </c>
      <c r="BA121" s="53">
        <f>+[6]計!AS14</f>
        <v>0</v>
      </c>
      <c r="BB121" s="53">
        <f>+[6]計!AT14</f>
        <v>0</v>
      </c>
      <c r="BC121" s="53">
        <f>+[6]計!AU14</f>
        <v>0</v>
      </c>
      <c r="BD121" s="53">
        <f>+[6]計!AV14</f>
        <v>0</v>
      </c>
      <c r="BE121" s="54">
        <f>+[6]計!AW14</f>
        <v>0</v>
      </c>
      <c r="BF121" s="53">
        <f>+[6]計!AX14</f>
        <v>0</v>
      </c>
      <c r="BG121" s="55">
        <f>+[6]計!AY14</f>
        <v>0</v>
      </c>
      <c r="BH121" s="28"/>
    </row>
    <row r="122" spans="2:62" s="33" customFormat="1" ht="14.25" x14ac:dyDescent="0.15">
      <c r="B122" s="47"/>
      <c r="C122" s="706" t="s">
        <v>39</v>
      </c>
      <c r="D122" s="708"/>
      <c r="E122" s="38">
        <f t="shared" si="5"/>
        <v>1</v>
      </c>
      <c r="F122" s="48">
        <f>+[6]計!C15</f>
        <v>0</v>
      </c>
      <c r="G122" s="48">
        <f>+[6]計!D15</f>
        <v>1</v>
      </c>
      <c r="H122" s="49">
        <f>+[6]計!E15</f>
        <v>0</v>
      </c>
      <c r="I122" s="50">
        <f>+[6]計!F15</f>
        <v>0</v>
      </c>
      <c r="J122" s="50">
        <f>+[6]計!G15</f>
        <v>0</v>
      </c>
      <c r="K122" s="50">
        <f>+[6]計!H15</f>
        <v>0</v>
      </c>
      <c r="L122" s="50">
        <f>+[6]計!I15</f>
        <v>0</v>
      </c>
      <c r="M122" s="50">
        <f>+[6]計!J15</f>
        <v>0</v>
      </c>
      <c r="N122" s="50">
        <f>+[6]計!K15</f>
        <v>0</v>
      </c>
      <c r="O122" s="50">
        <f>+[6]計!L15</f>
        <v>0</v>
      </c>
      <c r="P122" s="50">
        <f>+[6]計!M15</f>
        <v>0</v>
      </c>
      <c r="Q122" s="50">
        <f>+[6]計!N15</f>
        <v>0</v>
      </c>
      <c r="R122" s="50">
        <f>+[6]計!O15</f>
        <v>0</v>
      </c>
      <c r="S122" s="50">
        <f>+[6]計!P15</f>
        <v>1</v>
      </c>
      <c r="T122" s="50">
        <f>+[6]計!Q15</f>
        <v>0</v>
      </c>
      <c r="U122" s="50">
        <f>+[6]計!R15</f>
        <v>0</v>
      </c>
      <c r="V122" s="50">
        <f>+[6]計!S15</f>
        <v>0</v>
      </c>
      <c r="W122" s="50">
        <f>+[6]計!T15</f>
        <v>0</v>
      </c>
      <c r="X122" s="50">
        <f>+[6]計!U15</f>
        <v>0</v>
      </c>
      <c r="Y122" s="50">
        <f>+[6]計!V15</f>
        <v>0</v>
      </c>
      <c r="Z122" s="50">
        <f>+[6]計!W15</f>
        <v>0</v>
      </c>
      <c r="AA122" s="50">
        <f>+[6]計!X15</f>
        <v>0</v>
      </c>
      <c r="AB122" s="50">
        <f>+[6]計!Y15</f>
        <v>0</v>
      </c>
      <c r="AC122" s="50">
        <f>+[6]計!Z15</f>
        <v>0</v>
      </c>
      <c r="AD122" s="51">
        <f>+[6]計!AA15</f>
        <v>0</v>
      </c>
      <c r="AE122" s="28"/>
      <c r="AF122" s="28"/>
      <c r="AG122" s="47"/>
      <c r="AH122" s="706" t="s">
        <v>39</v>
      </c>
      <c r="AI122" s="708"/>
      <c r="AJ122" s="52">
        <f>+[6]計!AB15</f>
        <v>0</v>
      </c>
      <c r="AK122" s="53">
        <f>+[6]計!AC15</f>
        <v>0</v>
      </c>
      <c r="AL122" s="53">
        <f>+[6]計!AD15</f>
        <v>0</v>
      </c>
      <c r="AM122" s="53">
        <f>+[6]計!AE15</f>
        <v>0</v>
      </c>
      <c r="AN122" s="53">
        <f>+[6]計!AF15</f>
        <v>0</v>
      </c>
      <c r="AO122" s="53">
        <f>+[6]計!AG15</f>
        <v>0</v>
      </c>
      <c r="AP122" s="53">
        <f>+[6]計!AH15</f>
        <v>0</v>
      </c>
      <c r="AQ122" s="53">
        <f>+[6]計!AI15</f>
        <v>0</v>
      </c>
      <c r="AR122" s="53">
        <f>+[6]計!AJ15</f>
        <v>0</v>
      </c>
      <c r="AS122" s="53">
        <f>+[6]計!AK15</f>
        <v>0</v>
      </c>
      <c r="AT122" s="53">
        <f>+[6]計!AL15</f>
        <v>0</v>
      </c>
      <c r="AU122" s="53">
        <f>+[6]計!AM15</f>
        <v>0</v>
      </c>
      <c r="AV122" s="53">
        <f>+[6]計!AN15</f>
        <v>0</v>
      </c>
      <c r="AW122" s="53">
        <f>+[6]計!AO15</f>
        <v>0</v>
      </c>
      <c r="AX122" s="53">
        <f>+[6]計!AP15</f>
        <v>0</v>
      </c>
      <c r="AY122" s="53">
        <f>+[6]計!AQ15</f>
        <v>0</v>
      </c>
      <c r="AZ122" s="53">
        <f>+[6]計!AR15</f>
        <v>0</v>
      </c>
      <c r="BA122" s="53">
        <f>+[6]計!AS15</f>
        <v>0</v>
      </c>
      <c r="BB122" s="53">
        <f>+[6]計!AT15</f>
        <v>0</v>
      </c>
      <c r="BC122" s="53">
        <f>+[6]計!AU15</f>
        <v>0</v>
      </c>
      <c r="BD122" s="53">
        <f>+[6]計!AV15</f>
        <v>0</v>
      </c>
      <c r="BE122" s="54">
        <f>+[6]計!AW15</f>
        <v>0</v>
      </c>
      <c r="BF122" s="53">
        <f>+[6]計!AX15</f>
        <v>0</v>
      </c>
      <c r="BG122" s="55">
        <f>+[6]計!AY15</f>
        <v>0</v>
      </c>
      <c r="BH122" s="28"/>
    </row>
    <row r="123" spans="2:62" s="33" customFormat="1" ht="14.25" x14ac:dyDescent="0.15">
      <c r="B123" s="47"/>
      <c r="C123" s="706" t="s">
        <v>574</v>
      </c>
      <c r="D123" s="708"/>
      <c r="E123" s="38">
        <f t="shared" si="5"/>
        <v>0</v>
      </c>
      <c r="F123" s="48">
        <f>+[6]計!C16</f>
        <v>0</v>
      </c>
      <c r="G123" s="48">
        <f>+[6]計!D16</f>
        <v>0</v>
      </c>
      <c r="H123" s="49">
        <f>+[6]計!E16</f>
        <v>0</v>
      </c>
      <c r="I123" s="50">
        <f>+[6]計!F16</f>
        <v>0</v>
      </c>
      <c r="J123" s="50">
        <f>+[6]計!G16</f>
        <v>0</v>
      </c>
      <c r="K123" s="50">
        <f>+[6]計!H16</f>
        <v>0</v>
      </c>
      <c r="L123" s="50">
        <f>+[6]計!I16</f>
        <v>0</v>
      </c>
      <c r="M123" s="50">
        <f>+[6]計!J16</f>
        <v>0</v>
      </c>
      <c r="N123" s="50">
        <f>+[6]計!K16</f>
        <v>0</v>
      </c>
      <c r="O123" s="50">
        <f>+[6]計!L16</f>
        <v>0</v>
      </c>
      <c r="P123" s="50">
        <f>+[6]計!M16</f>
        <v>0</v>
      </c>
      <c r="Q123" s="50">
        <f>+[6]計!N16</f>
        <v>0</v>
      </c>
      <c r="R123" s="50">
        <f>+[6]計!O16</f>
        <v>0</v>
      </c>
      <c r="S123" s="50">
        <f>+[6]計!P16</f>
        <v>0</v>
      </c>
      <c r="T123" s="50">
        <f>+[6]計!Q16</f>
        <v>0</v>
      </c>
      <c r="U123" s="50">
        <f>+[6]計!R16</f>
        <v>0</v>
      </c>
      <c r="V123" s="50">
        <f>+[6]計!S16</f>
        <v>0</v>
      </c>
      <c r="W123" s="50">
        <f>+[6]計!T16</f>
        <v>0</v>
      </c>
      <c r="X123" s="50">
        <f>+[6]計!U16</f>
        <v>0</v>
      </c>
      <c r="Y123" s="50">
        <f>+[6]計!V16</f>
        <v>0</v>
      </c>
      <c r="Z123" s="50">
        <f>+[6]計!W16</f>
        <v>0</v>
      </c>
      <c r="AA123" s="50">
        <f>+[6]計!X16</f>
        <v>0</v>
      </c>
      <c r="AB123" s="50">
        <f>+[6]計!Y16</f>
        <v>0</v>
      </c>
      <c r="AC123" s="50">
        <f>+[6]計!Z16</f>
        <v>0</v>
      </c>
      <c r="AD123" s="51">
        <f>+[6]計!AA16</f>
        <v>0</v>
      </c>
      <c r="AE123" s="28"/>
      <c r="AF123" s="28"/>
      <c r="AG123" s="47"/>
      <c r="AH123" s="706" t="s">
        <v>575</v>
      </c>
      <c r="AI123" s="708"/>
      <c r="AJ123" s="52">
        <f>+[6]計!AB16</f>
        <v>0</v>
      </c>
      <c r="AK123" s="53">
        <f>+[6]計!AC16</f>
        <v>0</v>
      </c>
      <c r="AL123" s="53">
        <f>+[6]計!AD16</f>
        <v>0</v>
      </c>
      <c r="AM123" s="53">
        <f>+[6]計!AE16</f>
        <v>0</v>
      </c>
      <c r="AN123" s="53">
        <f>+[6]計!AF16</f>
        <v>0</v>
      </c>
      <c r="AO123" s="53">
        <f>+[6]計!AG16</f>
        <v>0</v>
      </c>
      <c r="AP123" s="53">
        <f>+[6]計!AH16</f>
        <v>0</v>
      </c>
      <c r="AQ123" s="53">
        <f>+[6]計!AI16</f>
        <v>0</v>
      </c>
      <c r="AR123" s="53">
        <f>+[6]計!AJ16</f>
        <v>0</v>
      </c>
      <c r="AS123" s="53">
        <f>+[6]計!AK16</f>
        <v>0</v>
      </c>
      <c r="AT123" s="53">
        <f>+[6]計!AL16</f>
        <v>0</v>
      </c>
      <c r="AU123" s="53">
        <f>+[6]計!AM16</f>
        <v>0</v>
      </c>
      <c r="AV123" s="53">
        <f>+[6]計!AN16</f>
        <v>0</v>
      </c>
      <c r="AW123" s="53">
        <f>+[6]計!AO16</f>
        <v>0</v>
      </c>
      <c r="AX123" s="53">
        <f>+[6]計!AP16</f>
        <v>0</v>
      </c>
      <c r="AY123" s="53">
        <f>+[6]計!AQ16</f>
        <v>0</v>
      </c>
      <c r="AZ123" s="53">
        <f>+[6]計!AR16</f>
        <v>0</v>
      </c>
      <c r="BA123" s="53">
        <f>+[6]計!AS16</f>
        <v>0</v>
      </c>
      <c r="BB123" s="53">
        <f>+[6]計!AT16</f>
        <v>0</v>
      </c>
      <c r="BC123" s="53">
        <f>+[6]計!AU16</f>
        <v>0</v>
      </c>
      <c r="BD123" s="53">
        <f>+[6]計!AV16</f>
        <v>0</v>
      </c>
      <c r="BE123" s="54">
        <f>+[6]計!AW16</f>
        <v>0</v>
      </c>
      <c r="BF123" s="53">
        <f>+[6]計!AX16</f>
        <v>0</v>
      </c>
      <c r="BG123" s="55">
        <f>+[6]計!AY16</f>
        <v>0</v>
      </c>
      <c r="BH123" s="28"/>
    </row>
    <row r="124" spans="2:62" s="33" customFormat="1" ht="14.25" x14ac:dyDescent="0.15">
      <c r="B124" s="47"/>
      <c r="C124" s="706" t="s">
        <v>576</v>
      </c>
      <c r="D124" s="708"/>
      <c r="E124" s="38">
        <f t="shared" si="5"/>
        <v>4</v>
      </c>
      <c r="F124" s="48">
        <f>+[6]計!C17</f>
        <v>3</v>
      </c>
      <c r="G124" s="48">
        <f>+[6]計!D17</f>
        <v>1</v>
      </c>
      <c r="H124" s="49">
        <f>+[6]計!E17</f>
        <v>0</v>
      </c>
      <c r="I124" s="50">
        <f>+[6]計!F17</f>
        <v>0</v>
      </c>
      <c r="J124" s="50">
        <f>+[6]計!G17</f>
        <v>0</v>
      </c>
      <c r="K124" s="50">
        <f>+[6]計!H17</f>
        <v>0</v>
      </c>
      <c r="L124" s="50">
        <f>+[6]計!I17</f>
        <v>0</v>
      </c>
      <c r="M124" s="50">
        <f>+[6]計!J17</f>
        <v>0</v>
      </c>
      <c r="N124" s="50">
        <f>+[6]計!K17</f>
        <v>0</v>
      </c>
      <c r="O124" s="50">
        <f>+[6]計!L17</f>
        <v>0</v>
      </c>
      <c r="P124" s="50">
        <f>+[6]計!M17</f>
        <v>0</v>
      </c>
      <c r="Q124" s="50">
        <f>+[6]計!N17</f>
        <v>0</v>
      </c>
      <c r="R124" s="50">
        <f>+[6]計!O17</f>
        <v>0</v>
      </c>
      <c r="S124" s="50">
        <f>+[6]計!P17</f>
        <v>0</v>
      </c>
      <c r="T124" s="50">
        <f>+[6]計!Q17</f>
        <v>0</v>
      </c>
      <c r="U124" s="50">
        <f>+[6]計!R17</f>
        <v>0</v>
      </c>
      <c r="V124" s="50">
        <f>+[6]計!S17</f>
        <v>0</v>
      </c>
      <c r="W124" s="50">
        <f>+[6]計!T17</f>
        <v>0</v>
      </c>
      <c r="X124" s="50">
        <f>+[6]計!U17</f>
        <v>0</v>
      </c>
      <c r="Y124" s="50">
        <f>+[6]計!V17</f>
        <v>0</v>
      </c>
      <c r="Z124" s="50">
        <f>+[6]計!W17</f>
        <v>0</v>
      </c>
      <c r="AA124" s="50">
        <f>+[6]計!X17</f>
        <v>0</v>
      </c>
      <c r="AB124" s="50">
        <f>+[6]計!Y17</f>
        <v>0</v>
      </c>
      <c r="AC124" s="50">
        <f>+[6]計!Z17</f>
        <v>0</v>
      </c>
      <c r="AD124" s="51">
        <f>+[6]計!AA17</f>
        <v>0</v>
      </c>
      <c r="AE124" s="28"/>
      <c r="AF124" s="28"/>
      <c r="AG124" s="47"/>
      <c r="AH124" s="706" t="s">
        <v>577</v>
      </c>
      <c r="AI124" s="708"/>
      <c r="AJ124" s="52">
        <f>+[6]計!AB17</f>
        <v>0</v>
      </c>
      <c r="AK124" s="53">
        <f>+[6]計!AC17</f>
        <v>0</v>
      </c>
      <c r="AL124" s="53">
        <f>+[6]計!AD17</f>
        <v>0</v>
      </c>
      <c r="AM124" s="53">
        <f>+[6]計!AE17</f>
        <v>1</v>
      </c>
      <c r="AN124" s="53">
        <f>+[6]計!AF17</f>
        <v>0</v>
      </c>
      <c r="AO124" s="53">
        <f>+[6]計!AG17</f>
        <v>0</v>
      </c>
      <c r="AP124" s="53">
        <f>+[6]計!AH17</f>
        <v>0</v>
      </c>
      <c r="AQ124" s="53">
        <f>+[6]計!AI17</f>
        <v>0</v>
      </c>
      <c r="AR124" s="53">
        <f>+[6]計!AJ17</f>
        <v>0</v>
      </c>
      <c r="AS124" s="53">
        <f>+[6]計!AK17</f>
        <v>0</v>
      </c>
      <c r="AT124" s="53">
        <f>+[6]計!AL17</f>
        <v>0</v>
      </c>
      <c r="AU124" s="53">
        <f>+[6]計!AM17</f>
        <v>0</v>
      </c>
      <c r="AV124" s="53">
        <f>+[6]計!AN17</f>
        <v>0</v>
      </c>
      <c r="AW124" s="53">
        <f>+[6]計!AO17</f>
        <v>0</v>
      </c>
      <c r="AX124" s="53">
        <f>+[6]計!AP17</f>
        <v>0</v>
      </c>
      <c r="AY124" s="53">
        <f>+[6]計!AQ17</f>
        <v>0</v>
      </c>
      <c r="AZ124" s="53">
        <f>+[6]計!AR17</f>
        <v>0</v>
      </c>
      <c r="BA124" s="53">
        <f>+[6]計!AS17</f>
        <v>0</v>
      </c>
      <c r="BB124" s="53">
        <f>+[6]計!AT17</f>
        <v>0</v>
      </c>
      <c r="BC124" s="53">
        <f>+[6]計!AU17</f>
        <v>0</v>
      </c>
      <c r="BD124" s="53">
        <f>+[6]計!AV17</f>
        <v>0</v>
      </c>
      <c r="BE124" s="54">
        <f>+[6]計!AW17</f>
        <v>0</v>
      </c>
      <c r="BF124" s="53">
        <f>+[6]計!AX17</f>
        <v>0</v>
      </c>
      <c r="BG124" s="55">
        <f>+[6]計!AY17</f>
        <v>0</v>
      </c>
      <c r="BH124" s="28"/>
    </row>
    <row r="125" spans="2:62" s="33" customFormat="1" ht="14.25" customHeight="1" x14ac:dyDescent="0.15">
      <c r="B125" s="47"/>
      <c r="C125" s="706" t="s">
        <v>578</v>
      </c>
      <c r="D125" s="708"/>
      <c r="E125" s="38">
        <f t="shared" si="5"/>
        <v>0</v>
      </c>
      <c r="F125" s="48">
        <f>+[6]計!C18</f>
        <v>0</v>
      </c>
      <c r="G125" s="48">
        <f>+[6]計!D18</f>
        <v>0</v>
      </c>
      <c r="H125" s="49">
        <f>+[6]計!E18</f>
        <v>0</v>
      </c>
      <c r="I125" s="50">
        <f>+[6]計!F18</f>
        <v>0</v>
      </c>
      <c r="J125" s="50">
        <f>+[6]計!G18</f>
        <v>0</v>
      </c>
      <c r="K125" s="50">
        <f>+[6]計!H18</f>
        <v>0</v>
      </c>
      <c r="L125" s="50">
        <f>+[6]計!I18</f>
        <v>0</v>
      </c>
      <c r="M125" s="50">
        <f>+[6]計!J18</f>
        <v>0</v>
      </c>
      <c r="N125" s="50">
        <f>+[6]計!K18</f>
        <v>0</v>
      </c>
      <c r="O125" s="50">
        <f>+[6]計!L18</f>
        <v>0</v>
      </c>
      <c r="P125" s="50">
        <f>+[6]計!M18</f>
        <v>0</v>
      </c>
      <c r="Q125" s="50">
        <f>+[6]計!N18</f>
        <v>0</v>
      </c>
      <c r="R125" s="50">
        <f>+[6]計!O18</f>
        <v>0</v>
      </c>
      <c r="S125" s="50">
        <f>+[6]計!P18</f>
        <v>0</v>
      </c>
      <c r="T125" s="50">
        <f>+[6]計!Q18</f>
        <v>0</v>
      </c>
      <c r="U125" s="50">
        <f>+[6]計!R18</f>
        <v>0</v>
      </c>
      <c r="V125" s="50">
        <f>+[6]計!S18</f>
        <v>0</v>
      </c>
      <c r="W125" s="50">
        <f>+[6]計!T18</f>
        <v>0</v>
      </c>
      <c r="X125" s="50">
        <f>+[6]計!U18</f>
        <v>0</v>
      </c>
      <c r="Y125" s="50">
        <f>+[6]計!V18</f>
        <v>0</v>
      </c>
      <c r="Z125" s="50">
        <f>+[6]計!W18</f>
        <v>0</v>
      </c>
      <c r="AA125" s="50">
        <f>+[6]計!X18</f>
        <v>0</v>
      </c>
      <c r="AB125" s="50">
        <f>+[6]計!Y18</f>
        <v>0</v>
      </c>
      <c r="AC125" s="50">
        <f>+[6]計!Z18</f>
        <v>0</v>
      </c>
      <c r="AD125" s="51">
        <f>+[6]計!AA18</f>
        <v>0</v>
      </c>
      <c r="AE125" s="28"/>
      <c r="AF125" s="28"/>
      <c r="AG125" s="47"/>
      <c r="AH125" s="706" t="s">
        <v>579</v>
      </c>
      <c r="AI125" s="708"/>
      <c r="AJ125" s="52">
        <f>+[6]計!AB18</f>
        <v>0</v>
      </c>
      <c r="AK125" s="53">
        <f>+[6]計!AC18</f>
        <v>0</v>
      </c>
      <c r="AL125" s="53">
        <f>+[6]計!AD18</f>
        <v>0</v>
      </c>
      <c r="AM125" s="53">
        <f>+[6]計!AE18</f>
        <v>0</v>
      </c>
      <c r="AN125" s="53">
        <f>+[6]計!AF18</f>
        <v>0</v>
      </c>
      <c r="AO125" s="53">
        <f>+[6]計!AG18</f>
        <v>0</v>
      </c>
      <c r="AP125" s="53">
        <f>+[6]計!AH18</f>
        <v>0</v>
      </c>
      <c r="AQ125" s="53">
        <f>+[6]計!AI18</f>
        <v>0</v>
      </c>
      <c r="AR125" s="53">
        <f>+[6]計!AJ18</f>
        <v>0</v>
      </c>
      <c r="AS125" s="53">
        <f>+[6]計!AK18</f>
        <v>0</v>
      </c>
      <c r="AT125" s="53">
        <f>+[6]計!AL18</f>
        <v>0</v>
      </c>
      <c r="AU125" s="53">
        <f>+[6]計!AM18</f>
        <v>0</v>
      </c>
      <c r="AV125" s="53">
        <f>+[6]計!AN18</f>
        <v>0</v>
      </c>
      <c r="AW125" s="53">
        <f>+[6]計!AO18</f>
        <v>0</v>
      </c>
      <c r="AX125" s="53">
        <f>+[6]計!AP18</f>
        <v>0</v>
      </c>
      <c r="AY125" s="53">
        <f>+[6]計!AQ18</f>
        <v>0</v>
      </c>
      <c r="AZ125" s="53">
        <f>+[6]計!AR18</f>
        <v>0</v>
      </c>
      <c r="BA125" s="53">
        <f>+[6]計!AS18</f>
        <v>0</v>
      </c>
      <c r="BB125" s="53">
        <f>+[6]計!AT18</f>
        <v>0</v>
      </c>
      <c r="BC125" s="53">
        <f>+[6]計!AU18</f>
        <v>0</v>
      </c>
      <c r="BD125" s="53">
        <f>+[6]計!AV18</f>
        <v>0</v>
      </c>
      <c r="BE125" s="54">
        <f>+[6]計!AW18</f>
        <v>0</v>
      </c>
      <c r="BF125" s="53">
        <f>+[6]計!AX18</f>
        <v>0</v>
      </c>
      <c r="BG125" s="55">
        <f>+[6]計!AY18</f>
        <v>0</v>
      </c>
      <c r="BH125" s="28"/>
      <c r="BJ125" s="33">
        <f t="shared" si="4"/>
        <v>0</v>
      </c>
    </row>
    <row r="126" spans="2:62" s="33" customFormat="1" ht="14.25" customHeight="1" x14ac:dyDescent="0.15">
      <c r="B126" s="47"/>
      <c r="C126" s="706" t="s">
        <v>580</v>
      </c>
      <c r="D126" s="708"/>
      <c r="E126" s="38">
        <f t="shared" si="5"/>
        <v>0</v>
      </c>
      <c r="F126" s="48">
        <f>+[6]計!C19</f>
        <v>0</v>
      </c>
      <c r="G126" s="48">
        <f>+[6]計!D19</f>
        <v>0</v>
      </c>
      <c r="H126" s="49">
        <f>+[6]計!E19</f>
        <v>0</v>
      </c>
      <c r="I126" s="50">
        <f>+[6]計!F19</f>
        <v>0</v>
      </c>
      <c r="J126" s="50">
        <f>+[6]計!G19</f>
        <v>0</v>
      </c>
      <c r="K126" s="50">
        <f>+[6]計!H19</f>
        <v>0</v>
      </c>
      <c r="L126" s="50">
        <f>+[6]計!I19</f>
        <v>0</v>
      </c>
      <c r="M126" s="50">
        <f>+[6]計!J19</f>
        <v>0</v>
      </c>
      <c r="N126" s="50">
        <f>+[6]計!K19</f>
        <v>0</v>
      </c>
      <c r="O126" s="50">
        <f>+[6]計!L19</f>
        <v>0</v>
      </c>
      <c r="P126" s="50">
        <f>+[6]計!M19</f>
        <v>0</v>
      </c>
      <c r="Q126" s="50">
        <f>+[6]計!N19</f>
        <v>0</v>
      </c>
      <c r="R126" s="50">
        <f>+[6]計!O19</f>
        <v>0</v>
      </c>
      <c r="S126" s="50">
        <f>+[6]計!P19</f>
        <v>0</v>
      </c>
      <c r="T126" s="50">
        <f>+[6]計!Q19</f>
        <v>0</v>
      </c>
      <c r="U126" s="50">
        <f>+[6]計!R19</f>
        <v>0</v>
      </c>
      <c r="V126" s="50">
        <f>+[6]計!S19</f>
        <v>0</v>
      </c>
      <c r="W126" s="50">
        <f>+[6]計!T19</f>
        <v>0</v>
      </c>
      <c r="X126" s="50">
        <f>+[6]計!U19</f>
        <v>0</v>
      </c>
      <c r="Y126" s="50">
        <f>+[6]計!V19</f>
        <v>0</v>
      </c>
      <c r="Z126" s="50">
        <f>+[6]計!W19</f>
        <v>0</v>
      </c>
      <c r="AA126" s="50">
        <f>+[6]計!X19</f>
        <v>0</v>
      </c>
      <c r="AB126" s="50">
        <f>+[6]計!Y19</f>
        <v>0</v>
      </c>
      <c r="AC126" s="50">
        <f>+[6]計!Z19</f>
        <v>0</v>
      </c>
      <c r="AD126" s="51">
        <f>+[6]計!AA19</f>
        <v>0</v>
      </c>
      <c r="AE126" s="28"/>
      <c r="AF126" s="28"/>
      <c r="AG126" s="47"/>
      <c r="AH126" s="706" t="s">
        <v>581</v>
      </c>
      <c r="AI126" s="708"/>
      <c r="AJ126" s="52">
        <f>+[6]計!AB19</f>
        <v>0</v>
      </c>
      <c r="AK126" s="53">
        <f>+[6]計!AC19</f>
        <v>0</v>
      </c>
      <c r="AL126" s="53">
        <f>+[6]計!AD19</f>
        <v>0</v>
      </c>
      <c r="AM126" s="53">
        <f>+[6]計!AE19</f>
        <v>0</v>
      </c>
      <c r="AN126" s="53">
        <f>+[6]計!AF19</f>
        <v>0</v>
      </c>
      <c r="AO126" s="53">
        <f>+[6]計!AG19</f>
        <v>0</v>
      </c>
      <c r="AP126" s="53">
        <f>+[6]計!AH19</f>
        <v>0</v>
      </c>
      <c r="AQ126" s="53">
        <f>+[6]計!AI19</f>
        <v>0</v>
      </c>
      <c r="AR126" s="53">
        <f>+[6]計!AJ19</f>
        <v>0</v>
      </c>
      <c r="AS126" s="53">
        <f>+[6]計!AK19</f>
        <v>0</v>
      </c>
      <c r="AT126" s="53">
        <f>+[6]計!AL19</f>
        <v>0</v>
      </c>
      <c r="AU126" s="53">
        <f>+[6]計!AM19</f>
        <v>0</v>
      </c>
      <c r="AV126" s="53">
        <f>+[6]計!AN19</f>
        <v>0</v>
      </c>
      <c r="AW126" s="53">
        <f>+[6]計!AO19</f>
        <v>0</v>
      </c>
      <c r="AX126" s="53">
        <f>+[6]計!AP19</f>
        <v>0</v>
      </c>
      <c r="AY126" s="53">
        <f>+[6]計!AQ19</f>
        <v>0</v>
      </c>
      <c r="AZ126" s="53">
        <f>+[6]計!AR19</f>
        <v>0</v>
      </c>
      <c r="BA126" s="53">
        <f>+[6]計!AS19</f>
        <v>0</v>
      </c>
      <c r="BB126" s="53">
        <f>+[6]計!AT19</f>
        <v>0</v>
      </c>
      <c r="BC126" s="53">
        <f>+[6]計!AU19</f>
        <v>0</v>
      </c>
      <c r="BD126" s="53">
        <f>+[6]計!AV19</f>
        <v>0</v>
      </c>
      <c r="BE126" s="54">
        <f>+[6]計!AW19</f>
        <v>0</v>
      </c>
      <c r="BF126" s="53">
        <f>+[6]計!AX19</f>
        <v>0</v>
      </c>
      <c r="BG126" s="55">
        <f>+[6]計!AY19</f>
        <v>0</v>
      </c>
      <c r="BH126" s="28"/>
      <c r="BJ126" s="33">
        <f t="shared" si="4"/>
        <v>0</v>
      </c>
    </row>
    <row r="127" spans="2:62" s="33" customFormat="1" ht="14.25" customHeight="1" x14ac:dyDescent="0.15">
      <c r="B127" s="47" t="s">
        <v>63</v>
      </c>
      <c r="C127" s="706" t="s">
        <v>582</v>
      </c>
      <c r="D127" s="708"/>
      <c r="E127" s="38">
        <f t="shared" si="5"/>
        <v>2</v>
      </c>
      <c r="F127" s="48">
        <f>+[6]計!C20</f>
        <v>2</v>
      </c>
      <c r="G127" s="48">
        <f>+[6]計!D20</f>
        <v>0</v>
      </c>
      <c r="H127" s="49">
        <f>+[6]計!E20</f>
        <v>0</v>
      </c>
      <c r="I127" s="50">
        <f>+[6]計!F20</f>
        <v>0</v>
      </c>
      <c r="J127" s="50">
        <f>+[6]計!G20</f>
        <v>0</v>
      </c>
      <c r="K127" s="50">
        <f>+[6]計!H20</f>
        <v>0</v>
      </c>
      <c r="L127" s="50">
        <f>+[6]計!I20</f>
        <v>0</v>
      </c>
      <c r="M127" s="50">
        <f>+[6]計!J20</f>
        <v>0</v>
      </c>
      <c r="N127" s="50">
        <f>+[6]計!K20</f>
        <v>0</v>
      </c>
      <c r="O127" s="50">
        <f>+[6]計!L20</f>
        <v>0</v>
      </c>
      <c r="P127" s="50">
        <f>+[6]計!M20</f>
        <v>0</v>
      </c>
      <c r="Q127" s="50">
        <f>+[6]計!N20</f>
        <v>0</v>
      </c>
      <c r="R127" s="50">
        <f>+[6]計!O20</f>
        <v>0</v>
      </c>
      <c r="S127" s="50">
        <f>+[6]計!P20</f>
        <v>0</v>
      </c>
      <c r="T127" s="50">
        <f>+[6]計!Q20</f>
        <v>0</v>
      </c>
      <c r="U127" s="50">
        <f>+[6]計!R20</f>
        <v>0</v>
      </c>
      <c r="V127" s="50">
        <f>+[6]計!S20</f>
        <v>0</v>
      </c>
      <c r="W127" s="50">
        <f>+[6]計!T20</f>
        <v>0</v>
      </c>
      <c r="X127" s="50">
        <f>+[6]計!U20</f>
        <v>0</v>
      </c>
      <c r="Y127" s="50">
        <f>+[6]計!V20</f>
        <v>0</v>
      </c>
      <c r="Z127" s="50">
        <f>+[6]計!W20</f>
        <v>0</v>
      </c>
      <c r="AA127" s="50">
        <f>+[6]計!X20</f>
        <v>0</v>
      </c>
      <c r="AB127" s="50">
        <f>+[6]計!Y20</f>
        <v>0</v>
      </c>
      <c r="AC127" s="50">
        <f>+[6]計!Z20</f>
        <v>0</v>
      </c>
      <c r="AD127" s="51">
        <f>+[6]計!AA20</f>
        <v>0</v>
      </c>
      <c r="AE127" s="28"/>
      <c r="AF127" s="28"/>
      <c r="AG127" s="47" t="s">
        <v>40</v>
      </c>
      <c r="AH127" s="706" t="s">
        <v>276</v>
      </c>
      <c r="AI127" s="708"/>
      <c r="AJ127" s="52">
        <f>+[6]計!AB20</f>
        <v>0</v>
      </c>
      <c r="AK127" s="53">
        <f>+[6]計!AC20</f>
        <v>0</v>
      </c>
      <c r="AL127" s="53">
        <f>+[6]計!AD20</f>
        <v>0</v>
      </c>
      <c r="AM127" s="53">
        <f>+[6]計!AE20</f>
        <v>0</v>
      </c>
      <c r="AN127" s="53">
        <f>+[6]計!AF20</f>
        <v>0</v>
      </c>
      <c r="AO127" s="53">
        <f>+[6]計!AG20</f>
        <v>0</v>
      </c>
      <c r="AP127" s="53">
        <f>+[6]計!AH20</f>
        <v>0</v>
      </c>
      <c r="AQ127" s="53">
        <f>+[6]計!AI20</f>
        <v>0</v>
      </c>
      <c r="AR127" s="53">
        <f>+[6]計!AJ20</f>
        <v>0</v>
      </c>
      <c r="AS127" s="53">
        <f>+[6]計!AK20</f>
        <v>0</v>
      </c>
      <c r="AT127" s="53">
        <f>+[6]計!AL20</f>
        <v>0</v>
      </c>
      <c r="AU127" s="53">
        <f>+[6]計!AM20</f>
        <v>0</v>
      </c>
      <c r="AV127" s="53">
        <f>+[6]計!AN20</f>
        <v>0</v>
      </c>
      <c r="AW127" s="53">
        <f>+[6]計!AO20</f>
        <v>0</v>
      </c>
      <c r="AX127" s="53">
        <f>+[6]計!AP20</f>
        <v>0</v>
      </c>
      <c r="AY127" s="53">
        <f>+[6]計!AQ20</f>
        <v>0</v>
      </c>
      <c r="AZ127" s="53">
        <f>+[6]計!AR20</f>
        <v>0</v>
      </c>
      <c r="BA127" s="53">
        <f>+[6]計!AS20</f>
        <v>0</v>
      </c>
      <c r="BB127" s="53">
        <f>+[6]計!AT20</f>
        <v>0</v>
      </c>
      <c r="BC127" s="53">
        <f>+[6]計!AU20</f>
        <v>0</v>
      </c>
      <c r="BD127" s="53">
        <f>+[6]計!AV20</f>
        <v>0</v>
      </c>
      <c r="BE127" s="54">
        <f>+[6]計!AW20</f>
        <v>0</v>
      </c>
      <c r="BF127" s="53">
        <f>+[6]計!AX20</f>
        <v>0</v>
      </c>
      <c r="BG127" s="55">
        <f>+[6]計!AY20</f>
        <v>0</v>
      </c>
      <c r="BH127" s="28"/>
      <c r="BJ127" s="33">
        <f t="shared" si="4"/>
        <v>0</v>
      </c>
    </row>
    <row r="128" spans="2:62" s="33" customFormat="1" ht="14.25" customHeight="1" x14ac:dyDescent="0.15">
      <c r="B128" s="47"/>
      <c r="C128" s="706" t="s">
        <v>583</v>
      </c>
      <c r="D128" s="708"/>
      <c r="E128" s="38">
        <f t="shared" si="5"/>
        <v>14</v>
      </c>
      <c r="F128" s="48">
        <f>+[6]計!C21</f>
        <v>0</v>
      </c>
      <c r="G128" s="48">
        <f>+[6]計!D21</f>
        <v>14</v>
      </c>
      <c r="H128" s="49">
        <f>+[6]計!E21</f>
        <v>0</v>
      </c>
      <c r="I128" s="50">
        <f>+[6]計!F21</f>
        <v>0</v>
      </c>
      <c r="J128" s="50">
        <f>+[6]計!G21</f>
        <v>0</v>
      </c>
      <c r="K128" s="50">
        <f>+[6]計!H21</f>
        <v>0</v>
      </c>
      <c r="L128" s="50">
        <f>+[6]計!I21</f>
        <v>0</v>
      </c>
      <c r="M128" s="50">
        <f>+[6]計!J21</f>
        <v>0</v>
      </c>
      <c r="N128" s="50">
        <f>+[6]計!K21</f>
        <v>0</v>
      </c>
      <c r="O128" s="50">
        <f>+[6]計!L21</f>
        <v>0</v>
      </c>
      <c r="P128" s="50">
        <f>+[6]計!M21</f>
        <v>0</v>
      </c>
      <c r="Q128" s="50">
        <f>+[6]計!N21</f>
        <v>0</v>
      </c>
      <c r="R128" s="50">
        <f>+[6]計!O21</f>
        <v>0</v>
      </c>
      <c r="S128" s="50">
        <f>+[6]計!P21</f>
        <v>4</v>
      </c>
      <c r="T128" s="50">
        <f>+[6]計!Q21</f>
        <v>0</v>
      </c>
      <c r="U128" s="50">
        <f>+[6]計!R21</f>
        <v>2</v>
      </c>
      <c r="V128" s="50">
        <f>+[6]計!S21</f>
        <v>0</v>
      </c>
      <c r="W128" s="50">
        <f>+[6]計!T21</f>
        <v>0</v>
      </c>
      <c r="X128" s="50">
        <f>+[6]計!U21</f>
        <v>0</v>
      </c>
      <c r="Y128" s="50">
        <f>+[6]計!V21</f>
        <v>0</v>
      </c>
      <c r="Z128" s="50">
        <f>+[6]計!W21</f>
        <v>0</v>
      </c>
      <c r="AA128" s="50">
        <f>+[6]計!X21</f>
        <v>0</v>
      </c>
      <c r="AB128" s="50">
        <f>+[6]計!Y21</f>
        <v>0</v>
      </c>
      <c r="AC128" s="50">
        <f>+[6]計!Z21</f>
        <v>0</v>
      </c>
      <c r="AD128" s="51">
        <f>+[6]計!AA21</f>
        <v>0</v>
      </c>
      <c r="AE128" s="28"/>
      <c r="AF128" s="28"/>
      <c r="AG128" s="47"/>
      <c r="AH128" s="706" t="s">
        <v>584</v>
      </c>
      <c r="AI128" s="708"/>
      <c r="AJ128" s="52">
        <f>+[6]計!AB21</f>
        <v>0</v>
      </c>
      <c r="AK128" s="53">
        <f>+[6]計!AC21</f>
        <v>0</v>
      </c>
      <c r="AL128" s="53">
        <f>+[6]計!AD21</f>
        <v>0</v>
      </c>
      <c r="AM128" s="53">
        <f>+[6]計!AE21</f>
        <v>0</v>
      </c>
      <c r="AN128" s="53">
        <f>+[6]計!AF21</f>
        <v>0</v>
      </c>
      <c r="AO128" s="53">
        <f>+[6]計!AG21</f>
        <v>0</v>
      </c>
      <c r="AP128" s="53">
        <f>+[6]計!AH21</f>
        <v>0</v>
      </c>
      <c r="AQ128" s="53">
        <f>+[6]計!AI21</f>
        <v>0</v>
      </c>
      <c r="AR128" s="53">
        <f>+[6]計!AJ21</f>
        <v>0</v>
      </c>
      <c r="AS128" s="53">
        <f>+[6]計!AK21</f>
        <v>6</v>
      </c>
      <c r="AT128" s="53">
        <f>+[6]計!AL21</f>
        <v>0</v>
      </c>
      <c r="AU128" s="53">
        <f>+[6]計!AM21</f>
        <v>0</v>
      </c>
      <c r="AV128" s="53">
        <f>+[6]計!AN21</f>
        <v>0</v>
      </c>
      <c r="AW128" s="53">
        <f>+[6]計!AO21</f>
        <v>0</v>
      </c>
      <c r="AX128" s="53">
        <f>+[6]計!AP21</f>
        <v>0</v>
      </c>
      <c r="AY128" s="53">
        <f>+[6]計!AQ21</f>
        <v>0</v>
      </c>
      <c r="AZ128" s="53">
        <f>+[6]計!AR21</f>
        <v>2</v>
      </c>
      <c r="BA128" s="53">
        <f>+[6]計!AS21</f>
        <v>0</v>
      </c>
      <c r="BB128" s="53">
        <f>+[6]計!AT21</f>
        <v>0</v>
      </c>
      <c r="BC128" s="53">
        <f>+[6]計!AU21</f>
        <v>0</v>
      </c>
      <c r="BD128" s="53">
        <f>+[6]計!AV21</f>
        <v>0</v>
      </c>
      <c r="BE128" s="54">
        <f>+[6]計!AW21</f>
        <v>0</v>
      </c>
      <c r="BF128" s="53">
        <f>+[6]計!AX21</f>
        <v>0</v>
      </c>
      <c r="BG128" s="55">
        <f>+[6]計!AY21</f>
        <v>0</v>
      </c>
      <c r="BH128" s="28"/>
      <c r="BJ128" s="33">
        <f t="shared" si="4"/>
        <v>0</v>
      </c>
    </row>
    <row r="129" spans="2:62" s="33" customFormat="1" ht="14.25" customHeight="1" x14ac:dyDescent="0.15">
      <c r="B129" s="47"/>
      <c r="C129" s="706" t="s">
        <v>585</v>
      </c>
      <c r="D129" s="708"/>
      <c r="E129" s="38">
        <f t="shared" si="5"/>
        <v>0</v>
      </c>
      <c r="F129" s="48">
        <f>+[6]計!C22</f>
        <v>0</v>
      </c>
      <c r="G129" s="48">
        <f>+[6]計!D22</f>
        <v>0</v>
      </c>
      <c r="H129" s="49">
        <f>+[6]計!E22</f>
        <v>0</v>
      </c>
      <c r="I129" s="50">
        <f>+[6]計!F22</f>
        <v>0</v>
      </c>
      <c r="J129" s="50">
        <f>+[6]計!G22</f>
        <v>0</v>
      </c>
      <c r="K129" s="50">
        <f>+[6]計!H22</f>
        <v>0</v>
      </c>
      <c r="L129" s="50">
        <f>+[6]計!I22</f>
        <v>0</v>
      </c>
      <c r="M129" s="50">
        <f>+[6]計!J22</f>
        <v>0</v>
      </c>
      <c r="N129" s="50">
        <f>+[6]計!K22</f>
        <v>0</v>
      </c>
      <c r="O129" s="50">
        <f>+[6]計!L22</f>
        <v>0</v>
      </c>
      <c r="P129" s="50">
        <f>+[6]計!M22</f>
        <v>0</v>
      </c>
      <c r="Q129" s="50">
        <f>+[6]計!N22</f>
        <v>0</v>
      </c>
      <c r="R129" s="50">
        <f>+[6]計!O22</f>
        <v>0</v>
      </c>
      <c r="S129" s="50">
        <f>+[6]計!P22</f>
        <v>0</v>
      </c>
      <c r="T129" s="50">
        <f>+[6]計!Q22</f>
        <v>0</v>
      </c>
      <c r="U129" s="50">
        <f>+[6]計!R22</f>
        <v>0</v>
      </c>
      <c r="V129" s="50">
        <f>+[6]計!S22</f>
        <v>0</v>
      </c>
      <c r="W129" s="50">
        <f>+[6]計!T22</f>
        <v>0</v>
      </c>
      <c r="X129" s="50">
        <f>+[6]計!U22</f>
        <v>0</v>
      </c>
      <c r="Y129" s="50">
        <f>+[6]計!V22</f>
        <v>0</v>
      </c>
      <c r="Z129" s="50">
        <f>+[6]計!W22</f>
        <v>0</v>
      </c>
      <c r="AA129" s="50">
        <f>+[6]計!X22</f>
        <v>0</v>
      </c>
      <c r="AB129" s="50">
        <f>+[6]計!Y22</f>
        <v>0</v>
      </c>
      <c r="AC129" s="50">
        <f>+[6]計!Z22</f>
        <v>0</v>
      </c>
      <c r="AD129" s="51">
        <f>+[6]計!AA22</f>
        <v>0</v>
      </c>
      <c r="AE129" s="28"/>
      <c r="AF129" s="28"/>
      <c r="AG129" s="47"/>
      <c r="AH129" s="706" t="s">
        <v>586</v>
      </c>
      <c r="AI129" s="708"/>
      <c r="AJ129" s="52">
        <f>+[6]計!AB22</f>
        <v>0</v>
      </c>
      <c r="AK129" s="53">
        <f>+[6]計!AC22</f>
        <v>0</v>
      </c>
      <c r="AL129" s="53">
        <f>+[6]計!AD22</f>
        <v>0</v>
      </c>
      <c r="AM129" s="53">
        <f>+[6]計!AE22</f>
        <v>0</v>
      </c>
      <c r="AN129" s="53">
        <f>+[6]計!AF22</f>
        <v>0</v>
      </c>
      <c r="AO129" s="53">
        <f>+[6]計!AG22</f>
        <v>0</v>
      </c>
      <c r="AP129" s="53">
        <f>+[6]計!AH22</f>
        <v>0</v>
      </c>
      <c r="AQ129" s="53">
        <f>+[6]計!AI22</f>
        <v>0</v>
      </c>
      <c r="AR129" s="53">
        <f>+[6]計!AJ22</f>
        <v>0</v>
      </c>
      <c r="AS129" s="53">
        <f>+[6]計!AK22</f>
        <v>0</v>
      </c>
      <c r="AT129" s="53">
        <f>+[6]計!AL22</f>
        <v>0</v>
      </c>
      <c r="AU129" s="53">
        <f>+[6]計!AM22</f>
        <v>0</v>
      </c>
      <c r="AV129" s="53">
        <f>+[6]計!AN22</f>
        <v>0</v>
      </c>
      <c r="AW129" s="53">
        <f>+[6]計!AO22</f>
        <v>0</v>
      </c>
      <c r="AX129" s="53">
        <f>+[6]計!AP22</f>
        <v>0</v>
      </c>
      <c r="AY129" s="53">
        <f>+[6]計!AQ22</f>
        <v>0</v>
      </c>
      <c r="AZ129" s="53">
        <f>+[6]計!AR22</f>
        <v>0</v>
      </c>
      <c r="BA129" s="53">
        <f>+[6]計!AS22</f>
        <v>0</v>
      </c>
      <c r="BB129" s="53">
        <f>+[6]計!AT22</f>
        <v>0</v>
      </c>
      <c r="BC129" s="53">
        <f>+[6]計!AU22</f>
        <v>0</v>
      </c>
      <c r="BD129" s="53">
        <f>+[6]計!AV22</f>
        <v>0</v>
      </c>
      <c r="BE129" s="54">
        <f>+[6]計!AW22</f>
        <v>0</v>
      </c>
      <c r="BF129" s="53">
        <f>+[6]計!AX22</f>
        <v>0</v>
      </c>
      <c r="BG129" s="55">
        <f>+[6]計!AY22</f>
        <v>0</v>
      </c>
      <c r="BH129" s="28"/>
      <c r="BJ129" s="33">
        <f t="shared" si="4"/>
        <v>0</v>
      </c>
    </row>
    <row r="130" spans="2:62" s="33" customFormat="1" ht="14.25" customHeight="1" x14ac:dyDescent="0.15">
      <c r="B130" s="47"/>
      <c r="C130" s="706" t="s">
        <v>587</v>
      </c>
      <c r="D130" s="708"/>
      <c r="E130" s="38">
        <f t="shared" si="5"/>
        <v>8</v>
      </c>
      <c r="F130" s="48">
        <f>+[6]計!C23</f>
        <v>8</v>
      </c>
      <c r="G130" s="48">
        <f>+[6]計!D23</f>
        <v>0</v>
      </c>
      <c r="H130" s="49">
        <f>+[6]計!E23</f>
        <v>0</v>
      </c>
      <c r="I130" s="50">
        <f>+[6]計!F23</f>
        <v>0</v>
      </c>
      <c r="J130" s="50">
        <f>+[6]計!G23</f>
        <v>0</v>
      </c>
      <c r="K130" s="50">
        <f>+[6]計!H23</f>
        <v>0</v>
      </c>
      <c r="L130" s="50">
        <f>+[6]計!I23</f>
        <v>0</v>
      </c>
      <c r="M130" s="50">
        <f>+[6]計!J23</f>
        <v>0</v>
      </c>
      <c r="N130" s="50">
        <f>+[6]計!K23</f>
        <v>0</v>
      </c>
      <c r="O130" s="50">
        <f>+[6]計!L23</f>
        <v>0</v>
      </c>
      <c r="P130" s="50">
        <f>+[6]計!M23</f>
        <v>0</v>
      </c>
      <c r="Q130" s="50">
        <f>+[6]計!N23</f>
        <v>0</v>
      </c>
      <c r="R130" s="50">
        <f>+[6]計!O23</f>
        <v>0</v>
      </c>
      <c r="S130" s="50">
        <f>+[6]計!P23</f>
        <v>0</v>
      </c>
      <c r="T130" s="50">
        <f>+[6]計!Q23</f>
        <v>0</v>
      </c>
      <c r="U130" s="50">
        <f>+[6]計!R23</f>
        <v>0</v>
      </c>
      <c r="V130" s="50">
        <f>+[6]計!S23</f>
        <v>0</v>
      </c>
      <c r="W130" s="50">
        <f>+[6]計!T23</f>
        <v>0</v>
      </c>
      <c r="X130" s="50">
        <f>+[6]計!U23</f>
        <v>0</v>
      </c>
      <c r="Y130" s="50">
        <f>+[6]計!V23</f>
        <v>0</v>
      </c>
      <c r="Z130" s="50">
        <f>+[6]計!W23</f>
        <v>0</v>
      </c>
      <c r="AA130" s="50">
        <f>+[6]計!X23</f>
        <v>0</v>
      </c>
      <c r="AB130" s="50">
        <f>+[6]計!Y23</f>
        <v>0</v>
      </c>
      <c r="AC130" s="50">
        <f>+[6]計!Z23</f>
        <v>0</v>
      </c>
      <c r="AD130" s="51">
        <f>+[6]計!AA23</f>
        <v>0</v>
      </c>
      <c r="AE130" s="28"/>
      <c r="AF130" s="28"/>
      <c r="AG130" s="47"/>
      <c r="AH130" s="706" t="s">
        <v>588</v>
      </c>
      <c r="AI130" s="708"/>
      <c r="AJ130" s="52">
        <f>+[6]計!AB23</f>
        <v>0</v>
      </c>
      <c r="AK130" s="53">
        <f>+[6]計!AC23</f>
        <v>0</v>
      </c>
      <c r="AL130" s="53">
        <f>+[6]計!AD23</f>
        <v>0</v>
      </c>
      <c r="AM130" s="53">
        <f>+[6]計!AE23</f>
        <v>0</v>
      </c>
      <c r="AN130" s="53">
        <f>+[6]計!AF23</f>
        <v>0</v>
      </c>
      <c r="AO130" s="53">
        <f>+[6]計!AG23</f>
        <v>0</v>
      </c>
      <c r="AP130" s="53">
        <f>+[6]計!AH23</f>
        <v>0</v>
      </c>
      <c r="AQ130" s="53">
        <f>+[6]計!AI23</f>
        <v>0</v>
      </c>
      <c r="AR130" s="53">
        <f>+[6]計!AJ23</f>
        <v>0</v>
      </c>
      <c r="AS130" s="53">
        <f>+[6]計!AK23</f>
        <v>0</v>
      </c>
      <c r="AT130" s="53">
        <f>+[6]計!AL23</f>
        <v>0</v>
      </c>
      <c r="AU130" s="53">
        <f>+[6]計!AM23</f>
        <v>0</v>
      </c>
      <c r="AV130" s="53">
        <f>+[6]計!AN23</f>
        <v>0</v>
      </c>
      <c r="AW130" s="53">
        <f>+[6]計!AO23</f>
        <v>0</v>
      </c>
      <c r="AX130" s="53">
        <f>+[6]計!AP23</f>
        <v>0</v>
      </c>
      <c r="AY130" s="53">
        <f>+[6]計!AQ23</f>
        <v>0</v>
      </c>
      <c r="AZ130" s="53">
        <f>+[6]計!AR23</f>
        <v>0</v>
      </c>
      <c r="BA130" s="53">
        <f>+[6]計!AS23</f>
        <v>0</v>
      </c>
      <c r="BB130" s="53">
        <f>+[6]計!AT23</f>
        <v>0</v>
      </c>
      <c r="BC130" s="53">
        <f>+[6]計!AU23</f>
        <v>0</v>
      </c>
      <c r="BD130" s="53">
        <f>+[6]計!AV23</f>
        <v>0</v>
      </c>
      <c r="BE130" s="54">
        <f>+[6]計!AW23</f>
        <v>0</v>
      </c>
      <c r="BF130" s="53">
        <f>+[6]計!AX23</f>
        <v>0</v>
      </c>
      <c r="BG130" s="55">
        <f>+[6]計!AY23</f>
        <v>0</v>
      </c>
      <c r="BH130" s="28"/>
      <c r="BJ130" s="33">
        <f t="shared" si="4"/>
        <v>0</v>
      </c>
    </row>
    <row r="131" spans="2:62" s="33" customFormat="1" ht="14.25" customHeight="1" x14ac:dyDescent="0.15">
      <c r="B131" s="47"/>
      <c r="C131" s="706" t="s">
        <v>277</v>
      </c>
      <c r="D131" s="708"/>
      <c r="E131" s="38">
        <f t="shared" si="5"/>
        <v>6</v>
      </c>
      <c r="F131" s="48">
        <f>+[6]計!C24</f>
        <v>6</v>
      </c>
      <c r="G131" s="48">
        <f>+[6]計!D24</f>
        <v>0</v>
      </c>
      <c r="H131" s="49">
        <f>+[6]計!E24</f>
        <v>0</v>
      </c>
      <c r="I131" s="50">
        <f>+[6]計!F24</f>
        <v>0</v>
      </c>
      <c r="J131" s="50">
        <f>+[6]計!G24</f>
        <v>0</v>
      </c>
      <c r="K131" s="50">
        <f>+[6]計!H24</f>
        <v>0</v>
      </c>
      <c r="L131" s="50">
        <f>+[6]計!I24</f>
        <v>0</v>
      </c>
      <c r="M131" s="50">
        <f>+[6]計!J24</f>
        <v>0</v>
      </c>
      <c r="N131" s="50">
        <f>+[6]計!K24</f>
        <v>0</v>
      </c>
      <c r="O131" s="50">
        <f>+[6]計!L24</f>
        <v>0</v>
      </c>
      <c r="P131" s="50">
        <f>+[6]計!M24</f>
        <v>0</v>
      </c>
      <c r="Q131" s="50">
        <f>+[6]計!N24</f>
        <v>0</v>
      </c>
      <c r="R131" s="50">
        <f>+[6]計!O24</f>
        <v>0</v>
      </c>
      <c r="S131" s="50">
        <f>+[6]計!P24</f>
        <v>0</v>
      </c>
      <c r="T131" s="50">
        <f>+[6]計!Q24</f>
        <v>0</v>
      </c>
      <c r="U131" s="50">
        <f>+[6]計!R24</f>
        <v>0</v>
      </c>
      <c r="V131" s="50">
        <f>+[6]計!S24</f>
        <v>0</v>
      </c>
      <c r="W131" s="50">
        <f>+[6]計!T24</f>
        <v>0</v>
      </c>
      <c r="X131" s="50">
        <f>+[6]計!U24</f>
        <v>0</v>
      </c>
      <c r="Y131" s="50">
        <f>+[6]計!V24</f>
        <v>0</v>
      </c>
      <c r="Z131" s="50">
        <f>+[6]計!W24</f>
        <v>0</v>
      </c>
      <c r="AA131" s="50">
        <f>+[6]計!X24</f>
        <v>0</v>
      </c>
      <c r="AB131" s="50">
        <f>+[6]計!Y24</f>
        <v>0</v>
      </c>
      <c r="AC131" s="50">
        <f>+[6]計!Z24</f>
        <v>0</v>
      </c>
      <c r="AD131" s="51">
        <f>+[6]計!AA24</f>
        <v>0</v>
      </c>
      <c r="AE131" s="28"/>
      <c r="AF131" s="28"/>
      <c r="AG131" s="47"/>
      <c r="AH131" s="706" t="s">
        <v>589</v>
      </c>
      <c r="AI131" s="708"/>
      <c r="AJ131" s="52">
        <f>+[6]計!AB24</f>
        <v>0</v>
      </c>
      <c r="AK131" s="53">
        <f>+[6]計!AC24</f>
        <v>0</v>
      </c>
      <c r="AL131" s="53">
        <f>+[6]計!AD24</f>
        <v>0</v>
      </c>
      <c r="AM131" s="53">
        <f>+[6]計!AE24</f>
        <v>0</v>
      </c>
      <c r="AN131" s="53">
        <f>+[6]計!AF24</f>
        <v>0</v>
      </c>
      <c r="AO131" s="53">
        <f>+[6]計!AG24</f>
        <v>0</v>
      </c>
      <c r="AP131" s="53">
        <f>+[6]計!AH24</f>
        <v>0</v>
      </c>
      <c r="AQ131" s="53">
        <f>+[6]計!AI24</f>
        <v>0</v>
      </c>
      <c r="AR131" s="53">
        <f>+[6]計!AJ24</f>
        <v>0</v>
      </c>
      <c r="AS131" s="53">
        <f>+[6]計!AK24</f>
        <v>0</v>
      </c>
      <c r="AT131" s="53">
        <f>+[6]計!AL24</f>
        <v>0</v>
      </c>
      <c r="AU131" s="53">
        <f>+[6]計!AM24</f>
        <v>0</v>
      </c>
      <c r="AV131" s="53">
        <f>+[6]計!AN24</f>
        <v>0</v>
      </c>
      <c r="AW131" s="53">
        <f>+[6]計!AO24</f>
        <v>0</v>
      </c>
      <c r="AX131" s="53">
        <f>+[6]計!AP24</f>
        <v>0</v>
      </c>
      <c r="AY131" s="53">
        <f>+[6]計!AQ24</f>
        <v>0</v>
      </c>
      <c r="AZ131" s="53">
        <f>+[6]計!AR24</f>
        <v>0</v>
      </c>
      <c r="BA131" s="53">
        <f>+[6]計!AS24</f>
        <v>0</v>
      </c>
      <c r="BB131" s="53">
        <f>+[6]計!AT24</f>
        <v>0</v>
      </c>
      <c r="BC131" s="53">
        <f>+[6]計!AU24</f>
        <v>0</v>
      </c>
      <c r="BD131" s="53">
        <f>+[6]計!AV24</f>
        <v>0</v>
      </c>
      <c r="BE131" s="54">
        <f>+[6]計!AW24</f>
        <v>0</v>
      </c>
      <c r="BF131" s="53">
        <f>+[6]計!AX24</f>
        <v>0</v>
      </c>
      <c r="BG131" s="55">
        <f>+[6]計!AY24</f>
        <v>0</v>
      </c>
      <c r="BH131" s="28"/>
      <c r="BJ131" s="33">
        <f t="shared" si="4"/>
        <v>0</v>
      </c>
    </row>
    <row r="132" spans="2:62" s="33" customFormat="1" ht="14.25" customHeight="1" x14ac:dyDescent="0.15">
      <c r="B132" s="47"/>
      <c r="C132" s="706" t="s">
        <v>278</v>
      </c>
      <c r="D132" s="707"/>
      <c r="E132" s="38">
        <f t="shared" si="5"/>
        <v>0</v>
      </c>
      <c r="F132" s="48">
        <f>+[6]計!C25</f>
        <v>0</v>
      </c>
      <c r="G132" s="48">
        <f>+[6]計!D25</f>
        <v>0</v>
      </c>
      <c r="H132" s="49">
        <f>+[6]計!E25</f>
        <v>0</v>
      </c>
      <c r="I132" s="50">
        <f>+[6]計!F25</f>
        <v>0</v>
      </c>
      <c r="J132" s="50">
        <f>+[6]計!G25</f>
        <v>0</v>
      </c>
      <c r="K132" s="50">
        <f>+[6]計!H25</f>
        <v>0</v>
      </c>
      <c r="L132" s="50">
        <f>+[6]計!I25</f>
        <v>0</v>
      </c>
      <c r="M132" s="50">
        <f>+[6]計!J25</f>
        <v>0</v>
      </c>
      <c r="N132" s="50">
        <f>+[6]計!K25</f>
        <v>0</v>
      </c>
      <c r="O132" s="50">
        <f>+[6]計!L25</f>
        <v>0</v>
      </c>
      <c r="P132" s="50">
        <f>+[6]計!M25</f>
        <v>0</v>
      </c>
      <c r="Q132" s="50">
        <f>+[6]計!N25</f>
        <v>0</v>
      </c>
      <c r="R132" s="50">
        <f>+[6]計!O25</f>
        <v>0</v>
      </c>
      <c r="S132" s="50">
        <f>+[6]計!P25</f>
        <v>0</v>
      </c>
      <c r="T132" s="50">
        <f>+[6]計!Q25</f>
        <v>0</v>
      </c>
      <c r="U132" s="50">
        <f>+[6]計!R25</f>
        <v>0</v>
      </c>
      <c r="V132" s="50">
        <f>+[6]計!S25</f>
        <v>0</v>
      </c>
      <c r="W132" s="50">
        <f>+[6]計!T25</f>
        <v>0</v>
      </c>
      <c r="X132" s="50">
        <f>+[6]計!U25</f>
        <v>0</v>
      </c>
      <c r="Y132" s="50">
        <f>+[6]計!V25</f>
        <v>0</v>
      </c>
      <c r="Z132" s="50">
        <f>+[6]計!W25</f>
        <v>0</v>
      </c>
      <c r="AA132" s="50">
        <f>+[6]計!X25</f>
        <v>0</v>
      </c>
      <c r="AB132" s="50">
        <f>+[6]計!Y25</f>
        <v>0</v>
      </c>
      <c r="AC132" s="50">
        <f>+[6]計!Z25</f>
        <v>0</v>
      </c>
      <c r="AD132" s="51">
        <f>+[6]計!AA25</f>
        <v>0</v>
      </c>
      <c r="AE132" s="28"/>
      <c r="AF132" s="28"/>
      <c r="AG132" s="47"/>
      <c r="AH132" s="706" t="s">
        <v>590</v>
      </c>
      <c r="AI132" s="708"/>
      <c r="AJ132" s="52">
        <f>+[6]計!AB25</f>
        <v>0</v>
      </c>
      <c r="AK132" s="53">
        <f>+[6]計!AC25</f>
        <v>0</v>
      </c>
      <c r="AL132" s="53">
        <f>+[6]計!AD25</f>
        <v>0</v>
      </c>
      <c r="AM132" s="53">
        <f>+[6]計!AE25</f>
        <v>0</v>
      </c>
      <c r="AN132" s="53">
        <f>+[6]計!AF25</f>
        <v>0</v>
      </c>
      <c r="AO132" s="53">
        <f>+[6]計!AG25</f>
        <v>0</v>
      </c>
      <c r="AP132" s="53">
        <f>+[6]計!AH25</f>
        <v>0</v>
      </c>
      <c r="AQ132" s="53">
        <f>+[6]計!AI25</f>
        <v>0</v>
      </c>
      <c r="AR132" s="53">
        <f>+[6]計!AJ25</f>
        <v>0</v>
      </c>
      <c r="AS132" s="53">
        <f>+[6]計!AK25</f>
        <v>0</v>
      </c>
      <c r="AT132" s="53">
        <f>+[6]計!AL25</f>
        <v>0</v>
      </c>
      <c r="AU132" s="53">
        <f>+[6]計!AM25</f>
        <v>0</v>
      </c>
      <c r="AV132" s="53">
        <f>+[6]計!AN25</f>
        <v>0</v>
      </c>
      <c r="AW132" s="53">
        <f>+[6]計!AO25</f>
        <v>0</v>
      </c>
      <c r="AX132" s="53">
        <f>+[6]計!AP25</f>
        <v>0</v>
      </c>
      <c r="AY132" s="53">
        <f>+[6]計!AQ25</f>
        <v>0</v>
      </c>
      <c r="AZ132" s="53">
        <f>+[6]計!AR25</f>
        <v>0</v>
      </c>
      <c r="BA132" s="53">
        <f>+[6]計!AS25</f>
        <v>0</v>
      </c>
      <c r="BB132" s="53">
        <f>+[6]計!AT25</f>
        <v>0</v>
      </c>
      <c r="BC132" s="53">
        <f>+[6]計!AU25</f>
        <v>0</v>
      </c>
      <c r="BD132" s="53">
        <f>+[6]計!AV25</f>
        <v>0</v>
      </c>
      <c r="BE132" s="54">
        <f>+[6]計!AW25</f>
        <v>0</v>
      </c>
      <c r="BF132" s="53">
        <f>+[6]計!AX25</f>
        <v>0</v>
      </c>
      <c r="BG132" s="55">
        <f>+[6]計!AY25</f>
        <v>0</v>
      </c>
      <c r="BH132" s="28"/>
      <c r="BJ132" s="33">
        <f t="shared" si="4"/>
        <v>0</v>
      </c>
    </row>
    <row r="133" spans="2:62" s="33" customFormat="1" ht="14.25" customHeight="1" x14ac:dyDescent="0.15">
      <c r="B133" s="47"/>
      <c r="C133" s="706" t="s">
        <v>279</v>
      </c>
      <c r="D133" s="707"/>
      <c r="E133" s="38">
        <f t="shared" si="5"/>
        <v>2</v>
      </c>
      <c r="F133" s="48">
        <f>+[6]計!C26</f>
        <v>1</v>
      </c>
      <c r="G133" s="48">
        <f>+[6]計!D26</f>
        <v>1</v>
      </c>
      <c r="H133" s="49">
        <f>+[6]計!E26</f>
        <v>0</v>
      </c>
      <c r="I133" s="50">
        <f>+[6]計!F26</f>
        <v>0</v>
      </c>
      <c r="J133" s="50">
        <f>+[6]計!G26</f>
        <v>0</v>
      </c>
      <c r="K133" s="50">
        <f>+[6]計!H26</f>
        <v>0</v>
      </c>
      <c r="L133" s="50">
        <f>+[6]計!I26</f>
        <v>0</v>
      </c>
      <c r="M133" s="50">
        <f>+[6]計!J26</f>
        <v>0</v>
      </c>
      <c r="N133" s="50">
        <f>+[6]計!K26</f>
        <v>0</v>
      </c>
      <c r="O133" s="50">
        <f>+[6]計!L26</f>
        <v>0</v>
      </c>
      <c r="P133" s="50">
        <f>+[6]計!M26</f>
        <v>0</v>
      </c>
      <c r="Q133" s="50">
        <f>+[6]計!N26</f>
        <v>0</v>
      </c>
      <c r="R133" s="50">
        <f>+[6]計!O26</f>
        <v>0</v>
      </c>
      <c r="S133" s="50">
        <f>+[6]計!P26</f>
        <v>0</v>
      </c>
      <c r="T133" s="50">
        <f>+[6]計!Q26</f>
        <v>0</v>
      </c>
      <c r="U133" s="50">
        <f>+[6]計!R26</f>
        <v>0</v>
      </c>
      <c r="V133" s="50">
        <f>+[6]計!S26</f>
        <v>0</v>
      </c>
      <c r="W133" s="50">
        <f>+[6]計!T26</f>
        <v>0</v>
      </c>
      <c r="X133" s="50">
        <f>+[6]計!U26</f>
        <v>0</v>
      </c>
      <c r="Y133" s="50">
        <f>+[6]計!V26</f>
        <v>0</v>
      </c>
      <c r="Z133" s="50">
        <f>+[6]計!W26</f>
        <v>0</v>
      </c>
      <c r="AA133" s="50">
        <f>+[6]計!X26</f>
        <v>0</v>
      </c>
      <c r="AB133" s="50">
        <f>+[6]計!Y26</f>
        <v>0</v>
      </c>
      <c r="AC133" s="50">
        <f>+[6]計!Z26</f>
        <v>0</v>
      </c>
      <c r="AD133" s="51">
        <f>+[6]計!AA26</f>
        <v>0</v>
      </c>
      <c r="AE133" s="28"/>
      <c r="AF133" s="28"/>
      <c r="AG133" s="47"/>
      <c r="AH133" s="706" t="s">
        <v>591</v>
      </c>
      <c r="AI133" s="708"/>
      <c r="AJ133" s="52">
        <f>+[6]計!AB26</f>
        <v>0</v>
      </c>
      <c r="AK133" s="53">
        <f>+[6]計!AC26</f>
        <v>0</v>
      </c>
      <c r="AL133" s="53">
        <f>+[6]計!AD26</f>
        <v>0</v>
      </c>
      <c r="AM133" s="53">
        <f>+[6]計!AE26</f>
        <v>0</v>
      </c>
      <c r="AN133" s="53">
        <f>+[6]計!AF26</f>
        <v>0</v>
      </c>
      <c r="AO133" s="53">
        <f>+[6]計!AG26</f>
        <v>0</v>
      </c>
      <c r="AP133" s="53">
        <f>+[6]計!AH26</f>
        <v>0</v>
      </c>
      <c r="AQ133" s="53">
        <f>+[6]計!AI26</f>
        <v>0</v>
      </c>
      <c r="AR133" s="53">
        <f>+[6]計!AJ26</f>
        <v>0</v>
      </c>
      <c r="AS133" s="53">
        <f>+[6]計!AK26</f>
        <v>0</v>
      </c>
      <c r="AT133" s="53">
        <f>+[6]計!AL26</f>
        <v>0</v>
      </c>
      <c r="AU133" s="53">
        <f>+[6]計!AM26</f>
        <v>0</v>
      </c>
      <c r="AV133" s="53">
        <f>+[6]計!AN26</f>
        <v>0</v>
      </c>
      <c r="AW133" s="53">
        <f>+[6]計!AO26</f>
        <v>0</v>
      </c>
      <c r="AX133" s="53">
        <f>+[6]計!AP26</f>
        <v>0</v>
      </c>
      <c r="AY133" s="53">
        <f>+[6]計!AQ26</f>
        <v>0</v>
      </c>
      <c r="AZ133" s="53">
        <f>+[6]計!AR26</f>
        <v>0</v>
      </c>
      <c r="BA133" s="53">
        <f>+[6]計!AS26</f>
        <v>0</v>
      </c>
      <c r="BB133" s="53">
        <f>+[6]計!AT26</f>
        <v>0</v>
      </c>
      <c r="BC133" s="53">
        <f>+[6]計!AU26</f>
        <v>0</v>
      </c>
      <c r="BD133" s="53">
        <f>+[6]計!AV26</f>
        <v>1</v>
      </c>
      <c r="BE133" s="54">
        <f>+[6]計!AW26</f>
        <v>0</v>
      </c>
      <c r="BF133" s="53">
        <f>+[6]計!AX26</f>
        <v>0</v>
      </c>
      <c r="BG133" s="55">
        <f>+[6]計!AY26</f>
        <v>0</v>
      </c>
      <c r="BH133" s="28"/>
      <c r="BJ133" s="33">
        <f t="shared" si="4"/>
        <v>0</v>
      </c>
    </row>
    <row r="134" spans="2:62" s="33" customFormat="1" ht="14.25" customHeight="1" x14ac:dyDescent="0.15">
      <c r="B134" s="47"/>
      <c r="C134" s="711" t="s">
        <v>280</v>
      </c>
      <c r="D134" s="712"/>
      <c r="E134" s="38">
        <f t="shared" si="5"/>
        <v>24</v>
      </c>
      <c r="F134" s="48">
        <f>+[6]計!C27</f>
        <v>24</v>
      </c>
      <c r="G134" s="48">
        <f>+[6]計!D27</f>
        <v>0</v>
      </c>
      <c r="H134" s="49">
        <f>+[6]計!E27</f>
        <v>0</v>
      </c>
      <c r="I134" s="50">
        <f>+[6]計!F27</f>
        <v>0</v>
      </c>
      <c r="J134" s="50">
        <f>+[6]計!G27</f>
        <v>0</v>
      </c>
      <c r="K134" s="50">
        <f>+[6]計!H27</f>
        <v>0</v>
      </c>
      <c r="L134" s="50">
        <f>+[6]計!I27</f>
        <v>0</v>
      </c>
      <c r="M134" s="50">
        <f>+[6]計!J27</f>
        <v>0</v>
      </c>
      <c r="N134" s="50">
        <f>+[6]計!K27</f>
        <v>0</v>
      </c>
      <c r="O134" s="50">
        <f>+[6]計!L27</f>
        <v>0</v>
      </c>
      <c r="P134" s="50">
        <f>+[6]計!M27</f>
        <v>0</v>
      </c>
      <c r="Q134" s="50">
        <f>+[6]計!N27</f>
        <v>0</v>
      </c>
      <c r="R134" s="50">
        <f>+[6]計!O27</f>
        <v>0</v>
      </c>
      <c r="S134" s="50">
        <f>+[6]計!P27</f>
        <v>0</v>
      </c>
      <c r="T134" s="50">
        <f>+[6]計!Q27</f>
        <v>0</v>
      </c>
      <c r="U134" s="50">
        <f>+[6]計!R27</f>
        <v>0</v>
      </c>
      <c r="V134" s="50">
        <f>+[6]計!S27</f>
        <v>0</v>
      </c>
      <c r="W134" s="50">
        <f>+[6]計!T27</f>
        <v>0</v>
      </c>
      <c r="X134" s="50">
        <f>+[6]計!U27</f>
        <v>0</v>
      </c>
      <c r="Y134" s="50">
        <f>+[6]計!V27</f>
        <v>0</v>
      </c>
      <c r="Z134" s="50">
        <f>+[6]計!W27</f>
        <v>0</v>
      </c>
      <c r="AA134" s="50">
        <f>+[6]計!X27</f>
        <v>0</v>
      </c>
      <c r="AB134" s="50">
        <f>+[6]計!Y27</f>
        <v>0</v>
      </c>
      <c r="AC134" s="50">
        <f>+[6]計!Z27</f>
        <v>0</v>
      </c>
      <c r="AD134" s="51">
        <f>+[6]計!AA27</f>
        <v>0</v>
      </c>
      <c r="AE134" s="28"/>
      <c r="AF134" s="28"/>
      <c r="AG134" s="47"/>
      <c r="AH134" s="711" t="s">
        <v>592</v>
      </c>
      <c r="AI134" s="713"/>
      <c r="AJ134" s="52">
        <f>+[6]計!AB27</f>
        <v>0</v>
      </c>
      <c r="AK134" s="53">
        <f>+[6]計!AC27</f>
        <v>0</v>
      </c>
      <c r="AL134" s="53">
        <f>+[6]計!AD27</f>
        <v>0</v>
      </c>
      <c r="AM134" s="53">
        <f>+[6]計!AE27</f>
        <v>0</v>
      </c>
      <c r="AN134" s="53">
        <f>+[6]計!AF27</f>
        <v>0</v>
      </c>
      <c r="AO134" s="53">
        <f>+[6]計!AG27</f>
        <v>0</v>
      </c>
      <c r="AP134" s="53">
        <f>+[6]計!AH27</f>
        <v>0</v>
      </c>
      <c r="AQ134" s="53">
        <f>+[6]計!AI27</f>
        <v>0</v>
      </c>
      <c r="AR134" s="53">
        <f>+[6]計!AJ27</f>
        <v>0</v>
      </c>
      <c r="AS134" s="53">
        <f>+[6]計!AK27</f>
        <v>0</v>
      </c>
      <c r="AT134" s="53">
        <f>+[6]計!AL27</f>
        <v>0</v>
      </c>
      <c r="AU134" s="53">
        <f>+[6]計!AM27</f>
        <v>0</v>
      </c>
      <c r="AV134" s="53">
        <f>+[6]計!AN27</f>
        <v>0</v>
      </c>
      <c r="AW134" s="53">
        <f>+[6]計!AO27</f>
        <v>0</v>
      </c>
      <c r="AX134" s="53">
        <f>+[6]計!AP27</f>
        <v>0</v>
      </c>
      <c r="AY134" s="53">
        <f>+[6]計!AQ27</f>
        <v>0</v>
      </c>
      <c r="AZ134" s="53">
        <f>+[6]計!AR27</f>
        <v>0</v>
      </c>
      <c r="BA134" s="53">
        <f>+[6]計!AS27</f>
        <v>0</v>
      </c>
      <c r="BB134" s="53">
        <f>+[6]計!AT27</f>
        <v>0</v>
      </c>
      <c r="BC134" s="53">
        <f>+[6]計!AU27</f>
        <v>0</v>
      </c>
      <c r="BD134" s="53">
        <f>+[6]計!AV27</f>
        <v>0</v>
      </c>
      <c r="BE134" s="54">
        <f>+[6]計!AW27</f>
        <v>0</v>
      </c>
      <c r="BF134" s="53">
        <f>+[6]計!AX27</f>
        <v>0</v>
      </c>
      <c r="BG134" s="55">
        <f>+[6]計!AY27</f>
        <v>0</v>
      </c>
      <c r="BH134" s="28"/>
      <c r="BJ134" s="33">
        <f t="shared" si="4"/>
        <v>0</v>
      </c>
    </row>
    <row r="135" spans="2:62" s="33" customFormat="1" ht="14.25" customHeight="1" x14ac:dyDescent="0.15">
      <c r="B135" s="47"/>
      <c r="C135" s="706" t="s">
        <v>281</v>
      </c>
      <c r="D135" s="707"/>
      <c r="E135" s="38">
        <f t="shared" si="5"/>
        <v>14</v>
      </c>
      <c r="F135" s="48">
        <f>+[6]計!C28</f>
        <v>13</v>
      </c>
      <c r="G135" s="48">
        <f>+[6]計!D28</f>
        <v>1</v>
      </c>
      <c r="H135" s="49">
        <f>+[6]計!E28</f>
        <v>0</v>
      </c>
      <c r="I135" s="50">
        <f>+[6]計!F28</f>
        <v>0</v>
      </c>
      <c r="J135" s="50">
        <f>+[6]計!G28</f>
        <v>0</v>
      </c>
      <c r="K135" s="50">
        <f>+[6]計!H28</f>
        <v>0</v>
      </c>
      <c r="L135" s="50">
        <f>+[6]計!I28</f>
        <v>0</v>
      </c>
      <c r="M135" s="50">
        <f>+[6]計!J28</f>
        <v>0</v>
      </c>
      <c r="N135" s="50">
        <f>+[6]計!K28</f>
        <v>0</v>
      </c>
      <c r="O135" s="50">
        <f>+[6]計!L28</f>
        <v>0</v>
      </c>
      <c r="P135" s="50">
        <f>+[6]計!M28</f>
        <v>0</v>
      </c>
      <c r="Q135" s="50">
        <f>+[6]計!N28</f>
        <v>0</v>
      </c>
      <c r="R135" s="50">
        <f>+[6]計!O28</f>
        <v>0</v>
      </c>
      <c r="S135" s="50">
        <f>+[6]計!P28</f>
        <v>0</v>
      </c>
      <c r="T135" s="50">
        <f>+[6]計!Q28</f>
        <v>0</v>
      </c>
      <c r="U135" s="50">
        <f>+[6]計!R28</f>
        <v>0</v>
      </c>
      <c r="V135" s="50">
        <f>+[6]計!S28</f>
        <v>0</v>
      </c>
      <c r="W135" s="50">
        <f>+[6]計!T28</f>
        <v>0</v>
      </c>
      <c r="X135" s="50">
        <f>+[6]計!U28</f>
        <v>0</v>
      </c>
      <c r="Y135" s="50">
        <f>+[6]計!V28</f>
        <v>0</v>
      </c>
      <c r="Z135" s="50">
        <f>+[6]計!W28</f>
        <v>0</v>
      </c>
      <c r="AA135" s="50">
        <f>+[6]計!X28</f>
        <v>0</v>
      </c>
      <c r="AB135" s="50">
        <f>+[6]計!Y28</f>
        <v>0</v>
      </c>
      <c r="AC135" s="50">
        <f>+[6]計!Z28</f>
        <v>0</v>
      </c>
      <c r="AD135" s="51">
        <f>+[6]計!AA28</f>
        <v>1</v>
      </c>
      <c r="AE135" s="28"/>
      <c r="AF135" s="28"/>
      <c r="AG135" s="47"/>
      <c r="AH135" s="706" t="s">
        <v>593</v>
      </c>
      <c r="AI135" s="708"/>
      <c r="AJ135" s="52">
        <f>+[6]計!AB28</f>
        <v>0</v>
      </c>
      <c r="AK135" s="53">
        <f>+[6]計!AC28</f>
        <v>0</v>
      </c>
      <c r="AL135" s="53">
        <f>+[6]計!AD28</f>
        <v>0</v>
      </c>
      <c r="AM135" s="53">
        <f>+[6]計!AE28</f>
        <v>0</v>
      </c>
      <c r="AN135" s="53">
        <f>+[6]計!AF28</f>
        <v>0</v>
      </c>
      <c r="AO135" s="53">
        <f>+[6]計!AG28</f>
        <v>0</v>
      </c>
      <c r="AP135" s="53">
        <f>+[6]計!AH28</f>
        <v>0</v>
      </c>
      <c r="AQ135" s="53">
        <f>+[6]計!AI28</f>
        <v>0</v>
      </c>
      <c r="AR135" s="53">
        <f>+[6]計!AJ28</f>
        <v>0</v>
      </c>
      <c r="AS135" s="53">
        <f>+[6]計!AK28</f>
        <v>0</v>
      </c>
      <c r="AT135" s="53">
        <f>+[6]計!AL28</f>
        <v>0</v>
      </c>
      <c r="AU135" s="53">
        <f>+[6]計!AM28</f>
        <v>0</v>
      </c>
      <c r="AV135" s="53">
        <f>+[6]計!AN28</f>
        <v>0</v>
      </c>
      <c r="AW135" s="53">
        <f>+[6]計!AO28</f>
        <v>0</v>
      </c>
      <c r="AX135" s="53">
        <f>+[6]計!AP28</f>
        <v>0</v>
      </c>
      <c r="AY135" s="53">
        <f>+[6]計!AQ28</f>
        <v>0</v>
      </c>
      <c r="AZ135" s="53">
        <f>+[6]計!AR28</f>
        <v>0</v>
      </c>
      <c r="BA135" s="53">
        <f>+[6]計!AS28</f>
        <v>0</v>
      </c>
      <c r="BB135" s="53">
        <f>+[6]計!AT28</f>
        <v>0</v>
      </c>
      <c r="BC135" s="53">
        <f>+[6]計!AU28</f>
        <v>0</v>
      </c>
      <c r="BD135" s="53">
        <f>+[6]計!AV28</f>
        <v>0</v>
      </c>
      <c r="BE135" s="54">
        <f>+[6]計!AW28</f>
        <v>0</v>
      </c>
      <c r="BF135" s="53">
        <f>+[6]計!AX28</f>
        <v>0</v>
      </c>
      <c r="BG135" s="55">
        <f>+[6]計!AY28</f>
        <v>0</v>
      </c>
      <c r="BH135" s="28"/>
      <c r="BJ135" s="33">
        <f t="shared" si="4"/>
        <v>0</v>
      </c>
    </row>
    <row r="136" spans="2:62" s="33" customFormat="1" ht="14.25" customHeight="1" x14ac:dyDescent="0.15">
      <c r="B136" s="47"/>
      <c r="C136" s="706" t="s">
        <v>594</v>
      </c>
      <c r="D136" s="707"/>
      <c r="E136" s="38">
        <f t="shared" si="5"/>
        <v>0</v>
      </c>
      <c r="F136" s="48">
        <f>+[6]計!C29</f>
        <v>0</v>
      </c>
      <c r="G136" s="48">
        <f>+[6]計!D29</f>
        <v>0</v>
      </c>
      <c r="H136" s="49">
        <f>+[6]計!E29</f>
        <v>0</v>
      </c>
      <c r="I136" s="50">
        <f>+[6]計!F29</f>
        <v>0</v>
      </c>
      <c r="J136" s="50">
        <f>+[6]計!G29</f>
        <v>0</v>
      </c>
      <c r="K136" s="50">
        <f>+[6]計!H29</f>
        <v>0</v>
      </c>
      <c r="L136" s="50">
        <f>+[6]計!I29</f>
        <v>0</v>
      </c>
      <c r="M136" s="50">
        <f>+[6]計!J29</f>
        <v>0</v>
      </c>
      <c r="N136" s="50">
        <f>+[6]計!K29</f>
        <v>0</v>
      </c>
      <c r="O136" s="50">
        <f>+[6]計!L29</f>
        <v>0</v>
      </c>
      <c r="P136" s="50">
        <f>+[6]計!M29</f>
        <v>0</v>
      </c>
      <c r="Q136" s="50">
        <f>+[6]計!N29</f>
        <v>0</v>
      </c>
      <c r="R136" s="50">
        <f>+[6]計!O29</f>
        <v>0</v>
      </c>
      <c r="S136" s="50">
        <f>+[6]計!P29</f>
        <v>0</v>
      </c>
      <c r="T136" s="50">
        <f>+[6]計!Q29</f>
        <v>0</v>
      </c>
      <c r="U136" s="50">
        <f>+[6]計!R29</f>
        <v>0</v>
      </c>
      <c r="V136" s="50">
        <f>+[6]計!S29</f>
        <v>0</v>
      </c>
      <c r="W136" s="50">
        <f>+[6]計!T29</f>
        <v>0</v>
      </c>
      <c r="X136" s="50">
        <f>+[6]計!U29</f>
        <v>0</v>
      </c>
      <c r="Y136" s="50">
        <f>+[6]計!V29</f>
        <v>0</v>
      </c>
      <c r="Z136" s="50">
        <f>+[6]計!W29</f>
        <v>0</v>
      </c>
      <c r="AA136" s="50">
        <f>+[6]計!X29</f>
        <v>0</v>
      </c>
      <c r="AB136" s="50">
        <f>+[6]計!Y29</f>
        <v>0</v>
      </c>
      <c r="AC136" s="50">
        <f>+[6]計!Z29</f>
        <v>0</v>
      </c>
      <c r="AD136" s="51">
        <f>+[6]計!AA29</f>
        <v>0</v>
      </c>
      <c r="AE136" s="28"/>
      <c r="AF136" s="28"/>
      <c r="AG136" s="47"/>
      <c r="AH136" s="706" t="s">
        <v>595</v>
      </c>
      <c r="AI136" s="708"/>
      <c r="AJ136" s="52">
        <f>+[6]計!AB29</f>
        <v>0</v>
      </c>
      <c r="AK136" s="53">
        <f>+[6]計!AC29</f>
        <v>0</v>
      </c>
      <c r="AL136" s="53">
        <f>+[6]計!AD29</f>
        <v>0</v>
      </c>
      <c r="AM136" s="53">
        <f>+[6]計!AE29</f>
        <v>0</v>
      </c>
      <c r="AN136" s="53">
        <f>+[6]計!AF29</f>
        <v>0</v>
      </c>
      <c r="AO136" s="53">
        <f>+[6]計!AG29</f>
        <v>0</v>
      </c>
      <c r="AP136" s="53">
        <f>+[6]計!AH29</f>
        <v>0</v>
      </c>
      <c r="AQ136" s="53">
        <f>+[6]計!AI29</f>
        <v>0</v>
      </c>
      <c r="AR136" s="53">
        <f>+[6]計!AJ29</f>
        <v>0</v>
      </c>
      <c r="AS136" s="53">
        <f>+[6]計!AK29</f>
        <v>0</v>
      </c>
      <c r="AT136" s="53">
        <f>+[6]計!AL29</f>
        <v>0</v>
      </c>
      <c r="AU136" s="53">
        <f>+[6]計!AM29</f>
        <v>0</v>
      </c>
      <c r="AV136" s="53">
        <f>+[6]計!AN29</f>
        <v>0</v>
      </c>
      <c r="AW136" s="53">
        <f>+[6]計!AO29</f>
        <v>0</v>
      </c>
      <c r="AX136" s="53">
        <f>+[6]計!AP29</f>
        <v>0</v>
      </c>
      <c r="AY136" s="53">
        <f>+[6]計!AQ29</f>
        <v>0</v>
      </c>
      <c r="AZ136" s="53">
        <f>+[6]計!AR29</f>
        <v>0</v>
      </c>
      <c r="BA136" s="53">
        <f>+[6]計!AS29</f>
        <v>0</v>
      </c>
      <c r="BB136" s="53">
        <f>+[6]計!AT29</f>
        <v>0</v>
      </c>
      <c r="BC136" s="53">
        <f>+[6]計!AU29</f>
        <v>0</v>
      </c>
      <c r="BD136" s="53">
        <f>+[6]計!AV29</f>
        <v>0</v>
      </c>
      <c r="BE136" s="54">
        <f>+[6]計!AW29</f>
        <v>0</v>
      </c>
      <c r="BF136" s="53">
        <f>+[6]計!AX29</f>
        <v>0</v>
      </c>
      <c r="BG136" s="55">
        <f>+[6]計!AY29</f>
        <v>0</v>
      </c>
      <c r="BH136" s="28"/>
      <c r="BJ136" s="33">
        <f t="shared" si="4"/>
        <v>0</v>
      </c>
    </row>
    <row r="137" spans="2:62" s="33" customFormat="1" ht="14.25" customHeight="1" x14ac:dyDescent="0.15">
      <c r="B137" s="47"/>
      <c r="C137" s="706" t="s">
        <v>596</v>
      </c>
      <c r="D137" s="707"/>
      <c r="E137" s="38">
        <f t="shared" si="5"/>
        <v>7</v>
      </c>
      <c r="F137" s="48">
        <f>+[6]計!C30</f>
        <v>0</v>
      </c>
      <c r="G137" s="48">
        <f>+[6]計!D30</f>
        <v>7</v>
      </c>
      <c r="H137" s="49">
        <f>+[6]計!E30</f>
        <v>0</v>
      </c>
      <c r="I137" s="50">
        <f>+[6]計!F30</f>
        <v>0</v>
      </c>
      <c r="J137" s="50">
        <f>+[6]計!G30</f>
        <v>0</v>
      </c>
      <c r="K137" s="50">
        <f>+[6]計!H30</f>
        <v>0</v>
      </c>
      <c r="L137" s="50">
        <f>+[6]計!I30</f>
        <v>0</v>
      </c>
      <c r="M137" s="50">
        <f>+[6]計!J30</f>
        <v>0</v>
      </c>
      <c r="N137" s="50">
        <f>+[6]計!K30</f>
        <v>0</v>
      </c>
      <c r="O137" s="50">
        <f>+[6]計!L30</f>
        <v>0</v>
      </c>
      <c r="P137" s="50">
        <f>+[6]計!M30</f>
        <v>0</v>
      </c>
      <c r="Q137" s="50">
        <f>+[6]計!N30</f>
        <v>0</v>
      </c>
      <c r="R137" s="50">
        <f>+[6]計!O30</f>
        <v>0</v>
      </c>
      <c r="S137" s="50">
        <f>+[6]計!P30</f>
        <v>0</v>
      </c>
      <c r="T137" s="50">
        <f>+[6]計!Q30</f>
        <v>0</v>
      </c>
      <c r="U137" s="50">
        <f>+[6]計!R30</f>
        <v>3</v>
      </c>
      <c r="V137" s="50">
        <f>+[6]計!S30</f>
        <v>0</v>
      </c>
      <c r="W137" s="50">
        <f>+[6]計!T30</f>
        <v>0</v>
      </c>
      <c r="X137" s="50">
        <f>+[6]計!U30</f>
        <v>0</v>
      </c>
      <c r="Y137" s="50">
        <f>+[6]計!V30</f>
        <v>0</v>
      </c>
      <c r="Z137" s="50">
        <f>+[6]計!W30</f>
        <v>0</v>
      </c>
      <c r="AA137" s="50">
        <f>+[6]計!X30</f>
        <v>0</v>
      </c>
      <c r="AB137" s="50">
        <f>+[6]計!Y30</f>
        <v>0</v>
      </c>
      <c r="AC137" s="50">
        <f>+[6]計!Z30</f>
        <v>0</v>
      </c>
      <c r="AD137" s="51">
        <f>+[6]計!AA30</f>
        <v>2</v>
      </c>
      <c r="AE137" s="28"/>
      <c r="AF137" s="28"/>
      <c r="AG137" s="47"/>
      <c r="AH137" s="706" t="s">
        <v>597</v>
      </c>
      <c r="AI137" s="708"/>
      <c r="AJ137" s="52">
        <f>+[6]計!AB30</f>
        <v>0</v>
      </c>
      <c r="AK137" s="53">
        <f>+[6]計!AC30</f>
        <v>1</v>
      </c>
      <c r="AL137" s="53">
        <f>+[6]計!AD30</f>
        <v>0</v>
      </c>
      <c r="AM137" s="53">
        <f>+[6]計!AE30</f>
        <v>0</v>
      </c>
      <c r="AN137" s="53">
        <f>+[6]計!AF30</f>
        <v>0</v>
      </c>
      <c r="AO137" s="53">
        <f>+[6]計!AG30</f>
        <v>0</v>
      </c>
      <c r="AP137" s="53">
        <f>+[6]計!AH30</f>
        <v>0</v>
      </c>
      <c r="AQ137" s="53">
        <f>+[6]計!AI30</f>
        <v>0</v>
      </c>
      <c r="AR137" s="53">
        <f>+[6]計!AJ30</f>
        <v>0</v>
      </c>
      <c r="AS137" s="53">
        <f>+[6]計!AK30</f>
        <v>0</v>
      </c>
      <c r="AT137" s="53">
        <f>+[6]計!AL30</f>
        <v>0</v>
      </c>
      <c r="AU137" s="53">
        <f>+[6]計!AM30</f>
        <v>0</v>
      </c>
      <c r="AV137" s="53">
        <f>+[6]計!AN30</f>
        <v>0</v>
      </c>
      <c r="AW137" s="53">
        <f>+[6]計!AO30</f>
        <v>0</v>
      </c>
      <c r="AX137" s="53">
        <f>+[6]計!AP30</f>
        <v>0</v>
      </c>
      <c r="AY137" s="53">
        <f>+[6]計!AQ30</f>
        <v>0</v>
      </c>
      <c r="AZ137" s="53">
        <f>+[6]計!AR30</f>
        <v>1</v>
      </c>
      <c r="BA137" s="53">
        <f>+[6]計!AS30</f>
        <v>0</v>
      </c>
      <c r="BB137" s="53">
        <f>+[6]計!AT30</f>
        <v>0</v>
      </c>
      <c r="BC137" s="53">
        <f>+[6]計!AU30</f>
        <v>0</v>
      </c>
      <c r="BD137" s="53">
        <f>+[6]計!AV30</f>
        <v>0</v>
      </c>
      <c r="BE137" s="54">
        <f>+[6]計!AW30</f>
        <v>0</v>
      </c>
      <c r="BF137" s="53">
        <f>+[6]計!AX30</f>
        <v>0</v>
      </c>
      <c r="BG137" s="55">
        <f>+[6]計!AY30</f>
        <v>0</v>
      </c>
      <c r="BH137" s="28"/>
      <c r="BJ137" s="33">
        <f t="shared" si="4"/>
        <v>0</v>
      </c>
    </row>
    <row r="138" spans="2:62" s="33" customFormat="1" ht="14.25" customHeight="1" x14ac:dyDescent="0.15">
      <c r="B138" s="47" t="s">
        <v>41</v>
      </c>
      <c r="C138" s="709" t="s">
        <v>7</v>
      </c>
      <c r="D138" s="710"/>
      <c r="E138" s="38">
        <f t="shared" si="5"/>
        <v>4</v>
      </c>
      <c r="F138" s="23">
        <f>+[6]計!C31</f>
        <v>4</v>
      </c>
      <c r="G138" s="23">
        <f>+[6]計!D31</f>
        <v>0</v>
      </c>
      <c r="H138" s="34">
        <f>+[6]計!E31</f>
        <v>0</v>
      </c>
      <c r="I138" s="35">
        <f>+[6]計!F31</f>
        <v>0</v>
      </c>
      <c r="J138" s="35">
        <f>+[6]計!G31</f>
        <v>0</v>
      </c>
      <c r="K138" s="35">
        <f>+[6]計!H31</f>
        <v>0</v>
      </c>
      <c r="L138" s="35">
        <f>+[6]計!I31</f>
        <v>0</v>
      </c>
      <c r="M138" s="35">
        <f>+[6]計!J31</f>
        <v>0</v>
      </c>
      <c r="N138" s="35">
        <f>+[6]計!K31</f>
        <v>0</v>
      </c>
      <c r="O138" s="35">
        <f>+[6]計!L31</f>
        <v>0</v>
      </c>
      <c r="P138" s="35">
        <f>+[6]計!M31</f>
        <v>0</v>
      </c>
      <c r="Q138" s="35">
        <f>+[6]計!N31</f>
        <v>0</v>
      </c>
      <c r="R138" s="35">
        <f>+[6]計!O31</f>
        <v>0</v>
      </c>
      <c r="S138" s="35">
        <f>+[6]計!P31</f>
        <v>0</v>
      </c>
      <c r="T138" s="35">
        <f>+[6]計!Q31</f>
        <v>0</v>
      </c>
      <c r="U138" s="35">
        <f>+[6]計!R31</f>
        <v>0</v>
      </c>
      <c r="V138" s="35">
        <f>+[6]計!S31</f>
        <v>0</v>
      </c>
      <c r="W138" s="35">
        <f>+[6]計!T31</f>
        <v>0</v>
      </c>
      <c r="X138" s="35">
        <f>+[6]計!U31</f>
        <v>0</v>
      </c>
      <c r="Y138" s="35">
        <f>+[6]計!V31</f>
        <v>0</v>
      </c>
      <c r="Z138" s="35">
        <f>+[6]計!W31</f>
        <v>0</v>
      </c>
      <c r="AA138" s="35">
        <f>+[6]計!X31</f>
        <v>0</v>
      </c>
      <c r="AB138" s="35">
        <f>+[6]計!Y31</f>
        <v>0</v>
      </c>
      <c r="AC138" s="35">
        <f>+[6]計!Z31</f>
        <v>0</v>
      </c>
      <c r="AD138" s="36">
        <f>+[6]計!AA31</f>
        <v>0</v>
      </c>
      <c r="AE138" s="28"/>
      <c r="AF138" s="28"/>
      <c r="AG138" s="47" t="s">
        <v>41</v>
      </c>
      <c r="AH138" s="709" t="s">
        <v>7</v>
      </c>
      <c r="AI138" s="710"/>
      <c r="AJ138" s="56">
        <f>+[6]計!AB31</f>
        <v>0</v>
      </c>
      <c r="AK138" s="57">
        <f>+[6]計!AC31</f>
        <v>0</v>
      </c>
      <c r="AL138" s="57">
        <f>+[6]計!AD31</f>
        <v>0</v>
      </c>
      <c r="AM138" s="57">
        <f>+[6]計!AE31</f>
        <v>0</v>
      </c>
      <c r="AN138" s="57">
        <f>+[6]計!AF31</f>
        <v>0</v>
      </c>
      <c r="AO138" s="57">
        <f>+[6]計!AG31</f>
        <v>0</v>
      </c>
      <c r="AP138" s="57">
        <f>+[6]計!AH31</f>
        <v>0</v>
      </c>
      <c r="AQ138" s="57">
        <f>+[6]計!AI31</f>
        <v>0</v>
      </c>
      <c r="AR138" s="57">
        <f>+[6]計!AJ31</f>
        <v>0</v>
      </c>
      <c r="AS138" s="57">
        <f>+[6]計!AK31</f>
        <v>0</v>
      </c>
      <c r="AT138" s="57">
        <f>+[6]計!AL31</f>
        <v>0</v>
      </c>
      <c r="AU138" s="57">
        <f>+[6]計!AM31</f>
        <v>0</v>
      </c>
      <c r="AV138" s="57">
        <f>+[6]計!AN31</f>
        <v>0</v>
      </c>
      <c r="AW138" s="57">
        <f>+[6]計!AO31</f>
        <v>0</v>
      </c>
      <c r="AX138" s="57">
        <f>+[6]計!AP31</f>
        <v>0</v>
      </c>
      <c r="AY138" s="57">
        <f>+[6]計!AQ31</f>
        <v>0</v>
      </c>
      <c r="AZ138" s="57">
        <f>+[6]計!AR31</f>
        <v>0</v>
      </c>
      <c r="BA138" s="57">
        <f>+[6]計!AS31</f>
        <v>0</v>
      </c>
      <c r="BB138" s="57">
        <f>+[6]計!AT31</f>
        <v>0</v>
      </c>
      <c r="BC138" s="57">
        <f>+[6]計!AU31</f>
        <v>0</v>
      </c>
      <c r="BD138" s="57">
        <f>+[6]計!AV31</f>
        <v>0</v>
      </c>
      <c r="BE138" s="58">
        <f>+[6]計!AW31</f>
        <v>0</v>
      </c>
      <c r="BF138" s="57">
        <f>+[6]計!AX31</f>
        <v>0</v>
      </c>
      <c r="BG138" s="59">
        <f>+[6]計!AY31</f>
        <v>0</v>
      </c>
      <c r="BH138" s="28"/>
      <c r="BJ138" s="33">
        <f t="shared" si="4"/>
        <v>0</v>
      </c>
    </row>
    <row r="139" spans="2:62" s="33" customFormat="1" ht="14.25" customHeight="1" x14ac:dyDescent="0.15">
      <c r="B139" s="60"/>
      <c r="C139" s="683" t="s">
        <v>42</v>
      </c>
      <c r="D139" s="660"/>
      <c r="E139" s="24">
        <f t="shared" si="5"/>
        <v>299</v>
      </c>
      <c r="F139" s="23">
        <f>+[6]計!C32</f>
        <v>216</v>
      </c>
      <c r="G139" s="23">
        <f>+[6]計!D32</f>
        <v>83</v>
      </c>
      <c r="H139" s="34">
        <f>+[6]計!E32</f>
        <v>0</v>
      </c>
      <c r="I139" s="35">
        <f>+[6]計!F32</f>
        <v>0</v>
      </c>
      <c r="J139" s="35">
        <f>+[6]計!G32</f>
        <v>0</v>
      </c>
      <c r="K139" s="35">
        <f>+[6]計!H32</f>
        <v>0</v>
      </c>
      <c r="L139" s="35">
        <f>+[6]計!I32</f>
        <v>0</v>
      </c>
      <c r="M139" s="35">
        <f>+[6]計!J32</f>
        <v>0</v>
      </c>
      <c r="N139" s="35">
        <f>+[6]計!K32</f>
        <v>0</v>
      </c>
      <c r="O139" s="35">
        <f>+[6]計!L32</f>
        <v>0</v>
      </c>
      <c r="P139" s="35">
        <f>+[6]計!M32</f>
        <v>0</v>
      </c>
      <c r="Q139" s="35">
        <f>+[6]計!N32</f>
        <v>0</v>
      </c>
      <c r="R139" s="35">
        <f>+[6]計!O32</f>
        <v>3</v>
      </c>
      <c r="S139" s="35">
        <f>+[6]計!P32</f>
        <v>7</v>
      </c>
      <c r="T139" s="35">
        <f>+[6]計!Q32</f>
        <v>25</v>
      </c>
      <c r="U139" s="35">
        <f>+[6]計!R32</f>
        <v>10</v>
      </c>
      <c r="V139" s="35">
        <f>+[6]計!S32</f>
        <v>0</v>
      </c>
      <c r="W139" s="35">
        <f>+[6]計!T32</f>
        <v>0</v>
      </c>
      <c r="X139" s="35">
        <f>+[6]計!U32</f>
        <v>0</v>
      </c>
      <c r="Y139" s="35">
        <f>+[6]計!V32</f>
        <v>0</v>
      </c>
      <c r="Z139" s="35">
        <f>+[6]計!W32</f>
        <v>0</v>
      </c>
      <c r="AA139" s="35">
        <f>+[6]計!X32</f>
        <v>0</v>
      </c>
      <c r="AB139" s="35">
        <f>+[6]計!Y32</f>
        <v>0</v>
      </c>
      <c r="AC139" s="35">
        <f>+[6]計!Z32</f>
        <v>0</v>
      </c>
      <c r="AD139" s="36">
        <f>+[6]計!AA32</f>
        <v>7</v>
      </c>
      <c r="AE139" s="28"/>
      <c r="AF139" s="28"/>
      <c r="AG139" s="60"/>
      <c r="AH139" s="683" t="s">
        <v>42</v>
      </c>
      <c r="AI139" s="660"/>
      <c r="AJ139" s="29">
        <f>+[6]計!AB32</f>
        <v>0</v>
      </c>
      <c r="AK139" s="30">
        <f>+[6]計!AC32</f>
        <v>1</v>
      </c>
      <c r="AL139" s="30">
        <f>+[6]計!AD32</f>
        <v>2</v>
      </c>
      <c r="AM139" s="30">
        <f>+[6]計!AE32</f>
        <v>6</v>
      </c>
      <c r="AN139" s="30">
        <f>+[6]計!AF32</f>
        <v>2</v>
      </c>
      <c r="AO139" s="30">
        <f>+[6]計!AG32</f>
        <v>1</v>
      </c>
      <c r="AP139" s="30">
        <f>+[6]計!AH32</f>
        <v>0</v>
      </c>
      <c r="AQ139" s="30">
        <f>+[6]計!AI32</f>
        <v>0</v>
      </c>
      <c r="AR139" s="30">
        <f>+[6]計!AJ32</f>
        <v>0</v>
      </c>
      <c r="AS139" s="30">
        <f>+[6]計!AK32</f>
        <v>6</v>
      </c>
      <c r="AT139" s="30">
        <f>+[6]計!AL32</f>
        <v>2</v>
      </c>
      <c r="AU139" s="30">
        <f>+[6]計!AM32</f>
        <v>0</v>
      </c>
      <c r="AV139" s="30">
        <f>+[6]計!AN32</f>
        <v>0</v>
      </c>
      <c r="AW139" s="30">
        <f>+[6]計!AO32</f>
        <v>1</v>
      </c>
      <c r="AX139" s="30">
        <f>+[6]計!AP32</f>
        <v>0</v>
      </c>
      <c r="AY139" s="30">
        <f>+[6]計!AQ32</f>
        <v>0</v>
      </c>
      <c r="AZ139" s="30">
        <f>+[6]計!AR32</f>
        <v>6</v>
      </c>
      <c r="BA139" s="30">
        <f>+[6]計!AS32</f>
        <v>1</v>
      </c>
      <c r="BB139" s="30">
        <f>+[6]計!AT32</f>
        <v>0</v>
      </c>
      <c r="BC139" s="30">
        <f>+[6]計!AU32</f>
        <v>1</v>
      </c>
      <c r="BD139" s="30">
        <f>+[6]計!AV32</f>
        <v>1</v>
      </c>
      <c r="BE139" s="31">
        <f>+[6]計!AW32</f>
        <v>1</v>
      </c>
      <c r="BF139" s="30">
        <f>+[6]計!AX32</f>
        <v>0</v>
      </c>
      <c r="BG139" s="32">
        <f>+[6]計!AY32</f>
        <v>0</v>
      </c>
      <c r="BH139" s="28"/>
      <c r="BJ139" s="33">
        <f t="shared" si="4"/>
        <v>0</v>
      </c>
    </row>
    <row r="140" spans="2:62" s="33" customFormat="1" ht="14.25" customHeight="1" x14ac:dyDescent="0.15">
      <c r="B140" s="696" t="s">
        <v>43</v>
      </c>
      <c r="C140" s="660"/>
      <c r="D140" s="660"/>
      <c r="E140" s="23">
        <f t="shared" si="5"/>
        <v>7</v>
      </c>
      <c r="F140" s="23">
        <f>+[6]計!C33</f>
        <v>0</v>
      </c>
      <c r="G140" s="23">
        <f>+[6]計!D33</f>
        <v>7</v>
      </c>
      <c r="H140" s="34">
        <f>+[6]計!E33</f>
        <v>0</v>
      </c>
      <c r="I140" s="35">
        <f>+[6]計!F33</f>
        <v>0</v>
      </c>
      <c r="J140" s="35">
        <f>+[6]計!G33</f>
        <v>0</v>
      </c>
      <c r="K140" s="35">
        <f>+[6]計!H33</f>
        <v>0</v>
      </c>
      <c r="L140" s="35">
        <f>+[6]計!I33</f>
        <v>0</v>
      </c>
      <c r="M140" s="35">
        <f>+[6]計!J33</f>
        <v>0</v>
      </c>
      <c r="N140" s="35">
        <f>+[6]計!K33</f>
        <v>0</v>
      </c>
      <c r="O140" s="35">
        <f>+[6]計!L33</f>
        <v>0</v>
      </c>
      <c r="P140" s="35">
        <f>+[6]計!M33</f>
        <v>0</v>
      </c>
      <c r="Q140" s="35">
        <f>+[6]計!N33</f>
        <v>0</v>
      </c>
      <c r="R140" s="35">
        <f>+[6]計!O33</f>
        <v>0</v>
      </c>
      <c r="S140" s="35">
        <f>+[6]計!P33</f>
        <v>0</v>
      </c>
      <c r="T140" s="35">
        <f>+[6]計!Q33</f>
        <v>3</v>
      </c>
      <c r="U140" s="35">
        <f>+[6]計!R33</f>
        <v>0</v>
      </c>
      <c r="V140" s="35">
        <f>+[6]計!S33</f>
        <v>0</v>
      </c>
      <c r="W140" s="35">
        <f>+[6]計!T33</f>
        <v>0</v>
      </c>
      <c r="X140" s="35">
        <f>+[6]計!U33</f>
        <v>0</v>
      </c>
      <c r="Y140" s="35">
        <f>+[6]計!V33</f>
        <v>0</v>
      </c>
      <c r="Z140" s="35">
        <f>+[6]計!W33</f>
        <v>0</v>
      </c>
      <c r="AA140" s="35">
        <f>+[6]計!X33</f>
        <v>0</v>
      </c>
      <c r="AB140" s="35">
        <f>+[6]計!Y33</f>
        <v>0</v>
      </c>
      <c r="AC140" s="35">
        <f>+[6]計!Z33</f>
        <v>0</v>
      </c>
      <c r="AD140" s="36">
        <f>+[6]計!AA33</f>
        <v>0</v>
      </c>
      <c r="AE140" s="28"/>
      <c r="AF140" s="28"/>
      <c r="AG140" s="696" t="s">
        <v>43</v>
      </c>
      <c r="AH140" s="660"/>
      <c r="AI140" s="660"/>
      <c r="AJ140" s="29">
        <f>+[6]計!AB33</f>
        <v>0</v>
      </c>
      <c r="AK140" s="30">
        <f>+[6]計!AC33</f>
        <v>0</v>
      </c>
      <c r="AL140" s="30">
        <f>+[6]計!AD33</f>
        <v>0</v>
      </c>
      <c r="AM140" s="30">
        <f>+[6]計!AE33</f>
        <v>0</v>
      </c>
      <c r="AN140" s="30">
        <f>+[6]計!AF33</f>
        <v>0</v>
      </c>
      <c r="AO140" s="30">
        <f>+[6]計!AG33</f>
        <v>0</v>
      </c>
      <c r="AP140" s="30">
        <f>+[6]計!AH33</f>
        <v>0</v>
      </c>
      <c r="AQ140" s="30">
        <f>+[6]計!AI33</f>
        <v>0</v>
      </c>
      <c r="AR140" s="30">
        <f>+[6]計!AJ33</f>
        <v>0</v>
      </c>
      <c r="AS140" s="30">
        <f>+[6]計!AK33</f>
        <v>0</v>
      </c>
      <c r="AT140" s="30">
        <f>+[6]計!AL33</f>
        <v>0</v>
      </c>
      <c r="AU140" s="30">
        <f>+[6]計!AM33</f>
        <v>0</v>
      </c>
      <c r="AV140" s="30">
        <f>+[6]計!AN33</f>
        <v>0</v>
      </c>
      <c r="AW140" s="30">
        <f>+[6]計!AO33</f>
        <v>0</v>
      </c>
      <c r="AX140" s="30">
        <f>+[6]計!AP33</f>
        <v>0</v>
      </c>
      <c r="AY140" s="30">
        <f>+[6]計!AQ33</f>
        <v>0</v>
      </c>
      <c r="AZ140" s="30">
        <f>+[6]計!AR33</f>
        <v>4</v>
      </c>
      <c r="BA140" s="30">
        <f>+[6]計!AS33</f>
        <v>0</v>
      </c>
      <c r="BB140" s="30">
        <f>+[6]計!AT33</f>
        <v>0</v>
      </c>
      <c r="BC140" s="30">
        <f>+[6]計!AU33</f>
        <v>0</v>
      </c>
      <c r="BD140" s="30">
        <f>+[6]計!AV33</f>
        <v>0</v>
      </c>
      <c r="BE140" s="31">
        <f>+[6]計!AW33</f>
        <v>0</v>
      </c>
      <c r="BF140" s="30">
        <f>+[6]計!AX33</f>
        <v>0</v>
      </c>
      <c r="BG140" s="32">
        <f>+[6]計!AY33</f>
        <v>0</v>
      </c>
      <c r="BH140" s="28"/>
      <c r="BJ140" s="33">
        <f t="shared" si="4"/>
        <v>0</v>
      </c>
    </row>
    <row r="141" spans="2:62" s="33" customFormat="1" ht="14.25" x14ac:dyDescent="0.15">
      <c r="B141" s="696" t="s">
        <v>44</v>
      </c>
      <c r="C141" s="660"/>
      <c r="D141" s="660"/>
      <c r="E141" s="23">
        <f t="shared" si="5"/>
        <v>15</v>
      </c>
      <c r="F141" s="23">
        <f>+[6]計!C34</f>
        <v>7</v>
      </c>
      <c r="G141" s="23">
        <f>+[6]計!D34</f>
        <v>8</v>
      </c>
      <c r="H141" s="34">
        <f>+[6]計!E34</f>
        <v>0</v>
      </c>
      <c r="I141" s="35">
        <f>+[6]計!F34</f>
        <v>0</v>
      </c>
      <c r="J141" s="35">
        <f>+[6]計!G34</f>
        <v>0</v>
      </c>
      <c r="K141" s="35">
        <f>+[6]計!H34</f>
        <v>0</v>
      </c>
      <c r="L141" s="35">
        <f>+[6]計!I34</f>
        <v>0</v>
      </c>
      <c r="M141" s="35">
        <f>+[6]計!J34</f>
        <v>0</v>
      </c>
      <c r="N141" s="35">
        <f>+[6]計!K34</f>
        <v>0</v>
      </c>
      <c r="O141" s="35">
        <f>+[6]計!L34</f>
        <v>0</v>
      </c>
      <c r="P141" s="35">
        <f>+[6]計!M34</f>
        <v>0</v>
      </c>
      <c r="Q141" s="35">
        <f>+[6]計!N34</f>
        <v>0</v>
      </c>
      <c r="R141" s="35">
        <f>+[6]計!O34</f>
        <v>0</v>
      </c>
      <c r="S141" s="35">
        <f>+[6]計!P34</f>
        <v>0</v>
      </c>
      <c r="T141" s="35">
        <f>+[6]計!Q34</f>
        <v>7</v>
      </c>
      <c r="U141" s="35">
        <f>+[6]計!R34</f>
        <v>0</v>
      </c>
      <c r="V141" s="35">
        <f>+[6]計!S34</f>
        <v>0</v>
      </c>
      <c r="W141" s="35">
        <f>+[6]計!T34</f>
        <v>0</v>
      </c>
      <c r="X141" s="35">
        <f>+[6]計!U34</f>
        <v>0</v>
      </c>
      <c r="Y141" s="35">
        <f>+[6]計!V34</f>
        <v>0</v>
      </c>
      <c r="Z141" s="35">
        <f>+[6]計!W34</f>
        <v>0</v>
      </c>
      <c r="AA141" s="35">
        <f>+[6]計!X34</f>
        <v>0</v>
      </c>
      <c r="AB141" s="35">
        <f>+[6]計!Y34</f>
        <v>0</v>
      </c>
      <c r="AC141" s="35">
        <f>+[6]計!Z34</f>
        <v>0</v>
      </c>
      <c r="AD141" s="36">
        <f>+[6]計!AA34</f>
        <v>0</v>
      </c>
      <c r="AE141" s="28"/>
      <c r="AF141" s="28"/>
      <c r="AG141" s="696" t="s">
        <v>44</v>
      </c>
      <c r="AH141" s="660"/>
      <c r="AI141" s="660"/>
      <c r="AJ141" s="29">
        <f>+[6]計!AB34</f>
        <v>0</v>
      </c>
      <c r="AK141" s="30">
        <f>+[6]計!AC34</f>
        <v>0</v>
      </c>
      <c r="AL141" s="30">
        <f>+[6]計!AD34</f>
        <v>0</v>
      </c>
      <c r="AM141" s="30">
        <f>+[6]計!AE34</f>
        <v>1</v>
      </c>
      <c r="AN141" s="30">
        <f>+[6]計!AF34</f>
        <v>0</v>
      </c>
      <c r="AO141" s="30">
        <f>+[6]計!AG34</f>
        <v>0</v>
      </c>
      <c r="AP141" s="30">
        <f>+[6]計!AH34</f>
        <v>0</v>
      </c>
      <c r="AQ141" s="30">
        <f>+[6]計!AI34</f>
        <v>0</v>
      </c>
      <c r="AR141" s="30">
        <f>+[6]計!AJ34</f>
        <v>0</v>
      </c>
      <c r="AS141" s="30">
        <f>+[6]計!AK34</f>
        <v>0</v>
      </c>
      <c r="AT141" s="30">
        <f>+[6]計!AL34</f>
        <v>0</v>
      </c>
      <c r="AU141" s="30">
        <f>+[6]計!AM34</f>
        <v>0</v>
      </c>
      <c r="AV141" s="30">
        <f>+[6]計!AN34</f>
        <v>0</v>
      </c>
      <c r="AW141" s="30">
        <f>+[6]計!AO34</f>
        <v>0</v>
      </c>
      <c r="AX141" s="30">
        <f>+[6]計!AP34</f>
        <v>0</v>
      </c>
      <c r="AY141" s="30">
        <f>+[6]計!AQ34</f>
        <v>0</v>
      </c>
      <c r="AZ141" s="30">
        <f>+[6]計!AR34</f>
        <v>0</v>
      </c>
      <c r="BA141" s="30">
        <f>+[6]計!AS34</f>
        <v>0</v>
      </c>
      <c r="BB141" s="30">
        <f>+[6]計!AT34</f>
        <v>0</v>
      </c>
      <c r="BC141" s="30">
        <f>+[6]計!AU34</f>
        <v>0</v>
      </c>
      <c r="BD141" s="30">
        <f>+[6]計!AV34</f>
        <v>0</v>
      </c>
      <c r="BE141" s="31">
        <f>+[6]計!AW34</f>
        <v>0</v>
      </c>
      <c r="BF141" s="30">
        <f>+[6]計!AX34</f>
        <v>0</v>
      </c>
      <c r="BG141" s="32">
        <f>+[6]計!AY34</f>
        <v>0</v>
      </c>
      <c r="BH141" s="28"/>
      <c r="BJ141" s="33">
        <f t="shared" si="4"/>
        <v>0</v>
      </c>
    </row>
    <row r="142" spans="2:62" s="33" customFormat="1" ht="14.25" customHeight="1" x14ac:dyDescent="0.15">
      <c r="B142" s="696" t="s">
        <v>45</v>
      </c>
      <c r="C142" s="660"/>
      <c r="D142" s="660"/>
      <c r="E142" s="23">
        <f t="shared" si="5"/>
        <v>39</v>
      </c>
      <c r="F142" s="23">
        <f>+[6]計!C35</f>
        <v>23</v>
      </c>
      <c r="G142" s="23">
        <f>+[6]計!D35</f>
        <v>16</v>
      </c>
      <c r="H142" s="34">
        <f>+[6]計!E35</f>
        <v>0</v>
      </c>
      <c r="I142" s="35">
        <f>+[6]計!F35</f>
        <v>0</v>
      </c>
      <c r="J142" s="35">
        <f>+[6]計!G35</f>
        <v>0</v>
      </c>
      <c r="K142" s="35">
        <f>+[6]計!H35</f>
        <v>0</v>
      </c>
      <c r="L142" s="35">
        <f>+[6]計!I35</f>
        <v>0</v>
      </c>
      <c r="M142" s="35">
        <f>+[6]計!J35</f>
        <v>0</v>
      </c>
      <c r="N142" s="35">
        <f>+[6]計!K35</f>
        <v>0</v>
      </c>
      <c r="O142" s="35">
        <f>+[6]計!L35</f>
        <v>0</v>
      </c>
      <c r="P142" s="35">
        <f>+[6]計!M35</f>
        <v>0</v>
      </c>
      <c r="Q142" s="35">
        <f>+[6]計!N35</f>
        <v>0</v>
      </c>
      <c r="R142" s="35">
        <f>+[6]計!O35</f>
        <v>0</v>
      </c>
      <c r="S142" s="35">
        <f>+[6]計!P35</f>
        <v>0</v>
      </c>
      <c r="T142" s="35">
        <f>+[6]計!Q35</f>
        <v>9</v>
      </c>
      <c r="U142" s="35">
        <f>+[6]計!R35</f>
        <v>0</v>
      </c>
      <c r="V142" s="35">
        <f>+[6]計!S35</f>
        <v>0</v>
      </c>
      <c r="W142" s="35">
        <f>+[6]計!T35</f>
        <v>0</v>
      </c>
      <c r="X142" s="35">
        <f>+[6]計!U35</f>
        <v>0</v>
      </c>
      <c r="Y142" s="35">
        <f>+[6]計!V35</f>
        <v>0</v>
      </c>
      <c r="Z142" s="35">
        <f>+[6]計!W35</f>
        <v>0</v>
      </c>
      <c r="AA142" s="35">
        <f>+[6]計!X35</f>
        <v>0</v>
      </c>
      <c r="AB142" s="35">
        <f>+[6]計!Y35</f>
        <v>0</v>
      </c>
      <c r="AC142" s="35">
        <f>+[6]計!Z35</f>
        <v>0</v>
      </c>
      <c r="AD142" s="36">
        <f>+[6]計!AA35</f>
        <v>0</v>
      </c>
      <c r="AE142" s="28"/>
      <c r="AF142" s="28"/>
      <c r="AG142" s="696" t="s">
        <v>45</v>
      </c>
      <c r="AH142" s="660"/>
      <c r="AI142" s="660"/>
      <c r="AJ142" s="29">
        <f>+[6]計!AB35</f>
        <v>0</v>
      </c>
      <c r="AK142" s="30">
        <f>+[6]計!AC35</f>
        <v>0</v>
      </c>
      <c r="AL142" s="30">
        <f>+[6]計!AD35</f>
        <v>1</v>
      </c>
      <c r="AM142" s="30">
        <f>+[6]計!AE35</f>
        <v>2</v>
      </c>
      <c r="AN142" s="30">
        <f>+[6]計!AF35</f>
        <v>0</v>
      </c>
      <c r="AO142" s="30">
        <f>+[6]計!AG35</f>
        <v>0</v>
      </c>
      <c r="AP142" s="30">
        <f>+[6]計!AH35</f>
        <v>0</v>
      </c>
      <c r="AQ142" s="30">
        <f>+[6]計!AI35</f>
        <v>0</v>
      </c>
      <c r="AR142" s="30">
        <f>+[6]計!AJ35</f>
        <v>0</v>
      </c>
      <c r="AS142" s="30">
        <f>+[6]計!AK35</f>
        <v>0</v>
      </c>
      <c r="AT142" s="30">
        <f>+[6]計!AL35</f>
        <v>0</v>
      </c>
      <c r="AU142" s="30">
        <f>+[6]計!AM35</f>
        <v>0</v>
      </c>
      <c r="AV142" s="30">
        <f>+[6]計!AN35</f>
        <v>0</v>
      </c>
      <c r="AW142" s="30">
        <f>+[6]計!AO35</f>
        <v>0</v>
      </c>
      <c r="AX142" s="30">
        <f>+[6]計!AP35</f>
        <v>0</v>
      </c>
      <c r="AY142" s="30">
        <f>+[6]計!AQ35</f>
        <v>0</v>
      </c>
      <c r="AZ142" s="30">
        <f>+[6]計!AR35</f>
        <v>4</v>
      </c>
      <c r="BA142" s="30">
        <f>+[6]計!AS35</f>
        <v>0</v>
      </c>
      <c r="BB142" s="30">
        <f>+[6]計!AT35</f>
        <v>0</v>
      </c>
      <c r="BC142" s="30">
        <f>+[6]計!AU35</f>
        <v>0</v>
      </c>
      <c r="BD142" s="30">
        <f>+[6]計!AV35</f>
        <v>0</v>
      </c>
      <c r="BE142" s="31">
        <f>+[6]計!AW35</f>
        <v>0</v>
      </c>
      <c r="BF142" s="30">
        <f>+[6]計!AX35</f>
        <v>0</v>
      </c>
      <c r="BG142" s="32">
        <f>+[6]計!AY35</f>
        <v>0</v>
      </c>
      <c r="BH142" s="28"/>
      <c r="BJ142" s="33">
        <f t="shared" si="4"/>
        <v>0</v>
      </c>
    </row>
    <row r="143" spans="2:62" s="33" customFormat="1" ht="14.25" customHeight="1" x14ac:dyDescent="0.15">
      <c r="B143" s="703" t="s">
        <v>46</v>
      </c>
      <c r="C143" s="704"/>
      <c r="D143" s="534" t="s">
        <v>47</v>
      </c>
      <c r="E143" s="62">
        <f t="shared" si="5"/>
        <v>49</v>
      </c>
      <c r="F143" s="39">
        <f>+[6]計!C36</f>
        <v>38</v>
      </c>
      <c r="G143" s="39">
        <f>+[6]計!D36</f>
        <v>11</v>
      </c>
      <c r="H143" s="40">
        <f>+[6]計!E36</f>
        <v>0</v>
      </c>
      <c r="I143" s="41">
        <f>+[6]計!F36</f>
        <v>0</v>
      </c>
      <c r="J143" s="41">
        <f>+[6]計!G36</f>
        <v>0</v>
      </c>
      <c r="K143" s="41">
        <f>+[6]計!H36</f>
        <v>0</v>
      </c>
      <c r="L143" s="41">
        <f>+[6]計!I36</f>
        <v>0</v>
      </c>
      <c r="M143" s="41">
        <f>+[6]計!J36</f>
        <v>0</v>
      </c>
      <c r="N143" s="41">
        <f>+[6]計!K36</f>
        <v>0</v>
      </c>
      <c r="O143" s="41">
        <f>+[6]計!L36</f>
        <v>0</v>
      </c>
      <c r="P143" s="41">
        <f>+[6]計!M36</f>
        <v>0</v>
      </c>
      <c r="Q143" s="41">
        <f>+[6]計!N36</f>
        <v>0</v>
      </c>
      <c r="R143" s="41">
        <f>+[6]計!O36</f>
        <v>0</v>
      </c>
      <c r="S143" s="41">
        <f>+[6]計!P36</f>
        <v>0</v>
      </c>
      <c r="T143" s="41">
        <f>+[6]計!Q36</f>
        <v>5</v>
      </c>
      <c r="U143" s="41">
        <f>+[6]計!R36</f>
        <v>0</v>
      </c>
      <c r="V143" s="41">
        <f>+[6]計!S36</f>
        <v>0</v>
      </c>
      <c r="W143" s="41">
        <f>+[6]計!T36</f>
        <v>0</v>
      </c>
      <c r="X143" s="41">
        <f>+[6]計!U36</f>
        <v>0</v>
      </c>
      <c r="Y143" s="41">
        <f>+[6]計!V36</f>
        <v>0</v>
      </c>
      <c r="Z143" s="41">
        <f>+[6]計!W36</f>
        <v>0</v>
      </c>
      <c r="AA143" s="41">
        <f>+[6]計!X36</f>
        <v>0</v>
      </c>
      <c r="AB143" s="41">
        <f>+[6]計!Y36</f>
        <v>0</v>
      </c>
      <c r="AC143" s="41">
        <f>+[6]計!Z36</f>
        <v>0</v>
      </c>
      <c r="AD143" s="42">
        <f>+[6]計!AA36</f>
        <v>2</v>
      </c>
      <c r="AE143" s="28"/>
      <c r="AF143" s="28"/>
      <c r="AG143" s="703" t="s">
        <v>48</v>
      </c>
      <c r="AH143" s="704"/>
      <c r="AI143" s="61" t="s">
        <v>47</v>
      </c>
      <c r="AJ143" s="43">
        <f>+[6]計!AB36</f>
        <v>0</v>
      </c>
      <c r="AK143" s="44">
        <f>+[6]計!AC36</f>
        <v>0</v>
      </c>
      <c r="AL143" s="44">
        <f>+[6]計!AD36</f>
        <v>0</v>
      </c>
      <c r="AM143" s="44">
        <f>+[6]計!AE36</f>
        <v>1</v>
      </c>
      <c r="AN143" s="44">
        <f>+[6]計!AF36</f>
        <v>0</v>
      </c>
      <c r="AO143" s="44">
        <f>+[6]計!AG36</f>
        <v>0</v>
      </c>
      <c r="AP143" s="44">
        <f>+[6]計!AH36</f>
        <v>0</v>
      </c>
      <c r="AQ143" s="44">
        <f>+[6]計!AI36</f>
        <v>0</v>
      </c>
      <c r="AR143" s="44">
        <f>+[6]計!AJ36</f>
        <v>0</v>
      </c>
      <c r="AS143" s="44">
        <f>+[6]計!AK36</f>
        <v>0</v>
      </c>
      <c r="AT143" s="44">
        <f>+[6]計!AL36</f>
        <v>0</v>
      </c>
      <c r="AU143" s="44">
        <f>+[6]計!AM36</f>
        <v>0</v>
      </c>
      <c r="AV143" s="44">
        <f>+[6]計!AN36</f>
        <v>0</v>
      </c>
      <c r="AW143" s="44">
        <f>+[6]計!AO36</f>
        <v>0</v>
      </c>
      <c r="AX143" s="44">
        <f>+[6]計!AP36</f>
        <v>0</v>
      </c>
      <c r="AY143" s="44">
        <f>+[6]計!AQ36</f>
        <v>0</v>
      </c>
      <c r="AZ143" s="44">
        <f>+[6]計!AR36</f>
        <v>2</v>
      </c>
      <c r="BA143" s="44">
        <f>+[6]計!AS36</f>
        <v>0</v>
      </c>
      <c r="BB143" s="44">
        <f>+[6]計!AT36</f>
        <v>0</v>
      </c>
      <c r="BC143" s="44">
        <f>+[6]計!AU36</f>
        <v>0</v>
      </c>
      <c r="BD143" s="44">
        <f>+[6]計!AV36</f>
        <v>0</v>
      </c>
      <c r="BE143" s="45">
        <f>+[6]計!AW36</f>
        <v>1</v>
      </c>
      <c r="BF143" s="44">
        <f>+[6]計!AX36</f>
        <v>0</v>
      </c>
      <c r="BG143" s="46">
        <f>+[6]計!AY36</f>
        <v>0</v>
      </c>
      <c r="BH143" s="28"/>
      <c r="BJ143" s="33">
        <f t="shared" si="4"/>
        <v>0</v>
      </c>
    </row>
    <row r="144" spans="2:62" s="33" customFormat="1" ht="14.25" customHeight="1" x14ac:dyDescent="0.15">
      <c r="B144" s="705" t="s">
        <v>49</v>
      </c>
      <c r="C144" s="556"/>
      <c r="D144" s="89" t="s">
        <v>50</v>
      </c>
      <c r="E144" s="63">
        <f t="shared" si="5"/>
        <v>198</v>
      </c>
      <c r="F144" s="63">
        <f>+[6]計!C37</f>
        <v>154</v>
      </c>
      <c r="G144" s="63">
        <f>+[6]計!D37</f>
        <v>44</v>
      </c>
      <c r="H144" s="64">
        <f>+[6]計!E37</f>
        <v>0</v>
      </c>
      <c r="I144" s="65">
        <f>+[6]計!F37</f>
        <v>0</v>
      </c>
      <c r="J144" s="65">
        <f>+[6]計!G37</f>
        <v>0</v>
      </c>
      <c r="K144" s="65">
        <f>+[6]計!H37</f>
        <v>0</v>
      </c>
      <c r="L144" s="65">
        <f>+[6]計!I37</f>
        <v>0</v>
      </c>
      <c r="M144" s="65">
        <f>+[6]計!J37</f>
        <v>0</v>
      </c>
      <c r="N144" s="65">
        <f>+[6]計!K37</f>
        <v>0</v>
      </c>
      <c r="O144" s="65">
        <f>+[6]計!L37</f>
        <v>0</v>
      </c>
      <c r="P144" s="65">
        <f>+[6]計!M37</f>
        <v>0</v>
      </c>
      <c r="Q144" s="65">
        <f>+[6]計!N37</f>
        <v>0</v>
      </c>
      <c r="R144" s="65">
        <f>+[6]計!O37</f>
        <v>0</v>
      </c>
      <c r="S144" s="65">
        <f>+[6]計!P37</f>
        <v>0</v>
      </c>
      <c r="T144" s="65">
        <f>+[6]計!Q37</f>
        <v>15</v>
      </c>
      <c r="U144" s="65">
        <f>+[6]計!R37</f>
        <v>0</v>
      </c>
      <c r="V144" s="65">
        <f>+[6]計!S37</f>
        <v>0</v>
      </c>
      <c r="W144" s="65">
        <f>+[6]計!T37</f>
        <v>0</v>
      </c>
      <c r="X144" s="65">
        <f>+[6]計!U37</f>
        <v>0</v>
      </c>
      <c r="Y144" s="65">
        <f>+[6]計!V37</f>
        <v>0</v>
      </c>
      <c r="Z144" s="65">
        <f>+[6]計!W37</f>
        <v>0</v>
      </c>
      <c r="AA144" s="65">
        <f>+[6]計!X37</f>
        <v>0</v>
      </c>
      <c r="AB144" s="65">
        <f>+[6]計!Y37</f>
        <v>0</v>
      </c>
      <c r="AC144" s="65">
        <f>+[6]計!Z37</f>
        <v>0</v>
      </c>
      <c r="AD144" s="66">
        <f>+[6]計!AA37</f>
        <v>4</v>
      </c>
      <c r="AE144" s="28"/>
      <c r="AF144" s="28"/>
      <c r="AG144" s="705" t="s">
        <v>49</v>
      </c>
      <c r="AH144" s="556"/>
      <c r="AI144" s="535" t="s">
        <v>50</v>
      </c>
      <c r="AJ144" s="67">
        <f>+[6]計!AB37</f>
        <v>2</v>
      </c>
      <c r="AK144" s="68">
        <f>+[6]計!AC37</f>
        <v>0</v>
      </c>
      <c r="AL144" s="68">
        <f>+[6]計!AD37</f>
        <v>1</v>
      </c>
      <c r="AM144" s="68">
        <f>+[6]計!AE37</f>
        <v>11</v>
      </c>
      <c r="AN144" s="68">
        <f>+[6]計!AF37</f>
        <v>0</v>
      </c>
      <c r="AO144" s="68">
        <f>+[6]計!AG37</f>
        <v>0</v>
      </c>
      <c r="AP144" s="68">
        <f>+[6]計!AH37</f>
        <v>0</v>
      </c>
      <c r="AQ144" s="68">
        <f>+[6]計!AI37</f>
        <v>0</v>
      </c>
      <c r="AR144" s="68">
        <f>+[6]計!AJ37</f>
        <v>0</v>
      </c>
      <c r="AS144" s="68">
        <f>+[6]計!AK37</f>
        <v>0</v>
      </c>
      <c r="AT144" s="68">
        <f>+[6]計!AL37</f>
        <v>1</v>
      </c>
      <c r="AU144" s="68">
        <f>+[6]計!AM37</f>
        <v>0</v>
      </c>
      <c r="AV144" s="68">
        <f>+[6]計!AN37</f>
        <v>0</v>
      </c>
      <c r="AW144" s="68">
        <f>+[6]計!AO37</f>
        <v>0</v>
      </c>
      <c r="AX144" s="68">
        <f>+[6]計!AP37</f>
        <v>0</v>
      </c>
      <c r="AY144" s="68">
        <f>+[6]計!AQ37</f>
        <v>0</v>
      </c>
      <c r="AZ144" s="68">
        <f>+[6]計!AR37</f>
        <v>8</v>
      </c>
      <c r="BA144" s="68">
        <f>+[6]計!AS37</f>
        <v>0</v>
      </c>
      <c r="BB144" s="68">
        <f>+[6]計!AT37</f>
        <v>0</v>
      </c>
      <c r="BC144" s="68">
        <f>+[6]計!AU37</f>
        <v>0</v>
      </c>
      <c r="BD144" s="68">
        <f>+[6]計!AV37</f>
        <v>0</v>
      </c>
      <c r="BE144" s="69">
        <f>+[6]計!AW37</f>
        <v>2</v>
      </c>
      <c r="BF144" s="68">
        <f>+[6]計!AX37</f>
        <v>0</v>
      </c>
      <c r="BG144" s="70">
        <f>+[6]計!AY37</f>
        <v>0</v>
      </c>
      <c r="BH144" s="28"/>
      <c r="BJ144" s="33">
        <f t="shared" si="4"/>
        <v>0</v>
      </c>
    </row>
    <row r="145" spans="2:62" s="33" customFormat="1" ht="14.25" customHeight="1" x14ac:dyDescent="0.15">
      <c r="B145" s="696" t="s">
        <v>51</v>
      </c>
      <c r="C145" s="660"/>
      <c r="D145" s="660"/>
      <c r="E145" s="24">
        <f t="shared" si="5"/>
        <v>48</v>
      </c>
      <c r="F145" s="23">
        <f>+[6]計!C38</f>
        <v>48</v>
      </c>
      <c r="G145" s="23">
        <f>+[6]計!D38</f>
        <v>0</v>
      </c>
      <c r="H145" s="34">
        <f>+[6]計!E38</f>
        <v>0</v>
      </c>
      <c r="I145" s="35">
        <f>+[6]計!F38</f>
        <v>0</v>
      </c>
      <c r="J145" s="35">
        <f>+[6]計!G38</f>
        <v>0</v>
      </c>
      <c r="K145" s="35">
        <f>+[6]計!H38</f>
        <v>0</v>
      </c>
      <c r="L145" s="35">
        <f>+[6]計!I38</f>
        <v>0</v>
      </c>
      <c r="M145" s="35">
        <f>+[6]計!J38</f>
        <v>0</v>
      </c>
      <c r="N145" s="35">
        <f>+[6]計!K38</f>
        <v>0</v>
      </c>
      <c r="O145" s="35">
        <f>+[6]計!L38</f>
        <v>0</v>
      </c>
      <c r="P145" s="35">
        <f>+[6]計!M38</f>
        <v>0</v>
      </c>
      <c r="Q145" s="35">
        <f>+[6]計!N38</f>
        <v>0</v>
      </c>
      <c r="R145" s="35">
        <f>+[6]計!O38</f>
        <v>0</v>
      </c>
      <c r="S145" s="35">
        <f>+[6]計!P38</f>
        <v>0</v>
      </c>
      <c r="T145" s="35">
        <f>+[6]計!Q38</f>
        <v>0</v>
      </c>
      <c r="U145" s="35">
        <f>+[6]計!R38</f>
        <v>0</v>
      </c>
      <c r="V145" s="35">
        <f>+[6]計!S38</f>
        <v>0</v>
      </c>
      <c r="W145" s="35">
        <f>+[6]計!T38</f>
        <v>0</v>
      </c>
      <c r="X145" s="35">
        <f>+[6]計!U38</f>
        <v>0</v>
      </c>
      <c r="Y145" s="35">
        <f>+[6]計!V38</f>
        <v>0</v>
      </c>
      <c r="Z145" s="35">
        <f>+[6]計!W38</f>
        <v>0</v>
      </c>
      <c r="AA145" s="35">
        <f>+[6]計!X38</f>
        <v>0</v>
      </c>
      <c r="AB145" s="35">
        <f>+[6]計!Y38</f>
        <v>0</v>
      </c>
      <c r="AC145" s="35">
        <f>+[6]計!Z38</f>
        <v>0</v>
      </c>
      <c r="AD145" s="36">
        <f>+[6]計!AA38</f>
        <v>0</v>
      </c>
      <c r="AE145" s="28"/>
      <c r="AF145" s="28"/>
      <c r="AG145" s="696" t="s">
        <v>51</v>
      </c>
      <c r="AH145" s="660"/>
      <c r="AI145" s="660"/>
      <c r="AJ145" s="29">
        <f>+[6]計!AB38</f>
        <v>0</v>
      </c>
      <c r="AK145" s="30">
        <f>+[6]計!AC38</f>
        <v>0</v>
      </c>
      <c r="AL145" s="30">
        <f>+[6]計!AD38</f>
        <v>0</v>
      </c>
      <c r="AM145" s="30">
        <f>+[6]計!AE38</f>
        <v>0</v>
      </c>
      <c r="AN145" s="30">
        <f>+[6]計!AF38</f>
        <v>0</v>
      </c>
      <c r="AO145" s="30">
        <f>+[6]計!AG38</f>
        <v>0</v>
      </c>
      <c r="AP145" s="30">
        <f>+[6]計!AH38</f>
        <v>0</v>
      </c>
      <c r="AQ145" s="30">
        <f>+[6]計!AI38</f>
        <v>0</v>
      </c>
      <c r="AR145" s="30">
        <f>+[6]計!AJ38</f>
        <v>0</v>
      </c>
      <c r="AS145" s="30">
        <f>+[6]計!AK38</f>
        <v>0</v>
      </c>
      <c r="AT145" s="30">
        <f>+[6]計!AL38</f>
        <v>0</v>
      </c>
      <c r="AU145" s="30">
        <f>+[6]計!AM38</f>
        <v>0</v>
      </c>
      <c r="AV145" s="30">
        <f>+[6]計!AN38</f>
        <v>0</v>
      </c>
      <c r="AW145" s="30">
        <f>+[6]計!AO38</f>
        <v>0</v>
      </c>
      <c r="AX145" s="30">
        <f>+[6]計!AP38</f>
        <v>0</v>
      </c>
      <c r="AY145" s="30">
        <f>+[6]計!AQ38</f>
        <v>0</v>
      </c>
      <c r="AZ145" s="30">
        <f>+[6]計!AR38</f>
        <v>0</v>
      </c>
      <c r="BA145" s="30">
        <f>+[6]計!AS38</f>
        <v>0</v>
      </c>
      <c r="BB145" s="30">
        <f>+[6]計!AT38</f>
        <v>0</v>
      </c>
      <c r="BC145" s="30">
        <f>+[6]計!AU38</f>
        <v>0</v>
      </c>
      <c r="BD145" s="30">
        <f>+[6]計!AV38</f>
        <v>0</v>
      </c>
      <c r="BE145" s="31">
        <f>+[6]計!AW38</f>
        <v>0</v>
      </c>
      <c r="BF145" s="30">
        <f>+[6]計!AX38</f>
        <v>0</v>
      </c>
      <c r="BG145" s="32">
        <f>+[6]計!AY38</f>
        <v>0</v>
      </c>
      <c r="BH145" s="28"/>
      <c r="BJ145" s="33">
        <f t="shared" si="4"/>
        <v>0</v>
      </c>
    </row>
    <row r="146" spans="2:62" s="33" customFormat="1" ht="14.25" customHeight="1" x14ac:dyDescent="0.15">
      <c r="B146" s="696" t="s">
        <v>598</v>
      </c>
      <c r="C146" s="660"/>
      <c r="D146" s="660"/>
      <c r="E146" s="23">
        <f t="shared" si="5"/>
        <v>24</v>
      </c>
      <c r="F146" s="23">
        <f>+[6]計!C39</f>
        <v>23</v>
      </c>
      <c r="G146" s="23">
        <f>+[6]計!D39</f>
        <v>1</v>
      </c>
      <c r="H146" s="34">
        <f>+[6]計!E39</f>
        <v>0</v>
      </c>
      <c r="I146" s="35">
        <f>+[6]計!F39</f>
        <v>0</v>
      </c>
      <c r="J146" s="35">
        <f>+[6]計!G39</f>
        <v>0</v>
      </c>
      <c r="K146" s="35">
        <f>+[6]計!H39</f>
        <v>0</v>
      </c>
      <c r="L146" s="35">
        <f>+[6]計!I39</f>
        <v>0</v>
      </c>
      <c r="M146" s="35">
        <f>+[6]計!J39</f>
        <v>0</v>
      </c>
      <c r="N146" s="35">
        <f>+[6]計!K39</f>
        <v>0</v>
      </c>
      <c r="O146" s="35">
        <f>+[6]計!L39</f>
        <v>0</v>
      </c>
      <c r="P146" s="35">
        <f>+[6]計!M39</f>
        <v>0</v>
      </c>
      <c r="Q146" s="35">
        <f>+[6]計!N39</f>
        <v>0</v>
      </c>
      <c r="R146" s="35">
        <f>+[6]計!O39</f>
        <v>0</v>
      </c>
      <c r="S146" s="35">
        <f>+[6]計!P39</f>
        <v>0</v>
      </c>
      <c r="T146" s="35">
        <f>+[6]計!Q39</f>
        <v>0</v>
      </c>
      <c r="U146" s="35">
        <f>+[6]計!R39</f>
        <v>0</v>
      </c>
      <c r="V146" s="35">
        <f>+[6]計!S39</f>
        <v>0</v>
      </c>
      <c r="W146" s="35">
        <f>+[6]計!T39</f>
        <v>0</v>
      </c>
      <c r="X146" s="35">
        <f>+[6]計!U39</f>
        <v>0</v>
      </c>
      <c r="Y146" s="35">
        <f>+[6]計!V39</f>
        <v>0</v>
      </c>
      <c r="Z146" s="35">
        <f>+[6]計!W39</f>
        <v>0</v>
      </c>
      <c r="AA146" s="35">
        <f>+[6]計!X39</f>
        <v>0</v>
      </c>
      <c r="AB146" s="35">
        <f>+[6]計!Y39</f>
        <v>0</v>
      </c>
      <c r="AC146" s="35">
        <f>+[6]計!Z39</f>
        <v>0</v>
      </c>
      <c r="AD146" s="36">
        <f>+[6]計!AA39</f>
        <v>0</v>
      </c>
      <c r="AE146" s="28"/>
      <c r="AF146" s="28"/>
      <c r="AG146" s="696" t="s">
        <v>599</v>
      </c>
      <c r="AH146" s="660"/>
      <c r="AI146" s="660"/>
      <c r="AJ146" s="29">
        <f>+[6]計!AB39</f>
        <v>0</v>
      </c>
      <c r="AK146" s="30">
        <f>+[6]計!AC39</f>
        <v>0</v>
      </c>
      <c r="AL146" s="30">
        <f>+[6]計!AD39</f>
        <v>0</v>
      </c>
      <c r="AM146" s="30">
        <f>+[6]計!AE39</f>
        <v>1</v>
      </c>
      <c r="AN146" s="30">
        <f>+[6]計!AF39</f>
        <v>0</v>
      </c>
      <c r="AO146" s="30">
        <f>+[6]計!AG39</f>
        <v>0</v>
      </c>
      <c r="AP146" s="30">
        <f>+[6]計!AH39</f>
        <v>0</v>
      </c>
      <c r="AQ146" s="30">
        <f>+[6]計!AI39</f>
        <v>0</v>
      </c>
      <c r="AR146" s="30">
        <f>+[6]計!AJ39</f>
        <v>0</v>
      </c>
      <c r="AS146" s="30">
        <f>+[6]計!AK39</f>
        <v>0</v>
      </c>
      <c r="AT146" s="30">
        <f>+[6]計!AL39</f>
        <v>0</v>
      </c>
      <c r="AU146" s="30">
        <f>+[6]計!AM39</f>
        <v>0</v>
      </c>
      <c r="AV146" s="30">
        <f>+[6]計!AN39</f>
        <v>0</v>
      </c>
      <c r="AW146" s="30">
        <f>+[6]計!AO39</f>
        <v>0</v>
      </c>
      <c r="AX146" s="30">
        <f>+[6]計!AP39</f>
        <v>0</v>
      </c>
      <c r="AY146" s="30">
        <f>+[6]計!AQ39</f>
        <v>0</v>
      </c>
      <c r="AZ146" s="30">
        <f>+[6]計!AR39</f>
        <v>0</v>
      </c>
      <c r="BA146" s="30">
        <f>+[6]計!AS39</f>
        <v>0</v>
      </c>
      <c r="BB146" s="30">
        <f>+[6]計!AT39</f>
        <v>0</v>
      </c>
      <c r="BC146" s="30">
        <f>+[6]計!AU39</f>
        <v>0</v>
      </c>
      <c r="BD146" s="30">
        <f>+[6]計!AV39</f>
        <v>0</v>
      </c>
      <c r="BE146" s="31">
        <f>+[6]計!AW39</f>
        <v>0</v>
      </c>
      <c r="BF146" s="30">
        <f>+[6]計!AX39</f>
        <v>0</v>
      </c>
      <c r="BG146" s="32">
        <f>+[6]計!AY39</f>
        <v>0</v>
      </c>
      <c r="BH146" s="28"/>
      <c r="BJ146" s="33">
        <f t="shared" si="4"/>
        <v>0</v>
      </c>
    </row>
    <row r="147" spans="2:62" s="33" customFormat="1" ht="14.25" customHeight="1" x14ac:dyDescent="0.15">
      <c r="B147" s="696" t="s">
        <v>52</v>
      </c>
      <c r="C147" s="660"/>
      <c r="D147" s="697"/>
      <c r="E147" s="23">
        <f t="shared" si="5"/>
        <v>7</v>
      </c>
      <c r="F147" s="23">
        <f>+[6]計!C40</f>
        <v>5</v>
      </c>
      <c r="G147" s="23">
        <f>+[6]計!D40</f>
        <v>2</v>
      </c>
      <c r="H147" s="34">
        <f>+[6]計!E40</f>
        <v>0</v>
      </c>
      <c r="I147" s="35">
        <f>+[6]計!F40</f>
        <v>0</v>
      </c>
      <c r="J147" s="35">
        <f>+[6]計!G40</f>
        <v>0</v>
      </c>
      <c r="K147" s="35">
        <f>+[6]計!H40</f>
        <v>0</v>
      </c>
      <c r="L147" s="35">
        <f>+[6]計!I40</f>
        <v>0</v>
      </c>
      <c r="M147" s="35">
        <f>+[6]計!J40</f>
        <v>0</v>
      </c>
      <c r="N147" s="35">
        <f>+[6]計!K40</f>
        <v>0</v>
      </c>
      <c r="O147" s="35">
        <f>+[6]計!L40</f>
        <v>0</v>
      </c>
      <c r="P147" s="35">
        <f>+[6]計!M40</f>
        <v>0</v>
      </c>
      <c r="Q147" s="35">
        <f>+[6]計!N40</f>
        <v>0</v>
      </c>
      <c r="R147" s="35">
        <f>+[6]計!O40</f>
        <v>0</v>
      </c>
      <c r="S147" s="35">
        <f>+[6]計!P40</f>
        <v>0</v>
      </c>
      <c r="T147" s="35">
        <f>+[6]計!Q40</f>
        <v>1</v>
      </c>
      <c r="U147" s="35">
        <f>+[6]計!R40</f>
        <v>0</v>
      </c>
      <c r="V147" s="35">
        <f>+[6]計!S40</f>
        <v>0</v>
      </c>
      <c r="W147" s="35">
        <f>+[6]計!T40</f>
        <v>0</v>
      </c>
      <c r="X147" s="35">
        <f>+[6]計!U40</f>
        <v>0</v>
      </c>
      <c r="Y147" s="35">
        <f>+[6]計!V40</f>
        <v>0</v>
      </c>
      <c r="Z147" s="35">
        <f>+[6]計!W40</f>
        <v>0</v>
      </c>
      <c r="AA147" s="35">
        <f>+[6]計!X40</f>
        <v>0</v>
      </c>
      <c r="AB147" s="35">
        <f>+[6]計!Y40</f>
        <v>0</v>
      </c>
      <c r="AC147" s="35">
        <f>+[6]計!Z40</f>
        <v>0</v>
      </c>
      <c r="AD147" s="36">
        <f>+[6]計!AA40</f>
        <v>0</v>
      </c>
      <c r="AE147" s="28"/>
      <c r="AF147" s="28"/>
      <c r="AG147" s="696" t="s">
        <v>52</v>
      </c>
      <c r="AH147" s="660"/>
      <c r="AI147" s="660"/>
      <c r="AJ147" s="29">
        <f>+[6]計!AB40</f>
        <v>0</v>
      </c>
      <c r="AK147" s="30">
        <f>+[6]計!AC40</f>
        <v>0</v>
      </c>
      <c r="AL147" s="30">
        <f>+[6]計!AD40</f>
        <v>0</v>
      </c>
      <c r="AM147" s="30">
        <f>+[6]計!AE40</f>
        <v>0</v>
      </c>
      <c r="AN147" s="30">
        <f>+[6]計!AF40</f>
        <v>0</v>
      </c>
      <c r="AO147" s="30">
        <f>+[6]計!AG40</f>
        <v>0</v>
      </c>
      <c r="AP147" s="30">
        <f>+[6]計!AH40</f>
        <v>0</v>
      </c>
      <c r="AQ147" s="30">
        <f>+[6]計!AI40</f>
        <v>0</v>
      </c>
      <c r="AR147" s="30">
        <f>+[6]計!AJ40</f>
        <v>0</v>
      </c>
      <c r="AS147" s="30">
        <f>+[6]計!AK40</f>
        <v>0</v>
      </c>
      <c r="AT147" s="30">
        <f>+[6]計!AL40</f>
        <v>0</v>
      </c>
      <c r="AU147" s="30">
        <f>+[6]計!AM40</f>
        <v>0</v>
      </c>
      <c r="AV147" s="30">
        <f>+[6]計!AN40</f>
        <v>0</v>
      </c>
      <c r="AW147" s="30">
        <f>+[6]計!AO40</f>
        <v>0</v>
      </c>
      <c r="AX147" s="30">
        <f>+[6]計!AP40</f>
        <v>0</v>
      </c>
      <c r="AY147" s="30">
        <f>+[6]計!AQ40</f>
        <v>0</v>
      </c>
      <c r="AZ147" s="30">
        <f>+[6]計!AR40</f>
        <v>1</v>
      </c>
      <c r="BA147" s="30">
        <f>+[6]計!AS40</f>
        <v>0</v>
      </c>
      <c r="BB147" s="30">
        <f>+[6]計!AT40</f>
        <v>0</v>
      </c>
      <c r="BC147" s="30">
        <f>+[6]計!AU40</f>
        <v>0</v>
      </c>
      <c r="BD147" s="30">
        <f>+[6]計!AV40</f>
        <v>0</v>
      </c>
      <c r="BE147" s="31">
        <f>+[6]計!AW40</f>
        <v>0</v>
      </c>
      <c r="BF147" s="30">
        <f>+[6]計!AX40</f>
        <v>0</v>
      </c>
      <c r="BG147" s="32">
        <f>+[6]計!AY40</f>
        <v>0</v>
      </c>
      <c r="BH147" s="28"/>
      <c r="BJ147" s="33">
        <f t="shared" si="4"/>
        <v>0</v>
      </c>
    </row>
    <row r="148" spans="2:62" s="33" customFormat="1" ht="14.25" customHeight="1" x14ac:dyDescent="0.15">
      <c r="B148" s="696" t="s">
        <v>53</v>
      </c>
      <c r="C148" s="660"/>
      <c r="D148" s="697"/>
      <c r="E148" s="23">
        <f t="shared" si="5"/>
        <v>235</v>
      </c>
      <c r="F148" s="23">
        <f>+[6]計!C41</f>
        <v>146</v>
      </c>
      <c r="G148" s="23">
        <f>+[6]計!D41</f>
        <v>89</v>
      </c>
      <c r="H148" s="34">
        <f>+[6]計!E41</f>
        <v>1</v>
      </c>
      <c r="I148" s="35">
        <f>+[6]計!F41</f>
        <v>0</v>
      </c>
      <c r="J148" s="35">
        <f>+[6]計!G41</f>
        <v>0</v>
      </c>
      <c r="K148" s="35">
        <f>+[6]計!H41</f>
        <v>0</v>
      </c>
      <c r="L148" s="35">
        <f>+[6]計!I41</f>
        <v>0</v>
      </c>
      <c r="M148" s="35">
        <f>+[6]計!J41</f>
        <v>0</v>
      </c>
      <c r="N148" s="35">
        <f>+[6]計!K41</f>
        <v>0</v>
      </c>
      <c r="O148" s="35">
        <f>+[6]計!L41</f>
        <v>0</v>
      </c>
      <c r="P148" s="35">
        <f>+[6]計!M41</f>
        <v>0</v>
      </c>
      <c r="Q148" s="35">
        <f>+[6]計!N41</f>
        <v>2</v>
      </c>
      <c r="R148" s="35">
        <f>+[6]計!O41</f>
        <v>0</v>
      </c>
      <c r="S148" s="35">
        <f>+[6]計!P41</f>
        <v>1</v>
      </c>
      <c r="T148" s="35">
        <f>+[6]計!Q41</f>
        <v>31</v>
      </c>
      <c r="U148" s="35">
        <f>+[6]計!R41</f>
        <v>2</v>
      </c>
      <c r="V148" s="35">
        <f>+[6]計!S41</f>
        <v>0</v>
      </c>
      <c r="W148" s="35">
        <f>+[6]計!T41</f>
        <v>0</v>
      </c>
      <c r="X148" s="35">
        <f>+[6]計!U41</f>
        <v>0</v>
      </c>
      <c r="Y148" s="35">
        <f>+[6]計!V41</f>
        <v>0</v>
      </c>
      <c r="Z148" s="35">
        <f>+[6]計!W41</f>
        <v>0</v>
      </c>
      <c r="AA148" s="35">
        <f>+[6]計!X41</f>
        <v>0</v>
      </c>
      <c r="AB148" s="35">
        <f>+[6]計!Y41</f>
        <v>2</v>
      </c>
      <c r="AC148" s="35">
        <f>+[6]計!Z41</f>
        <v>0</v>
      </c>
      <c r="AD148" s="36">
        <f>+[6]計!AA41</f>
        <v>2</v>
      </c>
      <c r="AE148" s="28"/>
      <c r="AF148" s="28"/>
      <c r="AG148" s="696" t="s">
        <v>53</v>
      </c>
      <c r="AH148" s="660"/>
      <c r="AI148" s="660"/>
      <c r="AJ148" s="29">
        <f>+[6]計!AB41</f>
        <v>6</v>
      </c>
      <c r="AK148" s="30">
        <f>+[6]計!AC41</f>
        <v>1</v>
      </c>
      <c r="AL148" s="30">
        <f>+[6]計!AD41</f>
        <v>6</v>
      </c>
      <c r="AM148" s="30">
        <f>+[6]計!AE41</f>
        <v>17</v>
      </c>
      <c r="AN148" s="30">
        <f>+[6]計!AF41</f>
        <v>1</v>
      </c>
      <c r="AO148" s="30">
        <f>+[6]計!AG41</f>
        <v>0</v>
      </c>
      <c r="AP148" s="30">
        <f>+[6]計!AH41</f>
        <v>0</v>
      </c>
      <c r="AQ148" s="30">
        <f>+[6]計!AI41</f>
        <v>1</v>
      </c>
      <c r="AR148" s="30">
        <f>+[6]計!AJ41</f>
        <v>0</v>
      </c>
      <c r="AS148" s="30">
        <f>+[6]計!AK41</f>
        <v>0</v>
      </c>
      <c r="AT148" s="30">
        <f>+[6]計!AL41</f>
        <v>1</v>
      </c>
      <c r="AU148" s="30">
        <f>+[6]計!AM41</f>
        <v>0</v>
      </c>
      <c r="AV148" s="30">
        <f>+[6]計!AN41</f>
        <v>0</v>
      </c>
      <c r="AW148" s="30">
        <f>+[6]計!AO41</f>
        <v>0</v>
      </c>
      <c r="AX148" s="30">
        <f>+[6]計!AP41</f>
        <v>0</v>
      </c>
      <c r="AY148" s="30">
        <f>+[6]計!AQ41</f>
        <v>0</v>
      </c>
      <c r="AZ148" s="30">
        <f>+[6]計!AR41</f>
        <v>5</v>
      </c>
      <c r="BA148" s="30">
        <f>+[6]計!AS41</f>
        <v>0</v>
      </c>
      <c r="BB148" s="30">
        <f>+[6]計!AT41</f>
        <v>2</v>
      </c>
      <c r="BC148" s="30">
        <f>+[6]計!AU41</f>
        <v>2</v>
      </c>
      <c r="BD148" s="30">
        <f>+[6]計!AV41</f>
        <v>2</v>
      </c>
      <c r="BE148" s="31">
        <f>+[6]計!AW41</f>
        <v>3</v>
      </c>
      <c r="BF148" s="30">
        <f>+[6]計!AX41</f>
        <v>1</v>
      </c>
      <c r="BG148" s="32">
        <f>+[6]計!AY41</f>
        <v>0</v>
      </c>
      <c r="BH148" s="28"/>
      <c r="BJ148" s="33">
        <f t="shared" si="4"/>
        <v>0</v>
      </c>
    </row>
    <row r="149" spans="2:62" s="33" customFormat="1" ht="14.25" customHeight="1" x14ac:dyDescent="0.15">
      <c r="B149" s="696" t="s">
        <v>54</v>
      </c>
      <c r="C149" s="660"/>
      <c r="D149" s="697"/>
      <c r="E149" s="23">
        <f t="shared" si="5"/>
        <v>103</v>
      </c>
      <c r="F149" s="23">
        <f>+[6]計!C42</f>
        <v>60</v>
      </c>
      <c r="G149" s="23">
        <f>+[6]計!D42</f>
        <v>43</v>
      </c>
      <c r="H149" s="34">
        <f>+[6]計!E42</f>
        <v>0</v>
      </c>
      <c r="I149" s="35">
        <f>+[6]計!F42</f>
        <v>0</v>
      </c>
      <c r="J149" s="35">
        <f>+[6]計!G42</f>
        <v>0</v>
      </c>
      <c r="K149" s="35">
        <f>+[6]計!H42</f>
        <v>0</v>
      </c>
      <c r="L149" s="35">
        <f>+[6]計!I42</f>
        <v>0</v>
      </c>
      <c r="M149" s="35">
        <f>+[6]計!J42</f>
        <v>0</v>
      </c>
      <c r="N149" s="35">
        <f>+[6]計!K42</f>
        <v>0</v>
      </c>
      <c r="O149" s="35">
        <f>+[6]計!L42</f>
        <v>0</v>
      </c>
      <c r="P149" s="35">
        <f>+[6]計!M42</f>
        <v>0</v>
      </c>
      <c r="Q149" s="35">
        <f>+[6]計!N42</f>
        <v>0</v>
      </c>
      <c r="R149" s="35">
        <f>+[6]計!O42</f>
        <v>0</v>
      </c>
      <c r="S149" s="35">
        <f>+[6]計!P42</f>
        <v>3</v>
      </c>
      <c r="T149" s="35">
        <f>+[6]計!Q42</f>
        <v>8</v>
      </c>
      <c r="U149" s="35">
        <f>+[6]計!R42</f>
        <v>3</v>
      </c>
      <c r="V149" s="35">
        <f>+[6]計!S42</f>
        <v>0</v>
      </c>
      <c r="W149" s="35">
        <f>+[6]計!T42</f>
        <v>0</v>
      </c>
      <c r="X149" s="35">
        <f>+[6]計!U42</f>
        <v>0</v>
      </c>
      <c r="Y149" s="35">
        <f>+[6]計!V42</f>
        <v>0</v>
      </c>
      <c r="Z149" s="35">
        <f>+[6]計!W42</f>
        <v>0</v>
      </c>
      <c r="AA149" s="35">
        <f>+[6]計!X42</f>
        <v>0</v>
      </c>
      <c r="AB149" s="35">
        <f>+[6]計!Y42</f>
        <v>0</v>
      </c>
      <c r="AC149" s="35">
        <f>+[6]計!Z42</f>
        <v>0</v>
      </c>
      <c r="AD149" s="36">
        <f>+[6]計!AA42</f>
        <v>3</v>
      </c>
      <c r="AE149" s="28"/>
      <c r="AF149" s="28"/>
      <c r="AG149" s="696" t="s">
        <v>54</v>
      </c>
      <c r="AH149" s="660"/>
      <c r="AI149" s="660"/>
      <c r="AJ149" s="29">
        <f>+[6]計!AB42</f>
        <v>4</v>
      </c>
      <c r="AK149" s="30">
        <f>+[6]計!AC42</f>
        <v>0</v>
      </c>
      <c r="AL149" s="30">
        <f>+[6]計!AD42</f>
        <v>2</v>
      </c>
      <c r="AM149" s="30">
        <f>+[6]計!AE42</f>
        <v>8</v>
      </c>
      <c r="AN149" s="30">
        <f>+[6]計!AF42</f>
        <v>1</v>
      </c>
      <c r="AO149" s="30">
        <f>+[6]計!AG42</f>
        <v>0</v>
      </c>
      <c r="AP149" s="30">
        <f>+[6]計!AH42</f>
        <v>0</v>
      </c>
      <c r="AQ149" s="30">
        <f>+[6]計!AI42</f>
        <v>0</v>
      </c>
      <c r="AR149" s="30">
        <f>+[6]計!AJ42</f>
        <v>0</v>
      </c>
      <c r="AS149" s="30">
        <f>+[6]計!AK42</f>
        <v>0</v>
      </c>
      <c r="AT149" s="30">
        <f>+[6]計!AL42</f>
        <v>0</v>
      </c>
      <c r="AU149" s="30">
        <f>+[6]計!AM42</f>
        <v>0</v>
      </c>
      <c r="AV149" s="30">
        <f>+[6]計!AN42</f>
        <v>0</v>
      </c>
      <c r="AW149" s="30">
        <f>+[6]計!AO42</f>
        <v>0</v>
      </c>
      <c r="AX149" s="30">
        <f>+[6]計!AP42</f>
        <v>0</v>
      </c>
      <c r="AY149" s="30">
        <f>+[6]計!AQ42</f>
        <v>0</v>
      </c>
      <c r="AZ149" s="30">
        <f>+[6]計!AR42</f>
        <v>9</v>
      </c>
      <c r="BA149" s="30">
        <f>+[6]計!AS42</f>
        <v>0</v>
      </c>
      <c r="BB149" s="30">
        <f>+[6]計!AT42</f>
        <v>0</v>
      </c>
      <c r="BC149" s="30">
        <f>+[6]計!AU42</f>
        <v>2</v>
      </c>
      <c r="BD149" s="30">
        <f>+[6]計!AV42</f>
        <v>0</v>
      </c>
      <c r="BE149" s="31">
        <f>+[6]計!AW42</f>
        <v>0</v>
      </c>
      <c r="BF149" s="30">
        <f>+[6]計!AX42</f>
        <v>0</v>
      </c>
      <c r="BG149" s="32">
        <f>+[6]計!AY42</f>
        <v>0</v>
      </c>
      <c r="BH149" s="28"/>
      <c r="BJ149" s="33">
        <f t="shared" si="4"/>
        <v>0</v>
      </c>
    </row>
    <row r="150" spans="2:62" s="33" customFormat="1" ht="14.25" customHeight="1" x14ac:dyDescent="0.15">
      <c r="B150" s="696" t="s">
        <v>600</v>
      </c>
      <c r="C150" s="660"/>
      <c r="D150" s="697"/>
      <c r="E150" s="23">
        <f t="shared" si="5"/>
        <v>12</v>
      </c>
      <c r="F150" s="23">
        <f>+[6]計!C43</f>
        <v>4</v>
      </c>
      <c r="G150" s="23">
        <f>+[6]計!D43</f>
        <v>8</v>
      </c>
      <c r="H150" s="34">
        <f>+[6]計!E43</f>
        <v>0</v>
      </c>
      <c r="I150" s="35">
        <f>+[6]計!F43</f>
        <v>0</v>
      </c>
      <c r="J150" s="35">
        <f>+[6]計!G43</f>
        <v>0</v>
      </c>
      <c r="K150" s="35">
        <f>+[6]計!H43</f>
        <v>0</v>
      </c>
      <c r="L150" s="35">
        <f>+[6]計!I43</f>
        <v>0</v>
      </c>
      <c r="M150" s="35">
        <f>+[6]計!J43</f>
        <v>0</v>
      </c>
      <c r="N150" s="35">
        <f>+[6]計!K43</f>
        <v>0</v>
      </c>
      <c r="O150" s="35">
        <f>+[6]計!L43</f>
        <v>0</v>
      </c>
      <c r="P150" s="35">
        <f>+[6]計!M43</f>
        <v>0</v>
      </c>
      <c r="Q150" s="35">
        <f>+[6]計!N43</f>
        <v>0</v>
      </c>
      <c r="R150" s="35">
        <f>+[6]計!O43</f>
        <v>3</v>
      </c>
      <c r="S150" s="35">
        <f>+[6]計!P43</f>
        <v>0</v>
      </c>
      <c r="T150" s="35">
        <f>+[6]計!Q43</f>
        <v>3</v>
      </c>
      <c r="U150" s="35">
        <f>+[6]計!R43</f>
        <v>0</v>
      </c>
      <c r="V150" s="35">
        <f>+[6]計!S43</f>
        <v>0</v>
      </c>
      <c r="W150" s="35">
        <f>+[6]計!T43</f>
        <v>0</v>
      </c>
      <c r="X150" s="35">
        <f>+[6]計!U43</f>
        <v>0</v>
      </c>
      <c r="Y150" s="35">
        <f>+[6]計!V43</f>
        <v>0</v>
      </c>
      <c r="Z150" s="35">
        <f>+[6]計!W43</f>
        <v>0</v>
      </c>
      <c r="AA150" s="35">
        <f>+[6]計!X43</f>
        <v>0</v>
      </c>
      <c r="AB150" s="35">
        <f>+[6]計!Y43</f>
        <v>0</v>
      </c>
      <c r="AC150" s="35">
        <f>+[6]計!Z43</f>
        <v>0</v>
      </c>
      <c r="AD150" s="36">
        <f>+[6]計!AA43</f>
        <v>0</v>
      </c>
      <c r="AE150" s="28"/>
      <c r="AF150" s="28"/>
      <c r="AG150" s="696" t="s">
        <v>601</v>
      </c>
      <c r="AH150" s="660"/>
      <c r="AI150" s="660"/>
      <c r="AJ150" s="29">
        <f>+[6]計!AB43</f>
        <v>0</v>
      </c>
      <c r="AK150" s="30">
        <f>+[6]計!AC43</f>
        <v>0</v>
      </c>
      <c r="AL150" s="30">
        <f>+[6]計!AD43</f>
        <v>0</v>
      </c>
      <c r="AM150" s="30">
        <f>+[6]計!AE43</f>
        <v>1</v>
      </c>
      <c r="AN150" s="30">
        <f>+[6]計!AF43</f>
        <v>0</v>
      </c>
      <c r="AO150" s="30">
        <f>+[6]計!AG43</f>
        <v>0</v>
      </c>
      <c r="AP150" s="30">
        <f>+[6]計!AH43</f>
        <v>0</v>
      </c>
      <c r="AQ150" s="30">
        <f>+[6]計!AI43</f>
        <v>0</v>
      </c>
      <c r="AR150" s="30">
        <f>+[6]計!AJ43</f>
        <v>0</v>
      </c>
      <c r="AS150" s="30">
        <f>+[6]計!AK43</f>
        <v>0</v>
      </c>
      <c r="AT150" s="30">
        <f>+[6]計!AL43</f>
        <v>0</v>
      </c>
      <c r="AU150" s="30">
        <f>+[6]計!AM43</f>
        <v>0</v>
      </c>
      <c r="AV150" s="30">
        <f>+[6]計!AN43</f>
        <v>0</v>
      </c>
      <c r="AW150" s="30">
        <f>+[6]計!AO43</f>
        <v>0</v>
      </c>
      <c r="AX150" s="30">
        <f>+[6]計!AP43</f>
        <v>0</v>
      </c>
      <c r="AY150" s="30">
        <f>+[6]計!AQ43</f>
        <v>0</v>
      </c>
      <c r="AZ150" s="30">
        <f>+[6]計!AR43</f>
        <v>0</v>
      </c>
      <c r="BA150" s="30">
        <f>+[6]計!AS43</f>
        <v>0</v>
      </c>
      <c r="BB150" s="30">
        <f>+[6]計!AT43</f>
        <v>0</v>
      </c>
      <c r="BC150" s="30">
        <f>+[6]計!AU43</f>
        <v>0</v>
      </c>
      <c r="BD150" s="30">
        <f>+[6]計!AV43</f>
        <v>1</v>
      </c>
      <c r="BE150" s="31">
        <f>+[6]計!AW43</f>
        <v>0</v>
      </c>
      <c r="BF150" s="30">
        <f>+[6]計!AX43</f>
        <v>0</v>
      </c>
      <c r="BG150" s="32">
        <f>+[6]計!AY43</f>
        <v>0</v>
      </c>
      <c r="BH150" s="28"/>
      <c r="BJ150" s="33">
        <f t="shared" si="4"/>
        <v>0</v>
      </c>
    </row>
    <row r="151" spans="2:62" s="33" customFormat="1" ht="14.25" customHeight="1" x14ac:dyDescent="0.15">
      <c r="B151" s="696" t="s">
        <v>602</v>
      </c>
      <c r="C151" s="660"/>
      <c r="D151" s="697"/>
      <c r="E151" s="23">
        <f t="shared" si="5"/>
        <v>239</v>
      </c>
      <c r="F151" s="23">
        <f>+[6]計!C44</f>
        <v>187</v>
      </c>
      <c r="G151" s="23">
        <f>+[6]計!D44</f>
        <v>52</v>
      </c>
      <c r="H151" s="34">
        <f>+[6]計!E44</f>
        <v>0</v>
      </c>
      <c r="I151" s="35">
        <f>+[6]計!F44</f>
        <v>0</v>
      </c>
      <c r="J151" s="35">
        <f>+[6]計!G44</f>
        <v>0</v>
      </c>
      <c r="K151" s="35">
        <f>+[6]計!H44</f>
        <v>0</v>
      </c>
      <c r="L151" s="35">
        <f>+[6]計!I44</f>
        <v>0</v>
      </c>
      <c r="M151" s="35">
        <f>+[6]計!J44</f>
        <v>0</v>
      </c>
      <c r="N151" s="35">
        <f>+[6]計!K44</f>
        <v>0</v>
      </c>
      <c r="O151" s="35">
        <f>+[6]計!L44</f>
        <v>0</v>
      </c>
      <c r="P151" s="35">
        <f>+[6]計!M44</f>
        <v>0</v>
      </c>
      <c r="Q151" s="35">
        <f>+[6]計!N44</f>
        <v>0</v>
      </c>
      <c r="R151" s="35">
        <f>+[6]計!O44</f>
        <v>0</v>
      </c>
      <c r="S151" s="35">
        <f>+[6]計!P44</f>
        <v>0</v>
      </c>
      <c r="T151" s="35">
        <f>+[6]計!Q44</f>
        <v>2</v>
      </c>
      <c r="U151" s="35">
        <f>+[6]計!R44</f>
        <v>4</v>
      </c>
      <c r="V151" s="35">
        <f>+[6]計!S44</f>
        <v>0</v>
      </c>
      <c r="W151" s="35">
        <f>+[6]計!T44</f>
        <v>0</v>
      </c>
      <c r="X151" s="35">
        <f>+[6]計!U44</f>
        <v>0</v>
      </c>
      <c r="Y151" s="35">
        <f>+[6]計!V44</f>
        <v>0</v>
      </c>
      <c r="Z151" s="35">
        <f>+[6]計!W44</f>
        <v>0</v>
      </c>
      <c r="AA151" s="35">
        <f>+[6]計!X44</f>
        <v>0</v>
      </c>
      <c r="AB151" s="35">
        <f>+[6]計!Y44</f>
        <v>0</v>
      </c>
      <c r="AC151" s="35">
        <f>+[6]計!Z44</f>
        <v>0</v>
      </c>
      <c r="AD151" s="36">
        <f>+[6]計!AA44</f>
        <v>13</v>
      </c>
      <c r="AE151" s="28"/>
      <c r="AF151" s="28"/>
      <c r="AG151" s="696" t="s">
        <v>603</v>
      </c>
      <c r="AH151" s="660"/>
      <c r="AI151" s="660"/>
      <c r="AJ151" s="29">
        <f>+[6]計!AB44</f>
        <v>1</v>
      </c>
      <c r="AK151" s="30">
        <f>+[6]計!AC44</f>
        <v>3</v>
      </c>
      <c r="AL151" s="30">
        <f>+[6]計!AD44</f>
        <v>7</v>
      </c>
      <c r="AM151" s="30">
        <f>+[6]計!AE44</f>
        <v>11</v>
      </c>
      <c r="AN151" s="30">
        <f>+[6]計!AF44</f>
        <v>0</v>
      </c>
      <c r="AO151" s="30">
        <f>+[6]計!AG44</f>
        <v>0</v>
      </c>
      <c r="AP151" s="30">
        <f>+[6]計!AH44</f>
        <v>0</v>
      </c>
      <c r="AQ151" s="30">
        <f>+[6]計!AI44</f>
        <v>0</v>
      </c>
      <c r="AR151" s="30">
        <f>+[6]計!AJ44</f>
        <v>0</v>
      </c>
      <c r="AS151" s="30">
        <f>+[6]計!AK44</f>
        <v>1</v>
      </c>
      <c r="AT151" s="30">
        <f>+[6]計!AL44</f>
        <v>0</v>
      </c>
      <c r="AU151" s="30">
        <f>+[6]計!AM44</f>
        <v>0</v>
      </c>
      <c r="AV151" s="30">
        <f>+[6]計!AN44</f>
        <v>0</v>
      </c>
      <c r="AW151" s="30">
        <f>+[6]計!AO44</f>
        <v>0</v>
      </c>
      <c r="AX151" s="30">
        <f>+[6]計!AP44</f>
        <v>0</v>
      </c>
      <c r="AY151" s="30">
        <f>+[6]計!AQ44</f>
        <v>0</v>
      </c>
      <c r="AZ151" s="30">
        <f>+[6]計!AR44</f>
        <v>3</v>
      </c>
      <c r="BA151" s="30">
        <f>+[6]計!AS44</f>
        <v>0</v>
      </c>
      <c r="BB151" s="30">
        <f>+[6]計!AT44</f>
        <v>0</v>
      </c>
      <c r="BC151" s="30">
        <f>+[6]計!AU44</f>
        <v>0</v>
      </c>
      <c r="BD151" s="30">
        <f>+[6]計!AV44</f>
        <v>0</v>
      </c>
      <c r="BE151" s="31">
        <f>+[6]計!AW44</f>
        <v>7</v>
      </c>
      <c r="BF151" s="30">
        <f>+[6]計!AX44</f>
        <v>0</v>
      </c>
      <c r="BG151" s="32">
        <f>+[6]計!AY44</f>
        <v>0</v>
      </c>
      <c r="BH151" s="28"/>
      <c r="BJ151" s="33">
        <f t="shared" si="4"/>
        <v>0</v>
      </c>
    </row>
    <row r="152" spans="2:62" s="33" customFormat="1" ht="14.25" customHeight="1" x14ac:dyDescent="0.15">
      <c r="B152" s="696" t="s">
        <v>55</v>
      </c>
      <c r="C152" s="660"/>
      <c r="D152" s="660"/>
      <c r="E152" s="23">
        <f t="shared" si="5"/>
        <v>59</v>
      </c>
      <c r="F152" s="23">
        <f>+[6]計!C45</f>
        <v>59</v>
      </c>
      <c r="G152" s="23">
        <f>+[6]計!D45</f>
        <v>0</v>
      </c>
      <c r="H152" s="34">
        <f>+[6]計!E45</f>
        <v>0</v>
      </c>
      <c r="I152" s="35">
        <f>+[6]計!F45</f>
        <v>0</v>
      </c>
      <c r="J152" s="35">
        <f>+[6]計!G45</f>
        <v>0</v>
      </c>
      <c r="K152" s="35">
        <f>+[6]計!H45</f>
        <v>0</v>
      </c>
      <c r="L152" s="35">
        <f>+[6]計!I45</f>
        <v>0</v>
      </c>
      <c r="M152" s="35">
        <f>+[6]計!J45</f>
        <v>0</v>
      </c>
      <c r="N152" s="35">
        <f>+[6]計!K45</f>
        <v>0</v>
      </c>
      <c r="O152" s="35">
        <f>+[6]計!L45</f>
        <v>0</v>
      </c>
      <c r="P152" s="35">
        <f>+[6]計!M45</f>
        <v>0</v>
      </c>
      <c r="Q152" s="35">
        <f>+[6]計!N45</f>
        <v>0</v>
      </c>
      <c r="R152" s="35">
        <f>+[6]計!O45</f>
        <v>0</v>
      </c>
      <c r="S152" s="35">
        <f>+[6]計!P45</f>
        <v>0</v>
      </c>
      <c r="T152" s="35">
        <f>+[6]計!Q45</f>
        <v>0</v>
      </c>
      <c r="U152" s="35">
        <f>+[6]計!R45</f>
        <v>0</v>
      </c>
      <c r="V152" s="35">
        <f>+[6]計!S45</f>
        <v>0</v>
      </c>
      <c r="W152" s="35">
        <f>+[6]計!T45</f>
        <v>0</v>
      </c>
      <c r="X152" s="35">
        <f>+[6]計!U45</f>
        <v>0</v>
      </c>
      <c r="Y152" s="35">
        <f>+[6]計!V45</f>
        <v>0</v>
      </c>
      <c r="Z152" s="35">
        <f>+[6]計!W45</f>
        <v>0</v>
      </c>
      <c r="AA152" s="35">
        <f>+[6]計!X45</f>
        <v>0</v>
      </c>
      <c r="AB152" s="35">
        <f>+[6]計!Y45</f>
        <v>0</v>
      </c>
      <c r="AC152" s="35">
        <f>+[6]計!Z45</f>
        <v>0</v>
      </c>
      <c r="AD152" s="36">
        <f>+[6]計!AA45</f>
        <v>0</v>
      </c>
      <c r="AE152" s="28"/>
      <c r="AF152" s="28"/>
      <c r="AG152" s="696" t="s">
        <v>55</v>
      </c>
      <c r="AH152" s="660"/>
      <c r="AI152" s="660"/>
      <c r="AJ152" s="29">
        <f>+[6]計!AB45</f>
        <v>0</v>
      </c>
      <c r="AK152" s="30">
        <f>+[6]計!AC45</f>
        <v>0</v>
      </c>
      <c r="AL152" s="30">
        <f>+[6]計!AD45</f>
        <v>0</v>
      </c>
      <c r="AM152" s="30">
        <f>+[6]計!AE45</f>
        <v>0</v>
      </c>
      <c r="AN152" s="30">
        <f>+[6]計!AF45</f>
        <v>0</v>
      </c>
      <c r="AO152" s="30">
        <f>+[6]計!AG45</f>
        <v>0</v>
      </c>
      <c r="AP152" s="30">
        <f>+[6]計!AH45</f>
        <v>0</v>
      </c>
      <c r="AQ152" s="30">
        <f>+[6]計!AI45</f>
        <v>0</v>
      </c>
      <c r="AR152" s="30">
        <f>+[6]計!AJ45</f>
        <v>0</v>
      </c>
      <c r="AS152" s="30">
        <f>+[6]計!AK45</f>
        <v>0</v>
      </c>
      <c r="AT152" s="30">
        <f>+[6]計!AL45</f>
        <v>0</v>
      </c>
      <c r="AU152" s="30">
        <f>+[6]計!AM45</f>
        <v>0</v>
      </c>
      <c r="AV152" s="30">
        <f>+[6]計!AN45</f>
        <v>0</v>
      </c>
      <c r="AW152" s="30">
        <f>+[6]計!AO45</f>
        <v>0</v>
      </c>
      <c r="AX152" s="30">
        <f>+[6]計!AP45</f>
        <v>0</v>
      </c>
      <c r="AY152" s="30">
        <f>+[6]計!AQ45</f>
        <v>0</v>
      </c>
      <c r="AZ152" s="30">
        <f>+[6]計!AR45</f>
        <v>0</v>
      </c>
      <c r="BA152" s="30">
        <f>+[6]計!AS45</f>
        <v>0</v>
      </c>
      <c r="BB152" s="30">
        <f>+[6]計!AT45</f>
        <v>0</v>
      </c>
      <c r="BC152" s="30">
        <f>+[6]計!AU45</f>
        <v>0</v>
      </c>
      <c r="BD152" s="30">
        <f>+[6]計!AV45</f>
        <v>0</v>
      </c>
      <c r="BE152" s="31">
        <f>+[6]計!AW45</f>
        <v>0</v>
      </c>
      <c r="BF152" s="30">
        <f>+[6]計!AX45</f>
        <v>0</v>
      </c>
      <c r="BG152" s="32">
        <f>+[6]計!AY45</f>
        <v>0</v>
      </c>
      <c r="BH152" s="28"/>
      <c r="BJ152" s="33">
        <f t="shared" si="4"/>
        <v>0</v>
      </c>
    </row>
    <row r="153" spans="2:62" s="33" customFormat="1" ht="14.25" customHeight="1" x14ac:dyDescent="0.15">
      <c r="B153" s="696" t="s">
        <v>604</v>
      </c>
      <c r="C153" s="660"/>
      <c r="D153" s="697"/>
      <c r="E153" s="23">
        <f t="shared" si="5"/>
        <v>90</v>
      </c>
      <c r="F153" s="23">
        <f>+[6]計!C46</f>
        <v>56</v>
      </c>
      <c r="G153" s="23">
        <f>+[6]計!D46</f>
        <v>34</v>
      </c>
      <c r="H153" s="34">
        <f>+[6]計!E46</f>
        <v>0</v>
      </c>
      <c r="I153" s="35">
        <f>+[6]計!F46</f>
        <v>0</v>
      </c>
      <c r="J153" s="35">
        <f>+[6]計!G46</f>
        <v>0</v>
      </c>
      <c r="K153" s="35">
        <f>+[6]計!H46</f>
        <v>0</v>
      </c>
      <c r="L153" s="35">
        <f>+[6]計!I46</f>
        <v>0</v>
      </c>
      <c r="M153" s="35">
        <f>+[6]計!J46</f>
        <v>0</v>
      </c>
      <c r="N153" s="35">
        <f>+[6]計!K46</f>
        <v>0</v>
      </c>
      <c r="O153" s="35">
        <f>+[6]計!L46</f>
        <v>0</v>
      </c>
      <c r="P153" s="35">
        <f>+[6]計!M46</f>
        <v>0</v>
      </c>
      <c r="Q153" s="35">
        <f>+[6]計!N46</f>
        <v>0</v>
      </c>
      <c r="R153" s="35">
        <f>+[6]計!O46</f>
        <v>0</v>
      </c>
      <c r="S153" s="35">
        <f>+[6]計!P46</f>
        <v>1</v>
      </c>
      <c r="T153" s="35">
        <f>+[6]計!Q46</f>
        <v>16</v>
      </c>
      <c r="U153" s="35">
        <f>+[6]計!R46</f>
        <v>1</v>
      </c>
      <c r="V153" s="35">
        <f>+[6]計!S46</f>
        <v>0</v>
      </c>
      <c r="W153" s="35">
        <f>+[6]計!T46</f>
        <v>0</v>
      </c>
      <c r="X153" s="35">
        <f>+[6]計!U46</f>
        <v>0</v>
      </c>
      <c r="Y153" s="35">
        <f>+[6]計!V46</f>
        <v>0</v>
      </c>
      <c r="Z153" s="35">
        <f>+[6]計!W46</f>
        <v>0</v>
      </c>
      <c r="AA153" s="35">
        <f>+[6]計!X46</f>
        <v>0</v>
      </c>
      <c r="AB153" s="35">
        <f>+[6]計!Y46</f>
        <v>0</v>
      </c>
      <c r="AC153" s="35">
        <f>+[6]計!Z46</f>
        <v>1</v>
      </c>
      <c r="AD153" s="36">
        <f>+[6]計!AA46</f>
        <v>0</v>
      </c>
      <c r="AE153" s="28"/>
      <c r="AF153" s="28"/>
      <c r="AG153" s="696" t="s">
        <v>413</v>
      </c>
      <c r="AH153" s="660"/>
      <c r="AI153" s="660"/>
      <c r="AJ153" s="29">
        <f>+[6]計!AB46</f>
        <v>0</v>
      </c>
      <c r="AK153" s="30">
        <f>+[6]計!AC46</f>
        <v>0</v>
      </c>
      <c r="AL153" s="30">
        <f>+[6]計!AD46</f>
        <v>1</v>
      </c>
      <c r="AM153" s="30">
        <f>+[6]計!AE46</f>
        <v>5</v>
      </c>
      <c r="AN153" s="30">
        <f>+[6]計!AF46</f>
        <v>0</v>
      </c>
      <c r="AO153" s="30">
        <f>+[6]計!AG46</f>
        <v>0</v>
      </c>
      <c r="AP153" s="30">
        <f>+[6]計!AH46</f>
        <v>0</v>
      </c>
      <c r="AQ153" s="30">
        <f>+[6]計!AI46</f>
        <v>0</v>
      </c>
      <c r="AR153" s="30">
        <f>+[6]計!AJ46</f>
        <v>0</v>
      </c>
      <c r="AS153" s="30">
        <f>+[6]計!AK46</f>
        <v>0</v>
      </c>
      <c r="AT153" s="30">
        <f>+[6]計!AL46</f>
        <v>0</v>
      </c>
      <c r="AU153" s="30">
        <f>+[6]計!AM46</f>
        <v>0</v>
      </c>
      <c r="AV153" s="30">
        <f>+[6]計!AN46</f>
        <v>0</v>
      </c>
      <c r="AW153" s="30">
        <f>+[6]計!AO46</f>
        <v>0</v>
      </c>
      <c r="AX153" s="30">
        <f>+[6]計!AP46</f>
        <v>0</v>
      </c>
      <c r="AY153" s="30">
        <f>+[6]計!AQ46</f>
        <v>0</v>
      </c>
      <c r="AZ153" s="30">
        <f>+[6]計!AR46</f>
        <v>8</v>
      </c>
      <c r="BA153" s="30">
        <f>+[6]計!AS46</f>
        <v>0</v>
      </c>
      <c r="BB153" s="30">
        <f>+[6]計!AT46</f>
        <v>0</v>
      </c>
      <c r="BC153" s="30">
        <f>+[6]計!AU46</f>
        <v>0</v>
      </c>
      <c r="BD153" s="30">
        <f>+[6]計!AV46</f>
        <v>0</v>
      </c>
      <c r="BE153" s="31">
        <f>+[6]計!AW46</f>
        <v>1</v>
      </c>
      <c r="BF153" s="30">
        <f>+[6]計!AX46</f>
        <v>0</v>
      </c>
      <c r="BG153" s="32">
        <f>+[6]計!AY46</f>
        <v>0</v>
      </c>
      <c r="BH153" s="28"/>
      <c r="BJ153" s="33">
        <f t="shared" si="4"/>
        <v>0</v>
      </c>
    </row>
    <row r="154" spans="2:62" s="33" customFormat="1" ht="14.25" x14ac:dyDescent="0.15">
      <c r="B154" s="696" t="s">
        <v>416</v>
      </c>
      <c r="C154" s="660"/>
      <c r="D154" s="697"/>
      <c r="E154" s="23">
        <f t="shared" si="5"/>
        <v>42</v>
      </c>
      <c r="F154" s="23">
        <f>+[6]計!C47</f>
        <v>17</v>
      </c>
      <c r="G154" s="23">
        <f>+[6]計!D47</f>
        <v>25</v>
      </c>
      <c r="H154" s="34">
        <f>+[6]計!E47</f>
        <v>0</v>
      </c>
      <c r="I154" s="35">
        <f>+[6]計!F47</f>
        <v>0</v>
      </c>
      <c r="J154" s="35">
        <f>+[6]計!G47</f>
        <v>0</v>
      </c>
      <c r="K154" s="35">
        <f>+[6]計!H47</f>
        <v>0</v>
      </c>
      <c r="L154" s="35">
        <f>+[6]計!I47</f>
        <v>0</v>
      </c>
      <c r="M154" s="35">
        <f>+[6]計!J47</f>
        <v>0</v>
      </c>
      <c r="N154" s="35">
        <f>+[6]計!K47</f>
        <v>0</v>
      </c>
      <c r="O154" s="35">
        <f>+[6]計!L47</f>
        <v>0</v>
      </c>
      <c r="P154" s="35">
        <f>+[6]計!M47</f>
        <v>0</v>
      </c>
      <c r="Q154" s="35">
        <f>+[6]計!N47</f>
        <v>0</v>
      </c>
      <c r="R154" s="35">
        <f>+[6]計!O47</f>
        <v>0</v>
      </c>
      <c r="S154" s="35">
        <f>+[6]計!P47</f>
        <v>0</v>
      </c>
      <c r="T154" s="35">
        <f>+[6]計!Q47</f>
        <v>12</v>
      </c>
      <c r="U154" s="35">
        <f>+[6]計!R47</f>
        <v>2</v>
      </c>
      <c r="V154" s="35">
        <f>+[6]計!S47</f>
        <v>0</v>
      </c>
      <c r="W154" s="35">
        <f>+[6]計!T47</f>
        <v>0</v>
      </c>
      <c r="X154" s="35">
        <f>+[6]計!U47</f>
        <v>0</v>
      </c>
      <c r="Y154" s="35">
        <f>+[6]計!V47</f>
        <v>0</v>
      </c>
      <c r="Z154" s="35">
        <f>+[6]計!W47</f>
        <v>0</v>
      </c>
      <c r="AA154" s="35">
        <f>+[6]計!X47</f>
        <v>0</v>
      </c>
      <c r="AB154" s="35">
        <f>+[6]計!Y47</f>
        <v>0</v>
      </c>
      <c r="AC154" s="35">
        <f>+[6]計!Z47</f>
        <v>0</v>
      </c>
      <c r="AD154" s="36">
        <f>+[6]計!AA47</f>
        <v>0</v>
      </c>
      <c r="AE154" s="28"/>
      <c r="AF154" s="28"/>
      <c r="AG154" s="696" t="s">
        <v>605</v>
      </c>
      <c r="AH154" s="660"/>
      <c r="AI154" s="660"/>
      <c r="AJ154" s="29">
        <f>+[6]計!AB47</f>
        <v>0</v>
      </c>
      <c r="AK154" s="30">
        <f>+[6]計!AC47</f>
        <v>0</v>
      </c>
      <c r="AL154" s="30">
        <f>+[6]計!AD47</f>
        <v>0</v>
      </c>
      <c r="AM154" s="30">
        <f>+[6]計!AE47</f>
        <v>0</v>
      </c>
      <c r="AN154" s="30">
        <f>+[6]計!AF47</f>
        <v>1</v>
      </c>
      <c r="AO154" s="30">
        <f>+[6]計!AG47</f>
        <v>0</v>
      </c>
      <c r="AP154" s="30">
        <f>+[6]計!AH47</f>
        <v>0</v>
      </c>
      <c r="AQ154" s="30">
        <f>+[6]計!AI47</f>
        <v>0</v>
      </c>
      <c r="AR154" s="30">
        <f>+[6]計!AJ47</f>
        <v>0</v>
      </c>
      <c r="AS154" s="30">
        <f>+[6]計!AK47</f>
        <v>0</v>
      </c>
      <c r="AT154" s="30">
        <f>+[6]計!AL47</f>
        <v>0</v>
      </c>
      <c r="AU154" s="30">
        <f>+[6]計!AM47</f>
        <v>1</v>
      </c>
      <c r="AV154" s="30">
        <f>+[6]計!AN47</f>
        <v>0</v>
      </c>
      <c r="AW154" s="30">
        <f>+[6]計!AO47</f>
        <v>0</v>
      </c>
      <c r="AX154" s="30">
        <f>+[6]計!AP47</f>
        <v>0</v>
      </c>
      <c r="AY154" s="30">
        <f>+[6]計!AQ47</f>
        <v>0</v>
      </c>
      <c r="AZ154" s="30">
        <f>+[6]計!AR47</f>
        <v>2</v>
      </c>
      <c r="BA154" s="30">
        <f>+[6]計!AS47</f>
        <v>0</v>
      </c>
      <c r="BB154" s="30">
        <f>+[6]計!AT47</f>
        <v>6</v>
      </c>
      <c r="BC154" s="30">
        <f>+[6]計!AU47</f>
        <v>0</v>
      </c>
      <c r="BD154" s="30">
        <f>+[6]計!AV47</f>
        <v>0</v>
      </c>
      <c r="BE154" s="31">
        <f>+[6]計!AW47</f>
        <v>0</v>
      </c>
      <c r="BF154" s="30">
        <f>+[6]計!AX47</f>
        <v>0</v>
      </c>
      <c r="BG154" s="32">
        <f>+[6]計!AY47</f>
        <v>1</v>
      </c>
      <c r="BH154" s="28"/>
      <c r="BJ154" s="33">
        <f t="shared" si="4"/>
        <v>0</v>
      </c>
    </row>
    <row r="155" spans="2:62" s="33" customFormat="1" ht="15" customHeight="1" thickBot="1" x14ac:dyDescent="0.2">
      <c r="B155" s="698" t="s">
        <v>56</v>
      </c>
      <c r="C155" s="699"/>
      <c r="D155" s="699"/>
      <c r="E155" s="71">
        <f t="shared" si="5"/>
        <v>8</v>
      </c>
      <c r="F155" s="39">
        <f>+[6]計!C48</f>
        <v>2</v>
      </c>
      <c r="G155" s="39">
        <f>+[6]計!D48</f>
        <v>6</v>
      </c>
      <c r="H155" s="40">
        <f>+[6]計!E48</f>
        <v>0</v>
      </c>
      <c r="I155" s="41">
        <f>+[6]計!F48</f>
        <v>0</v>
      </c>
      <c r="J155" s="41">
        <f>+[6]計!G48</f>
        <v>0</v>
      </c>
      <c r="K155" s="41">
        <f>+[6]計!H48</f>
        <v>0</v>
      </c>
      <c r="L155" s="41">
        <f>+[6]計!I48</f>
        <v>0</v>
      </c>
      <c r="M155" s="41">
        <f>+[6]計!J48</f>
        <v>0</v>
      </c>
      <c r="N155" s="41">
        <f>+[6]計!K48</f>
        <v>0</v>
      </c>
      <c r="O155" s="41">
        <f>+[6]計!L48</f>
        <v>0</v>
      </c>
      <c r="P155" s="41">
        <f>+[6]計!M48</f>
        <v>0</v>
      </c>
      <c r="Q155" s="41">
        <f>+[6]計!N48</f>
        <v>0</v>
      </c>
      <c r="R155" s="41">
        <f>+[6]計!O48</f>
        <v>0</v>
      </c>
      <c r="S155" s="41">
        <f>+[6]計!P48</f>
        <v>0</v>
      </c>
      <c r="T155" s="41">
        <f>+[6]計!Q48</f>
        <v>1</v>
      </c>
      <c r="U155" s="41">
        <f>+[6]計!R48</f>
        <v>0</v>
      </c>
      <c r="V155" s="41">
        <f>+[6]計!S48</f>
        <v>0</v>
      </c>
      <c r="W155" s="41">
        <f>+[6]計!T48</f>
        <v>0</v>
      </c>
      <c r="X155" s="41">
        <f>+[6]計!U48</f>
        <v>0</v>
      </c>
      <c r="Y155" s="41">
        <f>+[6]計!V48</f>
        <v>0</v>
      </c>
      <c r="Z155" s="41">
        <f>+[6]計!W48</f>
        <v>0</v>
      </c>
      <c r="AA155" s="41">
        <f>+[6]計!X48</f>
        <v>0</v>
      </c>
      <c r="AB155" s="41">
        <f>+[6]計!Y48</f>
        <v>0</v>
      </c>
      <c r="AC155" s="41">
        <f>+[6]計!Z48</f>
        <v>0</v>
      </c>
      <c r="AD155" s="42">
        <f>+[6]計!AA48</f>
        <v>0</v>
      </c>
      <c r="AE155" s="28"/>
      <c r="AF155" s="28"/>
      <c r="AG155" s="698" t="s">
        <v>56</v>
      </c>
      <c r="AH155" s="699"/>
      <c r="AI155" s="699"/>
      <c r="AJ155" s="43">
        <f>+[6]計!AB48</f>
        <v>0</v>
      </c>
      <c r="AK155" s="44">
        <f>+[6]計!AC48</f>
        <v>0</v>
      </c>
      <c r="AL155" s="44">
        <f>+[6]計!AD48</f>
        <v>0</v>
      </c>
      <c r="AM155" s="44">
        <f>+[6]計!AE48</f>
        <v>0</v>
      </c>
      <c r="AN155" s="44">
        <f>+[6]計!AF48</f>
        <v>1</v>
      </c>
      <c r="AO155" s="44">
        <f>+[6]計!AG48</f>
        <v>0</v>
      </c>
      <c r="AP155" s="44">
        <f>+[6]計!AH48</f>
        <v>0</v>
      </c>
      <c r="AQ155" s="44">
        <f>+[6]計!AI48</f>
        <v>0</v>
      </c>
      <c r="AR155" s="44">
        <f>+[6]計!AJ48</f>
        <v>0</v>
      </c>
      <c r="AS155" s="44">
        <f>+[6]計!AK48</f>
        <v>0</v>
      </c>
      <c r="AT155" s="44">
        <f>+[6]計!AL48</f>
        <v>0</v>
      </c>
      <c r="AU155" s="44">
        <f>+[6]計!AM48</f>
        <v>0</v>
      </c>
      <c r="AV155" s="44">
        <f>+[6]計!AN48</f>
        <v>0</v>
      </c>
      <c r="AW155" s="44">
        <f>+[6]計!AO48</f>
        <v>0</v>
      </c>
      <c r="AX155" s="44">
        <f>+[6]計!AP48</f>
        <v>0</v>
      </c>
      <c r="AY155" s="44">
        <f>+[6]計!AQ48</f>
        <v>0</v>
      </c>
      <c r="AZ155" s="44">
        <f>+[6]計!AR48</f>
        <v>3</v>
      </c>
      <c r="BA155" s="44">
        <f>+[6]計!AS48</f>
        <v>0</v>
      </c>
      <c r="BB155" s="44">
        <f>+[6]計!AT48</f>
        <v>0</v>
      </c>
      <c r="BC155" s="44">
        <f>+[6]計!AU48</f>
        <v>0</v>
      </c>
      <c r="BD155" s="44">
        <f>+[6]計!AV48</f>
        <v>1</v>
      </c>
      <c r="BE155" s="45">
        <f>+[6]計!AW48</f>
        <v>0</v>
      </c>
      <c r="BF155" s="44">
        <f>+[6]計!AX48</f>
        <v>0</v>
      </c>
      <c r="BG155" s="46">
        <f>+[6]計!AY48</f>
        <v>0</v>
      </c>
      <c r="BH155" s="28"/>
      <c r="BJ155" s="33">
        <f t="shared" si="4"/>
        <v>0</v>
      </c>
    </row>
    <row r="156" spans="2:62" s="33" customFormat="1" ht="15" thickBot="1" x14ac:dyDescent="0.2">
      <c r="B156" s="700" t="s">
        <v>57</v>
      </c>
      <c r="C156" s="701"/>
      <c r="D156" s="701"/>
      <c r="E156" s="72">
        <f>+E52-E104</f>
        <v>1512</v>
      </c>
      <c r="F156" s="72">
        <f>+[6]計!C49</f>
        <v>1074</v>
      </c>
      <c r="G156" s="72">
        <f>+[6]計!D49</f>
        <v>438</v>
      </c>
      <c r="H156" s="73">
        <f>+[6]計!E49</f>
        <v>2</v>
      </c>
      <c r="I156" s="74">
        <f>+[6]計!F49</f>
        <v>0</v>
      </c>
      <c r="J156" s="74">
        <f>+[6]計!G49</f>
        <v>0</v>
      </c>
      <c r="K156" s="74">
        <f>+[6]計!H49</f>
        <v>0</v>
      </c>
      <c r="L156" s="74">
        <f>+[6]計!I49</f>
        <v>0</v>
      </c>
      <c r="M156" s="74">
        <f>+[6]計!J49</f>
        <v>0</v>
      </c>
      <c r="N156" s="74">
        <f>+[6]計!K49</f>
        <v>0</v>
      </c>
      <c r="O156" s="74">
        <f>+[6]計!L49</f>
        <v>0</v>
      </c>
      <c r="P156" s="74">
        <f>+[6]計!M49</f>
        <v>0</v>
      </c>
      <c r="Q156" s="74">
        <f>+[6]計!N49</f>
        <v>2</v>
      </c>
      <c r="R156" s="74">
        <f>+[6]計!O49</f>
        <v>7</v>
      </c>
      <c r="S156" s="74">
        <f>+[6]計!P49</f>
        <v>12</v>
      </c>
      <c r="T156" s="74">
        <f>+[6]計!Q49</f>
        <v>140</v>
      </c>
      <c r="U156" s="74">
        <f>+[6]計!R49</f>
        <v>22</v>
      </c>
      <c r="V156" s="74">
        <f>+[6]計!S49</f>
        <v>0</v>
      </c>
      <c r="W156" s="74">
        <f>+[6]計!T49</f>
        <v>0</v>
      </c>
      <c r="X156" s="74">
        <f>+[6]計!U49</f>
        <v>0</v>
      </c>
      <c r="Y156" s="74">
        <f>+[6]計!V49</f>
        <v>0</v>
      </c>
      <c r="Z156" s="74">
        <f>+[6]計!W49</f>
        <v>0</v>
      </c>
      <c r="AA156" s="74">
        <f>+[6]計!X49</f>
        <v>0</v>
      </c>
      <c r="AB156" s="74">
        <f>+[6]計!Y49</f>
        <v>2</v>
      </c>
      <c r="AC156" s="74">
        <f>+[6]計!Z49</f>
        <v>1</v>
      </c>
      <c r="AD156" s="75">
        <f>+[6]計!AA49</f>
        <v>32</v>
      </c>
      <c r="AE156" s="76"/>
      <c r="AF156" s="76"/>
      <c r="AG156" s="700" t="s">
        <v>57</v>
      </c>
      <c r="AH156" s="701"/>
      <c r="AI156" s="702"/>
      <c r="AJ156" s="77">
        <f>+[6]計!AB49</f>
        <v>13</v>
      </c>
      <c r="AK156" s="78">
        <f>+[6]計!AC49</f>
        <v>5</v>
      </c>
      <c r="AL156" s="78">
        <f>+[6]計!AD49</f>
        <v>20</v>
      </c>
      <c r="AM156" s="78">
        <f>+[6]計!AE49</f>
        <v>66</v>
      </c>
      <c r="AN156" s="78">
        <f>+[6]計!AF49</f>
        <v>6</v>
      </c>
      <c r="AO156" s="78">
        <f>+[6]計!AG49</f>
        <v>1</v>
      </c>
      <c r="AP156" s="78">
        <f>+[6]計!AH49</f>
        <v>0</v>
      </c>
      <c r="AQ156" s="78">
        <f>+[6]計!AI49</f>
        <v>1</v>
      </c>
      <c r="AR156" s="78">
        <f>+[6]計!AJ49</f>
        <v>0</v>
      </c>
      <c r="AS156" s="78">
        <f>+[6]計!AK49</f>
        <v>7</v>
      </c>
      <c r="AT156" s="78">
        <f>+[6]計!AL49</f>
        <v>4</v>
      </c>
      <c r="AU156" s="78">
        <f>+[6]計!AM49</f>
        <v>1</v>
      </c>
      <c r="AV156" s="78">
        <f>+[6]計!AN49</f>
        <v>0</v>
      </c>
      <c r="AW156" s="78">
        <f>+[6]計!AO49</f>
        <v>1</v>
      </c>
      <c r="AX156" s="78">
        <f>+[6]計!AP49</f>
        <v>0</v>
      </c>
      <c r="AY156" s="78">
        <f>+[6]計!AQ49</f>
        <v>0</v>
      </c>
      <c r="AZ156" s="78">
        <f>+[6]計!AR49</f>
        <v>57</v>
      </c>
      <c r="BA156" s="78">
        <f>+[6]計!AS49</f>
        <v>1</v>
      </c>
      <c r="BB156" s="78">
        <f>+[6]計!AT49</f>
        <v>8</v>
      </c>
      <c r="BC156" s="78">
        <f>+[6]計!AU49</f>
        <v>5</v>
      </c>
      <c r="BD156" s="78">
        <f>+[6]計!AV49</f>
        <v>5</v>
      </c>
      <c r="BE156" s="79">
        <f>+[6]計!AW49</f>
        <v>15</v>
      </c>
      <c r="BF156" s="78">
        <f>+[6]計!AX49</f>
        <v>1</v>
      </c>
      <c r="BG156" s="80">
        <f>+[6]計!AY49</f>
        <v>1</v>
      </c>
      <c r="BH156" s="28"/>
      <c r="BJ156" s="33">
        <f t="shared" si="4"/>
        <v>0</v>
      </c>
    </row>
  </sheetData>
  <mergeCells count="420">
    <mergeCell ref="Q4:Q6"/>
    <mergeCell ref="R4:R6"/>
    <mergeCell ref="S4:S6"/>
    <mergeCell ref="T4:T6"/>
    <mergeCell ref="U4:U6"/>
    <mergeCell ref="V4:V6"/>
    <mergeCell ref="E2:U2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AC4:AC6"/>
    <mergeCell ref="AD4:AD6"/>
    <mergeCell ref="AJ4:AJ6"/>
    <mergeCell ref="AK4:AK6"/>
    <mergeCell ref="AL4:AL6"/>
    <mergeCell ref="AM4:AM6"/>
    <mergeCell ref="W4:W6"/>
    <mergeCell ref="X4:X6"/>
    <mergeCell ref="Y4:Y6"/>
    <mergeCell ref="Z4:Z6"/>
    <mergeCell ref="AA4:AA6"/>
    <mergeCell ref="AB4:AB6"/>
    <mergeCell ref="BF4:BF6"/>
    <mergeCell ref="BG4:BG6"/>
    <mergeCell ref="B7:D7"/>
    <mergeCell ref="AG7:AI7"/>
    <mergeCell ref="B8:D8"/>
    <mergeCell ref="AG8:AI8"/>
    <mergeCell ref="AZ4:AZ6"/>
    <mergeCell ref="BA4:BA6"/>
    <mergeCell ref="BB4:BB6"/>
    <mergeCell ref="BC4:BC6"/>
    <mergeCell ref="BD4:BD6"/>
    <mergeCell ref="BE4:BE6"/>
    <mergeCell ref="AT4:AT6"/>
    <mergeCell ref="AU4:AU6"/>
    <mergeCell ref="AV4:AV6"/>
    <mergeCell ref="AW4:AW6"/>
    <mergeCell ref="AX4:AX6"/>
    <mergeCell ref="AY4:AY6"/>
    <mergeCell ref="AN4:AN6"/>
    <mergeCell ref="AO4:AO6"/>
    <mergeCell ref="AP4:AP6"/>
    <mergeCell ref="AQ4:AQ6"/>
    <mergeCell ref="AR4:AR6"/>
    <mergeCell ref="AS4:AS6"/>
    <mergeCell ref="C12:D12"/>
    <mergeCell ref="AH12:AI12"/>
    <mergeCell ref="C13:D13"/>
    <mergeCell ref="AH13:AI13"/>
    <mergeCell ref="C14:D14"/>
    <mergeCell ref="AH14:AI14"/>
    <mergeCell ref="B9:D9"/>
    <mergeCell ref="AG9:AI9"/>
    <mergeCell ref="B10:D10"/>
    <mergeCell ref="AG10:AI10"/>
    <mergeCell ref="C11:D11"/>
    <mergeCell ref="AH11:AI11"/>
    <mergeCell ref="C18:D18"/>
    <mergeCell ref="AH18:AI18"/>
    <mergeCell ref="C19:D19"/>
    <mergeCell ref="AH19:AI19"/>
    <mergeCell ref="C20:D20"/>
    <mergeCell ref="AH20:AI20"/>
    <mergeCell ref="C15:D15"/>
    <mergeCell ref="AH15:AI15"/>
    <mergeCell ref="C16:D16"/>
    <mergeCell ref="AH16:AI16"/>
    <mergeCell ref="C17:D17"/>
    <mergeCell ref="AH17:AI17"/>
    <mergeCell ref="C24:D24"/>
    <mergeCell ref="AH24:AI24"/>
    <mergeCell ref="C25:D25"/>
    <mergeCell ref="AH25:AI25"/>
    <mergeCell ref="C26:D26"/>
    <mergeCell ref="AH26:AI26"/>
    <mergeCell ref="C21:D21"/>
    <mergeCell ref="AH21:AI21"/>
    <mergeCell ref="C22:D22"/>
    <mergeCell ref="AH22:AI22"/>
    <mergeCell ref="C23:D23"/>
    <mergeCell ref="AH23:AI23"/>
    <mergeCell ref="C30:D30"/>
    <mergeCell ref="AH30:AI30"/>
    <mergeCell ref="C31:D31"/>
    <mergeCell ref="AH31:AI31"/>
    <mergeCell ref="C32:D32"/>
    <mergeCell ref="AH32:AI32"/>
    <mergeCell ref="C27:D27"/>
    <mergeCell ref="AH27:AI27"/>
    <mergeCell ref="C28:D28"/>
    <mergeCell ref="AH28:AI28"/>
    <mergeCell ref="C29:D29"/>
    <mergeCell ref="AH29:AI29"/>
    <mergeCell ref="B36:D36"/>
    <mergeCell ref="AG36:AI36"/>
    <mergeCell ref="B37:D37"/>
    <mergeCell ref="AG37:AI37"/>
    <mergeCell ref="B38:D38"/>
    <mergeCell ref="AG38:AI38"/>
    <mergeCell ref="C33:D33"/>
    <mergeCell ref="AH33:AI33"/>
    <mergeCell ref="C34:D34"/>
    <mergeCell ref="AH34:AI34"/>
    <mergeCell ref="C35:D35"/>
    <mergeCell ref="AH35:AI35"/>
    <mergeCell ref="B42:D42"/>
    <mergeCell ref="AG42:AI42"/>
    <mergeCell ref="B43:D43"/>
    <mergeCell ref="AG43:AI43"/>
    <mergeCell ref="B44:D44"/>
    <mergeCell ref="AG44:AI44"/>
    <mergeCell ref="B39:C39"/>
    <mergeCell ref="AG39:AH39"/>
    <mergeCell ref="B40:C40"/>
    <mergeCell ref="AG40:AH40"/>
    <mergeCell ref="B41:D41"/>
    <mergeCell ref="AG41:AI41"/>
    <mergeCell ref="B48:D48"/>
    <mergeCell ref="AG48:AI48"/>
    <mergeCell ref="B49:D49"/>
    <mergeCell ref="AG49:AI49"/>
    <mergeCell ref="B50:D50"/>
    <mergeCell ref="AG50:AI50"/>
    <mergeCell ref="B45:D45"/>
    <mergeCell ref="AG45:AI45"/>
    <mergeCell ref="B46:D46"/>
    <mergeCell ref="AG46:AI46"/>
    <mergeCell ref="B47:D47"/>
    <mergeCell ref="AG47:AI47"/>
    <mergeCell ref="M56:M58"/>
    <mergeCell ref="N56:N58"/>
    <mergeCell ref="O56:O58"/>
    <mergeCell ref="P56:P58"/>
    <mergeCell ref="Q56:Q58"/>
    <mergeCell ref="R56:R58"/>
    <mergeCell ref="B51:D51"/>
    <mergeCell ref="AG51:AI51"/>
    <mergeCell ref="B52:D52"/>
    <mergeCell ref="AG52:AI52"/>
    <mergeCell ref="E54:U54"/>
    <mergeCell ref="H56:H58"/>
    <mergeCell ref="I56:I58"/>
    <mergeCell ref="J56:J58"/>
    <mergeCell ref="K56:K58"/>
    <mergeCell ref="L56:L58"/>
    <mergeCell ref="AB56:AB58"/>
    <mergeCell ref="AC56:AC58"/>
    <mergeCell ref="AD56:AD58"/>
    <mergeCell ref="S56:S58"/>
    <mergeCell ref="T56:T58"/>
    <mergeCell ref="U56:U58"/>
    <mergeCell ref="V56:V58"/>
    <mergeCell ref="W56:W58"/>
    <mergeCell ref="X56:X58"/>
    <mergeCell ref="BE56:BE58"/>
    <mergeCell ref="BF56:BF58"/>
    <mergeCell ref="BG56:BG58"/>
    <mergeCell ref="AV56:AV58"/>
    <mergeCell ref="AW56:AW58"/>
    <mergeCell ref="AX56:AX58"/>
    <mergeCell ref="AY56:AY58"/>
    <mergeCell ref="AZ56:AZ58"/>
    <mergeCell ref="BA56:BA58"/>
    <mergeCell ref="B59:D59"/>
    <mergeCell ref="AG59:AI59"/>
    <mergeCell ref="B60:D60"/>
    <mergeCell ref="AG60:AI60"/>
    <mergeCell ref="B61:D61"/>
    <mergeCell ref="AG61:AI61"/>
    <mergeCell ref="BB56:BB58"/>
    <mergeCell ref="BC56:BC58"/>
    <mergeCell ref="BD56:BD58"/>
    <mergeCell ref="AP56:AP58"/>
    <mergeCell ref="AQ56:AQ58"/>
    <mergeCell ref="AR56:AR58"/>
    <mergeCell ref="AS56:AS58"/>
    <mergeCell ref="AT56:AT58"/>
    <mergeCell ref="AU56:AU58"/>
    <mergeCell ref="AJ56:AJ58"/>
    <mergeCell ref="AK56:AK58"/>
    <mergeCell ref="AL56:AL58"/>
    <mergeCell ref="AM56:AM58"/>
    <mergeCell ref="AN56:AN58"/>
    <mergeCell ref="AO56:AO58"/>
    <mergeCell ref="Y56:Y58"/>
    <mergeCell ref="Z56:Z58"/>
    <mergeCell ref="AA56:AA58"/>
    <mergeCell ref="C65:D65"/>
    <mergeCell ref="AH65:AI65"/>
    <mergeCell ref="C66:D66"/>
    <mergeCell ref="AH66:AI66"/>
    <mergeCell ref="C67:D67"/>
    <mergeCell ref="AH67:AI67"/>
    <mergeCell ref="B62:D62"/>
    <mergeCell ref="AG62:AI62"/>
    <mergeCell ref="C63:D63"/>
    <mergeCell ref="AH63:AI63"/>
    <mergeCell ref="C64:D64"/>
    <mergeCell ref="AH64:AI64"/>
    <mergeCell ref="C71:D71"/>
    <mergeCell ref="AH71:AI71"/>
    <mergeCell ref="C72:D72"/>
    <mergeCell ref="AH72:AI72"/>
    <mergeCell ref="C73:D73"/>
    <mergeCell ref="AH73:AI73"/>
    <mergeCell ref="C68:D68"/>
    <mergeCell ref="AH68:AI68"/>
    <mergeCell ref="C69:D69"/>
    <mergeCell ref="AH69:AI69"/>
    <mergeCell ref="C70:D70"/>
    <mergeCell ref="AH70:AI70"/>
    <mergeCell ref="C77:D77"/>
    <mergeCell ref="AH77:AI77"/>
    <mergeCell ref="C78:D78"/>
    <mergeCell ref="AH78:AI78"/>
    <mergeCell ref="C79:D79"/>
    <mergeCell ref="AH79:AI79"/>
    <mergeCell ref="C74:D74"/>
    <mergeCell ref="AH74:AI74"/>
    <mergeCell ref="C75:D75"/>
    <mergeCell ref="AH75:AI75"/>
    <mergeCell ref="C76:D76"/>
    <mergeCell ref="AH76:AI76"/>
    <mergeCell ref="C83:D83"/>
    <mergeCell ref="AH83:AI83"/>
    <mergeCell ref="C84:D84"/>
    <mergeCell ref="AH84:AI84"/>
    <mergeCell ref="C85:D85"/>
    <mergeCell ref="AH85:AI85"/>
    <mergeCell ref="C80:D80"/>
    <mergeCell ref="AH80:AI80"/>
    <mergeCell ref="C81:D81"/>
    <mergeCell ref="AH81:AI81"/>
    <mergeCell ref="C82:D82"/>
    <mergeCell ref="AH82:AI82"/>
    <mergeCell ref="B89:D89"/>
    <mergeCell ref="AG89:AI89"/>
    <mergeCell ref="B90:D90"/>
    <mergeCell ref="AG90:AI90"/>
    <mergeCell ref="B91:C91"/>
    <mergeCell ref="AG91:AH91"/>
    <mergeCell ref="C86:D86"/>
    <mergeCell ref="AH86:AI86"/>
    <mergeCell ref="C87:D87"/>
    <mergeCell ref="AH87:AI87"/>
    <mergeCell ref="B88:D88"/>
    <mergeCell ref="AG88:AI88"/>
    <mergeCell ref="B95:D95"/>
    <mergeCell ref="AG95:AI95"/>
    <mergeCell ref="B96:D96"/>
    <mergeCell ref="AG96:AI96"/>
    <mergeCell ref="B97:D97"/>
    <mergeCell ref="AG97:AI97"/>
    <mergeCell ref="B92:C92"/>
    <mergeCell ref="AG92:AH92"/>
    <mergeCell ref="B93:D93"/>
    <mergeCell ref="AG93:AI93"/>
    <mergeCell ref="B94:D94"/>
    <mergeCell ref="AG94:AI94"/>
    <mergeCell ref="B101:D101"/>
    <mergeCell ref="AG101:AI101"/>
    <mergeCell ref="B102:D102"/>
    <mergeCell ref="AG102:AI102"/>
    <mergeCell ref="B103:D103"/>
    <mergeCell ref="AG103:AI103"/>
    <mergeCell ref="B98:D98"/>
    <mergeCell ref="AG98:AI98"/>
    <mergeCell ref="B99:D99"/>
    <mergeCell ref="AG99:AI99"/>
    <mergeCell ref="B100:D100"/>
    <mergeCell ref="AG100:AI100"/>
    <mergeCell ref="B104:D104"/>
    <mergeCell ref="AG104:AI104"/>
    <mergeCell ref="E106:U106"/>
    <mergeCell ref="H108:H110"/>
    <mergeCell ref="I108:I110"/>
    <mergeCell ref="J108:J110"/>
    <mergeCell ref="K108:K110"/>
    <mergeCell ref="L108:L110"/>
    <mergeCell ref="M108:M110"/>
    <mergeCell ref="N108:N110"/>
    <mergeCell ref="BG108:BG110"/>
    <mergeCell ref="B111:D111"/>
    <mergeCell ref="AG111:AI111"/>
    <mergeCell ref="AX108:AX110"/>
    <mergeCell ref="AY108:AY110"/>
    <mergeCell ref="AZ108:AZ110"/>
    <mergeCell ref="BA108:BA110"/>
    <mergeCell ref="BB108:BB110"/>
    <mergeCell ref="BC108:BC110"/>
    <mergeCell ref="AR108:AR110"/>
    <mergeCell ref="AS108:AS110"/>
    <mergeCell ref="AT108:AT110"/>
    <mergeCell ref="AU108:AU110"/>
    <mergeCell ref="AV108:AV110"/>
    <mergeCell ref="AW108:AW110"/>
    <mergeCell ref="AL108:AL110"/>
    <mergeCell ref="AM108:AM110"/>
    <mergeCell ref="AN108:AN110"/>
    <mergeCell ref="AO108:AO110"/>
    <mergeCell ref="AP108:AP110"/>
    <mergeCell ref="AQ108:AQ110"/>
    <mergeCell ref="AA108:AA110"/>
    <mergeCell ref="AB108:AB110"/>
    <mergeCell ref="AC108:AC110"/>
    <mergeCell ref="B112:D112"/>
    <mergeCell ref="AG112:AI112"/>
    <mergeCell ref="B113:D113"/>
    <mergeCell ref="AG113:AI113"/>
    <mergeCell ref="B114:D114"/>
    <mergeCell ref="AG114:AI114"/>
    <mergeCell ref="BD108:BD110"/>
    <mergeCell ref="BE108:BE110"/>
    <mergeCell ref="BF108:BF110"/>
    <mergeCell ref="AD108:AD110"/>
    <mergeCell ref="AJ108:AJ110"/>
    <mergeCell ref="AK108:AK110"/>
    <mergeCell ref="U108:U110"/>
    <mergeCell ref="V108:V110"/>
    <mergeCell ref="W108:W110"/>
    <mergeCell ref="X108:X110"/>
    <mergeCell ref="Y108:Y110"/>
    <mergeCell ref="Z108:Z110"/>
    <mergeCell ref="O108:O110"/>
    <mergeCell ref="P108:P110"/>
    <mergeCell ref="Q108:Q110"/>
    <mergeCell ref="R108:R110"/>
    <mergeCell ref="S108:S110"/>
    <mergeCell ref="T108:T110"/>
    <mergeCell ref="C118:D118"/>
    <mergeCell ref="AH118:AI118"/>
    <mergeCell ref="C119:D119"/>
    <mergeCell ref="AH119:AI119"/>
    <mergeCell ref="C120:D120"/>
    <mergeCell ref="AH120:AI120"/>
    <mergeCell ref="C115:D115"/>
    <mergeCell ref="AH115:AI115"/>
    <mergeCell ref="C116:D116"/>
    <mergeCell ref="AH116:AI116"/>
    <mergeCell ref="C117:D117"/>
    <mergeCell ref="AH117:AI117"/>
    <mergeCell ref="C124:D124"/>
    <mergeCell ref="AH124:AI124"/>
    <mergeCell ref="C125:D125"/>
    <mergeCell ref="AH125:AI125"/>
    <mergeCell ref="C126:D126"/>
    <mergeCell ref="AH126:AI126"/>
    <mergeCell ref="C121:D121"/>
    <mergeCell ref="AH121:AI121"/>
    <mergeCell ref="C122:D122"/>
    <mergeCell ref="AH122:AI122"/>
    <mergeCell ref="C123:D123"/>
    <mergeCell ref="AH123:AI123"/>
    <mergeCell ref="C130:D130"/>
    <mergeCell ref="AH130:AI130"/>
    <mergeCell ref="C131:D131"/>
    <mergeCell ref="AH131:AI131"/>
    <mergeCell ref="C132:D132"/>
    <mergeCell ref="AH132:AI132"/>
    <mergeCell ref="C127:D127"/>
    <mergeCell ref="AH127:AI127"/>
    <mergeCell ref="C128:D128"/>
    <mergeCell ref="AH128:AI128"/>
    <mergeCell ref="C129:D129"/>
    <mergeCell ref="AH129:AI129"/>
    <mergeCell ref="C136:D136"/>
    <mergeCell ref="AH136:AI136"/>
    <mergeCell ref="C137:D137"/>
    <mergeCell ref="AH137:AI137"/>
    <mergeCell ref="C138:D138"/>
    <mergeCell ref="AH138:AI138"/>
    <mergeCell ref="C133:D133"/>
    <mergeCell ref="AH133:AI133"/>
    <mergeCell ref="C134:D134"/>
    <mergeCell ref="AH134:AI134"/>
    <mergeCell ref="C135:D135"/>
    <mergeCell ref="AH135:AI135"/>
    <mergeCell ref="B142:D142"/>
    <mergeCell ref="AG142:AI142"/>
    <mergeCell ref="B143:C143"/>
    <mergeCell ref="AG143:AH143"/>
    <mergeCell ref="B144:C144"/>
    <mergeCell ref="AG144:AH144"/>
    <mergeCell ref="C139:D139"/>
    <mergeCell ref="AH139:AI139"/>
    <mergeCell ref="B140:D140"/>
    <mergeCell ref="AG140:AI140"/>
    <mergeCell ref="B141:D141"/>
    <mergeCell ref="AG141:AI141"/>
    <mergeCell ref="B148:D148"/>
    <mergeCell ref="AG148:AI148"/>
    <mergeCell ref="B149:D149"/>
    <mergeCell ref="AG149:AI149"/>
    <mergeCell ref="B150:D150"/>
    <mergeCell ref="AG150:AI150"/>
    <mergeCell ref="B145:D145"/>
    <mergeCell ref="AG145:AI145"/>
    <mergeCell ref="B146:D146"/>
    <mergeCell ref="AG146:AI146"/>
    <mergeCell ref="B147:D147"/>
    <mergeCell ref="AG147:AI147"/>
    <mergeCell ref="B154:D154"/>
    <mergeCell ref="AG154:AI154"/>
    <mergeCell ref="B155:D155"/>
    <mergeCell ref="AG155:AI155"/>
    <mergeCell ref="B156:D156"/>
    <mergeCell ref="AG156:AI156"/>
    <mergeCell ref="B151:D151"/>
    <mergeCell ref="AG151:AI151"/>
    <mergeCell ref="B152:D152"/>
    <mergeCell ref="AG152:AI152"/>
    <mergeCell ref="B153:D153"/>
    <mergeCell ref="AG153:AI153"/>
  </mergeCells>
  <phoneticPr fontId="2"/>
  <pageMargins left="0.3" right="0.36" top="0.47" bottom="0.3" header="0.38" footer="0.35"/>
  <pageSetup paperSize="9" scale="79" fitToWidth="2" fitToHeight="3" pageOrder="overThenDown" orientation="landscape" r:id="rId1"/>
  <headerFooter alignWithMargins="0"/>
  <colBreaks count="1" manualBreakCount="1">
    <brk id="30" max="15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39</vt:lpstr>
      <vt:lpstr>40</vt:lpstr>
      <vt:lpstr>41</vt:lpstr>
      <vt:lpstr>42</vt:lpstr>
      <vt:lpstr>43</vt:lpstr>
      <vt:lpstr>'39'!Print_Area</vt:lpstr>
      <vt:lpstr>'40'!Print_Area</vt:lpstr>
      <vt:lpstr>'41'!Print_Area</vt:lpstr>
      <vt:lpstr>'42'!Print_Area</vt:lpstr>
      <vt:lpstr>'43'!Print_Area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2017-01-20T04:43:25Z</cp:lastPrinted>
  <dcterms:created xsi:type="dcterms:W3CDTF">2015-01-15T07:34:02Z</dcterms:created>
  <dcterms:modified xsi:type="dcterms:W3CDTF">2017-01-20T04:48:53Z</dcterms:modified>
</cp:coreProperties>
</file>