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-15" windowWidth="10275" windowHeight="7440" activeTab="1"/>
  </bookViews>
  <sheets>
    <sheet name="37" sheetId="2" r:id="rId1"/>
    <sheet name="38" sheetId="3" r:id="rId2"/>
  </sheets>
  <externalReferences>
    <externalReference r:id="rId3"/>
    <externalReference r:id="rId4"/>
  </externalReferences>
  <definedNames>
    <definedName name="_xlnm.Print_Area" localSheetId="0">'37'!$A$1:$Q$60</definedName>
    <definedName name="_xlnm.Print_Area" localSheetId="1">'38'!$A$1:$AE$79,'38'!$A$87:$AE$166,'38'!$A$173:$AE$252</definedName>
  </definedNames>
  <calcPr calcId="145621"/>
</workbook>
</file>

<file path=xl/calcChain.xml><?xml version="1.0" encoding="utf-8"?>
<calcChain xmlns="http://schemas.openxmlformats.org/spreadsheetml/2006/main">
  <c r="AC250" i="3" l="1"/>
  <c r="AB250" i="3"/>
  <c r="Y250" i="3" s="1"/>
  <c r="AA250" i="3"/>
  <c r="Z250" i="3"/>
  <c r="U250" i="3"/>
  <c r="T250" i="3"/>
  <c r="Q250" i="3" s="1"/>
  <c r="S250" i="3"/>
  <c r="R250" i="3"/>
  <c r="P250" i="3"/>
  <c r="O250" i="3"/>
  <c r="N250" i="3"/>
  <c r="V250" i="3" s="1"/>
  <c r="M250" i="3"/>
  <c r="L250" i="3"/>
  <c r="K250" i="3"/>
  <c r="J250" i="3"/>
  <c r="I250" i="3"/>
  <c r="H250" i="3"/>
  <c r="G250" i="3"/>
  <c r="F250" i="3"/>
  <c r="E250" i="3"/>
  <c r="D250" i="3"/>
  <c r="C250" i="3" s="1"/>
  <c r="W250" i="3" s="1"/>
  <c r="AC249" i="3"/>
  <c r="AB249" i="3"/>
  <c r="AA249" i="3"/>
  <c r="Y249" i="3" s="1"/>
  <c r="Z249" i="3"/>
  <c r="U249" i="3"/>
  <c r="T249" i="3"/>
  <c r="S249" i="3"/>
  <c r="Q249" i="3" s="1"/>
  <c r="R249" i="3"/>
  <c r="P249" i="3"/>
  <c r="O249" i="3"/>
  <c r="N249" i="3"/>
  <c r="V249" i="3" s="1"/>
  <c r="M249" i="3"/>
  <c r="L249" i="3"/>
  <c r="K249" i="3"/>
  <c r="J249" i="3"/>
  <c r="I249" i="3"/>
  <c r="H249" i="3"/>
  <c r="G249" i="3"/>
  <c r="D249" i="3" s="1"/>
  <c r="F249" i="3"/>
  <c r="E249" i="3"/>
  <c r="C249" i="3"/>
  <c r="AC248" i="3"/>
  <c r="AB248" i="3"/>
  <c r="AA248" i="3"/>
  <c r="Z248" i="3"/>
  <c r="Y248" i="3" s="1"/>
  <c r="U248" i="3"/>
  <c r="T248" i="3"/>
  <c r="S248" i="3"/>
  <c r="R248" i="3"/>
  <c r="Q248" i="3" s="1"/>
  <c r="P248" i="3"/>
  <c r="O248" i="3"/>
  <c r="N248" i="3"/>
  <c r="V248" i="3" s="1"/>
  <c r="M248" i="3"/>
  <c r="L248" i="3"/>
  <c r="K248" i="3"/>
  <c r="J248" i="3"/>
  <c r="I248" i="3"/>
  <c r="H248" i="3"/>
  <c r="G248" i="3"/>
  <c r="F248" i="3"/>
  <c r="D248" i="3" s="1"/>
  <c r="C248" i="3" s="1"/>
  <c r="E248" i="3"/>
  <c r="AC247" i="3"/>
  <c r="AB247" i="3"/>
  <c r="AA247" i="3"/>
  <c r="Z247" i="3"/>
  <c r="Y247" i="3"/>
  <c r="U247" i="3"/>
  <c r="T247" i="3"/>
  <c r="S247" i="3"/>
  <c r="R247" i="3"/>
  <c r="Q247" i="3"/>
  <c r="P247" i="3"/>
  <c r="O247" i="3"/>
  <c r="N247" i="3"/>
  <c r="V247" i="3" s="1"/>
  <c r="M247" i="3"/>
  <c r="L247" i="3"/>
  <c r="K247" i="3"/>
  <c r="J247" i="3"/>
  <c r="I247" i="3"/>
  <c r="H247" i="3"/>
  <c r="G247" i="3"/>
  <c r="F247" i="3"/>
  <c r="E247" i="3"/>
  <c r="D247" i="3" s="1"/>
  <c r="C247" i="3" s="1"/>
  <c r="AC246" i="3"/>
  <c r="AB246" i="3"/>
  <c r="Y246" i="3" s="1"/>
  <c r="AA246" i="3"/>
  <c r="Z246" i="3"/>
  <c r="U246" i="3"/>
  <c r="T246" i="3"/>
  <c r="Q246" i="3" s="1"/>
  <c r="S246" i="3"/>
  <c r="R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C246" i="3" s="1"/>
  <c r="W246" i="3" s="1"/>
  <c r="AC245" i="3"/>
  <c r="AB245" i="3"/>
  <c r="AA245" i="3"/>
  <c r="Y245" i="3" s="1"/>
  <c r="Z245" i="3"/>
  <c r="U245" i="3"/>
  <c r="T245" i="3"/>
  <c r="S245" i="3"/>
  <c r="Q245" i="3" s="1"/>
  <c r="R245" i="3"/>
  <c r="P245" i="3"/>
  <c r="O245" i="3"/>
  <c r="N245" i="3"/>
  <c r="V245" i="3" s="1"/>
  <c r="M245" i="3"/>
  <c r="L245" i="3"/>
  <c r="K245" i="3"/>
  <c r="J245" i="3"/>
  <c r="I245" i="3"/>
  <c r="H245" i="3"/>
  <c r="G245" i="3"/>
  <c r="D245" i="3" s="1"/>
  <c r="C245" i="3" s="1"/>
  <c r="F245" i="3"/>
  <c r="E245" i="3"/>
  <c r="AC243" i="3"/>
  <c r="AB243" i="3"/>
  <c r="AA243" i="3"/>
  <c r="Z243" i="3"/>
  <c r="Y243" i="3" s="1"/>
  <c r="U243" i="3"/>
  <c r="T243" i="3"/>
  <c r="S243" i="3"/>
  <c r="R243" i="3"/>
  <c r="Q243" i="3" s="1"/>
  <c r="V243" i="3" s="1"/>
  <c r="P243" i="3"/>
  <c r="O243" i="3"/>
  <c r="N243" i="3"/>
  <c r="M243" i="3"/>
  <c r="L243" i="3"/>
  <c r="K243" i="3"/>
  <c r="J243" i="3"/>
  <c r="I243" i="3"/>
  <c r="H243" i="3"/>
  <c r="G243" i="3"/>
  <c r="F243" i="3"/>
  <c r="D243" i="3" s="1"/>
  <c r="C243" i="3" s="1"/>
  <c r="E243" i="3"/>
  <c r="AC242" i="3"/>
  <c r="AB242" i="3"/>
  <c r="AA242" i="3"/>
  <c r="Z242" i="3"/>
  <c r="Y242" i="3"/>
  <c r="U242" i="3"/>
  <c r="T242" i="3"/>
  <c r="S242" i="3"/>
  <c r="R242" i="3"/>
  <c r="Q242" i="3"/>
  <c r="P242" i="3"/>
  <c r="O242" i="3"/>
  <c r="N242" i="3"/>
  <c r="M242" i="3"/>
  <c r="L242" i="3"/>
  <c r="K242" i="3"/>
  <c r="J242" i="3"/>
  <c r="I242" i="3"/>
  <c r="I238" i="3" s="1"/>
  <c r="H242" i="3"/>
  <c r="G242" i="3"/>
  <c r="F242" i="3"/>
  <c r="E242" i="3"/>
  <c r="D242" i="3" s="1"/>
  <c r="C242" i="3" s="1"/>
  <c r="AC241" i="3"/>
  <c r="AB241" i="3"/>
  <c r="AA241" i="3"/>
  <c r="Z241" i="3"/>
  <c r="U241" i="3"/>
  <c r="T241" i="3"/>
  <c r="Q241" i="3" s="1"/>
  <c r="S241" i="3"/>
  <c r="R241" i="3"/>
  <c r="P241" i="3"/>
  <c r="O241" i="3"/>
  <c r="N241" i="3"/>
  <c r="V241" i="3" s="1"/>
  <c r="M241" i="3"/>
  <c r="L241" i="3"/>
  <c r="K241" i="3"/>
  <c r="J241" i="3"/>
  <c r="I241" i="3"/>
  <c r="H241" i="3"/>
  <c r="G241" i="3"/>
  <c r="F241" i="3"/>
  <c r="E241" i="3"/>
  <c r="D241" i="3"/>
  <c r="C241" i="3" s="1"/>
  <c r="AC240" i="3"/>
  <c r="AB240" i="3"/>
  <c r="AA240" i="3"/>
  <c r="Z240" i="3"/>
  <c r="U240" i="3"/>
  <c r="T240" i="3"/>
  <c r="S240" i="3"/>
  <c r="R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AC239" i="3"/>
  <c r="AB239" i="3"/>
  <c r="AB238" i="3" s="1"/>
  <c r="AA239" i="3"/>
  <c r="Z239" i="3"/>
  <c r="U239" i="3"/>
  <c r="T239" i="3"/>
  <c r="S239" i="3"/>
  <c r="R239" i="3"/>
  <c r="P239" i="3"/>
  <c r="P238" i="3" s="1"/>
  <c r="O239" i="3"/>
  <c r="N239" i="3"/>
  <c r="M239" i="3"/>
  <c r="L239" i="3"/>
  <c r="L238" i="3" s="1"/>
  <c r="K239" i="3"/>
  <c r="J239" i="3"/>
  <c r="I239" i="3"/>
  <c r="H239" i="3"/>
  <c r="H238" i="3" s="1"/>
  <c r="G239" i="3"/>
  <c r="F239" i="3"/>
  <c r="E239" i="3"/>
  <c r="AC238" i="3"/>
  <c r="U238" i="3"/>
  <c r="M238" i="3"/>
  <c r="E238" i="3"/>
  <c r="AC236" i="3"/>
  <c r="AB236" i="3"/>
  <c r="Y236" i="3" s="1"/>
  <c r="AA236" i="3"/>
  <c r="Z236" i="3"/>
  <c r="U236" i="3"/>
  <c r="T236" i="3"/>
  <c r="Q236" i="3" s="1"/>
  <c r="S236" i="3"/>
  <c r="R236" i="3"/>
  <c r="P236" i="3"/>
  <c r="O236" i="3"/>
  <c r="N236" i="3"/>
  <c r="V236" i="3" s="1"/>
  <c r="M236" i="3"/>
  <c r="L236" i="3"/>
  <c r="K236" i="3"/>
  <c r="J236" i="3"/>
  <c r="I236" i="3"/>
  <c r="H236" i="3"/>
  <c r="G236" i="3"/>
  <c r="F236" i="3"/>
  <c r="E236" i="3"/>
  <c r="D236" i="3"/>
  <c r="C236" i="3" s="1"/>
  <c r="AC235" i="3"/>
  <c r="AB235" i="3"/>
  <c r="AA235" i="3"/>
  <c r="Z235" i="3"/>
  <c r="U235" i="3"/>
  <c r="T235" i="3"/>
  <c r="S235" i="3"/>
  <c r="R235" i="3"/>
  <c r="P235" i="3"/>
  <c r="O235" i="3"/>
  <c r="O233" i="3" s="1"/>
  <c r="N235" i="3"/>
  <c r="M235" i="3"/>
  <c r="L235" i="3"/>
  <c r="K235" i="3"/>
  <c r="K233" i="3" s="1"/>
  <c r="J235" i="3"/>
  <c r="I235" i="3"/>
  <c r="H235" i="3"/>
  <c r="G235" i="3"/>
  <c r="G233" i="3" s="1"/>
  <c r="F235" i="3"/>
  <c r="E235" i="3"/>
  <c r="AC234" i="3"/>
  <c r="AB234" i="3"/>
  <c r="AB233" i="3" s="1"/>
  <c r="AA234" i="3"/>
  <c r="Z234" i="3"/>
  <c r="U234" i="3"/>
  <c r="T234" i="3"/>
  <c r="T233" i="3" s="1"/>
  <c r="S234" i="3"/>
  <c r="R234" i="3"/>
  <c r="P234" i="3"/>
  <c r="P233" i="3" s="1"/>
  <c r="O234" i="3"/>
  <c r="N234" i="3"/>
  <c r="N233" i="3" s="1"/>
  <c r="M234" i="3"/>
  <c r="L234" i="3"/>
  <c r="L233" i="3" s="1"/>
  <c r="K234" i="3"/>
  <c r="J234" i="3"/>
  <c r="J233" i="3" s="1"/>
  <c r="I234" i="3"/>
  <c r="H234" i="3"/>
  <c r="H233" i="3" s="1"/>
  <c r="G234" i="3"/>
  <c r="F234" i="3"/>
  <c r="E234" i="3"/>
  <c r="AC233" i="3"/>
  <c r="U233" i="3"/>
  <c r="M233" i="3"/>
  <c r="I233" i="3"/>
  <c r="E233" i="3"/>
  <c r="AC231" i="3"/>
  <c r="AB231" i="3"/>
  <c r="AB227" i="3" s="1"/>
  <c r="AA231" i="3"/>
  <c r="Z231" i="3"/>
  <c r="U231" i="3"/>
  <c r="T231" i="3"/>
  <c r="S231" i="3"/>
  <c r="R231" i="3"/>
  <c r="Q231" i="3" s="1"/>
  <c r="P231" i="3"/>
  <c r="O231" i="3"/>
  <c r="N231" i="3"/>
  <c r="V231" i="3" s="1"/>
  <c r="M231" i="3"/>
  <c r="L231" i="3"/>
  <c r="K231" i="3"/>
  <c r="J231" i="3"/>
  <c r="I231" i="3"/>
  <c r="H231" i="3"/>
  <c r="G231" i="3"/>
  <c r="F231" i="3"/>
  <c r="E231" i="3"/>
  <c r="D231" i="3"/>
  <c r="AC230" i="3"/>
  <c r="AB230" i="3"/>
  <c r="AA230" i="3"/>
  <c r="Y230" i="3" s="1"/>
  <c r="Z230" i="3"/>
  <c r="U230" i="3"/>
  <c r="T230" i="3"/>
  <c r="S230" i="3"/>
  <c r="Q230" i="3" s="1"/>
  <c r="R230" i="3"/>
  <c r="P230" i="3"/>
  <c r="O230" i="3"/>
  <c r="N230" i="3"/>
  <c r="V230" i="3" s="1"/>
  <c r="M230" i="3"/>
  <c r="L230" i="3"/>
  <c r="K230" i="3"/>
  <c r="J230" i="3"/>
  <c r="I230" i="3"/>
  <c r="H230" i="3"/>
  <c r="G230" i="3"/>
  <c r="F230" i="3"/>
  <c r="E230" i="3"/>
  <c r="AC229" i="3"/>
  <c r="AB229" i="3"/>
  <c r="AA229" i="3"/>
  <c r="Z229" i="3"/>
  <c r="U229" i="3"/>
  <c r="T229" i="3"/>
  <c r="S229" i="3"/>
  <c r="R229" i="3"/>
  <c r="Q229" i="3" s="1"/>
  <c r="P229" i="3"/>
  <c r="O229" i="3"/>
  <c r="N229" i="3"/>
  <c r="V229" i="3" s="1"/>
  <c r="M229" i="3"/>
  <c r="L229" i="3"/>
  <c r="K229" i="3"/>
  <c r="J229" i="3"/>
  <c r="I229" i="3"/>
  <c r="H229" i="3"/>
  <c r="G229" i="3"/>
  <c r="F229" i="3"/>
  <c r="D229" i="3" s="1"/>
  <c r="C229" i="3" s="1"/>
  <c r="E229" i="3"/>
  <c r="AC228" i="3"/>
  <c r="AC227" i="3" s="1"/>
  <c r="AB228" i="3"/>
  <c r="AA228" i="3"/>
  <c r="AA227" i="3" s="1"/>
  <c r="Z228" i="3"/>
  <c r="Y228" i="3"/>
  <c r="U228" i="3"/>
  <c r="U227" i="3" s="1"/>
  <c r="T228" i="3"/>
  <c r="S228" i="3"/>
  <c r="R228" i="3"/>
  <c r="Q228" i="3"/>
  <c r="P228" i="3"/>
  <c r="O228" i="3"/>
  <c r="O227" i="3" s="1"/>
  <c r="N228" i="3"/>
  <c r="V228" i="3" s="1"/>
  <c r="M228" i="3"/>
  <c r="L228" i="3"/>
  <c r="K228" i="3"/>
  <c r="K227" i="3" s="1"/>
  <c r="J228" i="3"/>
  <c r="I228" i="3"/>
  <c r="H228" i="3"/>
  <c r="G228" i="3"/>
  <c r="G227" i="3" s="1"/>
  <c r="F228" i="3"/>
  <c r="E228" i="3"/>
  <c r="D228" i="3" s="1"/>
  <c r="C228" i="3" s="1"/>
  <c r="T227" i="3"/>
  <c r="M227" i="3"/>
  <c r="J227" i="3"/>
  <c r="I227" i="3"/>
  <c r="E227" i="3"/>
  <c r="AC225" i="3"/>
  <c r="AC224" i="3" s="1"/>
  <c r="AB225" i="3"/>
  <c r="AA225" i="3"/>
  <c r="AA224" i="3" s="1"/>
  <c r="Z225" i="3"/>
  <c r="Y225" i="3"/>
  <c r="Y224" i="3" s="1"/>
  <c r="U225" i="3"/>
  <c r="U224" i="3" s="1"/>
  <c r="T225" i="3"/>
  <c r="Q225" i="3" s="1"/>
  <c r="Q224" i="3" s="1"/>
  <c r="S225" i="3"/>
  <c r="R225" i="3"/>
  <c r="P225" i="3"/>
  <c r="P224" i="3" s="1"/>
  <c r="O225" i="3"/>
  <c r="N225" i="3"/>
  <c r="M225" i="3"/>
  <c r="M224" i="3" s="1"/>
  <c r="L225" i="3"/>
  <c r="L224" i="3" s="1"/>
  <c r="K225" i="3"/>
  <c r="J225" i="3"/>
  <c r="I225" i="3"/>
  <c r="I224" i="3" s="1"/>
  <c r="H225" i="3"/>
  <c r="H224" i="3" s="1"/>
  <c r="G225" i="3"/>
  <c r="F225" i="3"/>
  <c r="E225" i="3"/>
  <c r="E224" i="3" s="1"/>
  <c r="D225" i="3"/>
  <c r="C225" i="3" s="1"/>
  <c r="AB224" i="3"/>
  <c r="Z224" i="3"/>
  <c r="S224" i="3"/>
  <c r="R224" i="3"/>
  <c r="O224" i="3"/>
  <c r="N224" i="3"/>
  <c r="K224" i="3"/>
  <c r="J224" i="3"/>
  <c r="G224" i="3"/>
  <c r="F224" i="3"/>
  <c r="D224" i="3"/>
  <c r="AC222" i="3"/>
  <c r="AB222" i="3"/>
  <c r="AA222" i="3"/>
  <c r="Z222" i="3"/>
  <c r="U222" i="3"/>
  <c r="T222" i="3"/>
  <c r="S222" i="3"/>
  <c r="S221" i="3" s="1"/>
  <c r="R222" i="3"/>
  <c r="P222" i="3"/>
  <c r="O222" i="3"/>
  <c r="O221" i="3" s="1"/>
  <c r="N222" i="3"/>
  <c r="N221" i="3" s="1"/>
  <c r="M222" i="3"/>
  <c r="L222" i="3"/>
  <c r="K222" i="3"/>
  <c r="K221" i="3" s="1"/>
  <c r="J222" i="3"/>
  <c r="J221" i="3" s="1"/>
  <c r="I222" i="3"/>
  <c r="H222" i="3"/>
  <c r="G222" i="3"/>
  <c r="G221" i="3" s="1"/>
  <c r="F222" i="3"/>
  <c r="E222" i="3"/>
  <c r="AC221" i="3"/>
  <c r="AB221" i="3"/>
  <c r="Z221" i="3"/>
  <c r="U221" i="3"/>
  <c r="T221" i="3"/>
  <c r="P221" i="3"/>
  <c r="M221" i="3"/>
  <c r="L221" i="3"/>
  <c r="I221" i="3"/>
  <c r="H221" i="3"/>
  <c r="F221" i="3"/>
  <c r="E221" i="3"/>
  <c r="AC219" i="3"/>
  <c r="AC218" i="3" s="1"/>
  <c r="AB219" i="3"/>
  <c r="AA219" i="3"/>
  <c r="Z219" i="3"/>
  <c r="U219" i="3"/>
  <c r="T219" i="3"/>
  <c r="S219" i="3"/>
  <c r="R219" i="3"/>
  <c r="P219" i="3"/>
  <c r="O219" i="3"/>
  <c r="O218" i="3" s="1"/>
  <c r="N219" i="3"/>
  <c r="M219" i="3"/>
  <c r="L219" i="3"/>
  <c r="K219" i="3"/>
  <c r="K218" i="3" s="1"/>
  <c r="J219" i="3"/>
  <c r="I219" i="3"/>
  <c r="H219" i="3"/>
  <c r="G219" i="3"/>
  <c r="F219" i="3"/>
  <c r="E219" i="3"/>
  <c r="AA218" i="3"/>
  <c r="Z218" i="3"/>
  <c r="U218" i="3"/>
  <c r="T218" i="3"/>
  <c r="R218" i="3"/>
  <c r="P218" i="3"/>
  <c r="N218" i="3"/>
  <c r="M218" i="3"/>
  <c r="L218" i="3"/>
  <c r="J218" i="3"/>
  <c r="I218" i="3"/>
  <c r="H218" i="3"/>
  <c r="F218" i="3"/>
  <c r="E218" i="3"/>
  <c r="AC216" i="3"/>
  <c r="AC215" i="3" s="1"/>
  <c r="AB216" i="3"/>
  <c r="AA216" i="3"/>
  <c r="Z216" i="3"/>
  <c r="U216" i="3"/>
  <c r="U215" i="3" s="1"/>
  <c r="T216" i="3"/>
  <c r="S216" i="3"/>
  <c r="R216" i="3"/>
  <c r="P216" i="3"/>
  <c r="O216" i="3"/>
  <c r="O215" i="3" s="1"/>
  <c r="N216" i="3"/>
  <c r="M216" i="3"/>
  <c r="M215" i="3" s="1"/>
  <c r="L216" i="3"/>
  <c r="K216" i="3"/>
  <c r="K215" i="3" s="1"/>
  <c r="J216" i="3"/>
  <c r="I216" i="3"/>
  <c r="I215" i="3" s="1"/>
  <c r="H216" i="3"/>
  <c r="G216" i="3"/>
  <c r="F216" i="3"/>
  <c r="E216" i="3"/>
  <c r="E215" i="3" s="1"/>
  <c r="AB215" i="3"/>
  <c r="Z215" i="3"/>
  <c r="T215" i="3"/>
  <c r="R215" i="3"/>
  <c r="P215" i="3"/>
  <c r="N215" i="3"/>
  <c r="L215" i="3"/>
  <c r="J215" i="3"/>
  <c r="H215" i="3"/>
  <c r="F215" i="3"/>
  <c r="AC213" i="3"/>
  <c r="AC211" i="3" s="1"/>
  <c r="AB213" i="3"/>
  <c r="AA213" i="3"/>
  <c r="Z213" i="3"/>
  <c r="Y213" i="3"/>
  <c r="U213" i="3"/>
  <c r="U211" i="3" s="1"/>
  <c r="T213" i="3"/>
  <c r="S213" i="3"/>
  <c r="R213" i="3"/>
  <c r="Q213" i="3"/>
  <c r="P213" i="3"/>
  <c r="O213" i="3"/>
  <c r="N213" i="3"/>
  <c r="M213" i="3"/>
  <c r="M211" i="3" s="1"/>
  <c r="L213" i="3"/>
  <c r="K213" i="3"/>
  <c r="J213" i="3"/>
  <c r="I213" i="3"/>
  <c r="I211" i="3" s="1"/>
  <c r="H213" i="3"/>
  <c r="G213" i="3"/>
  <c r="F213" i="3"/>
  <c r="E213" i="3"/>
  <c r="AC212" i="3"/>
  <c r="AB212" i="3"/>
  <c r="AA212" i="3"/>
  <c r="Z212" i="3"/>
  <c r="Z211" i="3" s="1"/>
  <c r="U212" i="3"/>
  <c r="T212" i="3"/>
  <c r="S212" i="3"/>
  <c r="R212" i="3"/>
  <c r="R211" i="3" s="1"/>
  <c r="P212" i="3"/>
  <c r="P211" i="3" s="1"/>
  <c r="O212" i="3"/>
  <c r="N212" i="3"/>
  <c r="N211" i="3" s="1"/>
  <c r="M212" i="3"/>
  <c r="L212" i="3"/>
  <c r="L211" i="3" s="1"/>
  <c r="K212" i="3"/>
  <c r="J212" i="3"/>
  <c r="J211" i="3" s="1"/>
  <c r="I212" i="3"/>
  <c r="H212" i="3"/>
  <c r="H211" i="3" s="1"/>
  <c r="G212" i="3"/>
  <c r="F212" i="3"/>
  <c r="F211" i="3" s="1"/>
  <c r="E212" i="3"/>
  <c r="D212" i="3"/>
  <c r="AA211" i="3"/>
  <c r="S211" i="3"/>
  <c r="O211" i="3"/>
  <c r="K211" i="3"/>
  <c r="G211" i="3"/>
  <c r="AC209" i="3"/>
  <c r="AB209" i="3"/>
  <c r="AA209" i="3"/>
  <c r="Z209" i="3"/>
  <c r="Y209" i="3" s="1"/>
  <c r="U209" i="3"/>
  <c r="T209" i="3"/>
  <c r="S209" i="3"/>
  <c r="R209" i="3"/>
  <c r="Q209" i="3" s="1"/>
  <c r="V209" i="3" s="1"/>
  <c r="P209" i="3"/>
  <c r="O209" i="3"/>
  <c r="N209" i="3"/>
  <c r="M209" i="3"/>
  <c r="L209" i="3"/>
  <c r="K209" i="3"/>
  <c r="J209" i="3"/>
  <c r="I209" i="3"/>
  <c r="H209" i="3"/>
  <c r="G209" i="3"/>
  <c r="F209" i="3"/>
  <c r="D209" i="3" s="1"/>
  <c r="C209" i="3" s="1"/>
  <c r="E209" i="3"/>
  <c r="AC208" i="3"/>
  <c r="AB208" i="3"/>
  <c r="AA208" i="3"/>
  <c r="Z208" i="3"/>
  <c r="Y208" i="3"/>
  <c r="U208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 s="1"/>
  <c r="C208" i="3" s="1"/>
  <c r="AC207" i="3"/>
  <c r="AB207" i="3"/>
  <c r="Y207" i="3" s="1"/>
  <c r="AA207" i="3"/>
  <c r="Z207" i="3"/>
  <c r="U207" i="3"/>
  <c r="T207" i="3"/>
  <c r="Q207" i="3" s="1"/>
  <c r="S207" i="3"/>
  <c r="R207" i="3"/>
  <c r="P207" i="3"/>
  <c r="O207" i="3"/>
  <c r="N207" i="3"/>
  <c r="V207" i="3" s="1"/>
  <c r="M207" i="3"/>
  <c r="L207" i="3"/>
  <c r="K207" i="3"/>
  <c r="J207" i="3"/>
  <c r="I207" i="3"/>
  <c r="H207" i="3"/>
  <c r="G207" i="3"/>
  <c r="F207" i="3"/>
  <c r="E207" i="3"/>
  <c r="D207" i="3"/>
  <c r="C207" i="3" s="1"/>
  <c r="AC206" i="3"/>
  <c r="AB206" i="3"/>
  <c r="AA206" i="3"/>
  <c r="Y206" i="3" s="1"/>
  <c r="Z206" i="3"/>
  <c r="U206" i="3"/>
  <c r="T206" i="3"/>
  <c r="S206" i="3"/>
  <c r="Q206" i="3" s="1"/>
  <c r="R206" i="3"/>
  <c r="P206" i="3"/>
  <c r="O206" i="3"/>
  <c r="N206" i="3"/>
  <c r="V206" i="3" s="1"/>
  <c r="M206" i="3"/>
  <c r="L206" i="3"/>
  <c r="K206" i="3"/>
  <c r="J206" i="3"/>
  <c r="I206" i="3"/>
  <c r="H206" i="3"/>
  <c r="G206" i="3"/>
  <c r="F206" i="3"/>
  <c r="E206" i="3"/>
  <c r="AC204" i="3"/>
  <c r="AB204" i="3"/>
  <c r="AA204" i="3"/>
  <c r="Z204" i="3"/>
  <c r="Y204" i="3" s="1"/>
  <c r="U204" i="3"/>
  <c r="T204" i="3"/>
  <c r="S204" i="3"/>
  <c r="R204" i="3"/>
  <c r="Q204" i="3" s="1"/>
  <c r="P204" i="3"/>
  <c r="O204" i="3"/>
  <c r="N204" i="3"/>
  <c r="V204" i="3" s="1"/>
  <c r="M204" i="3"/>
  <c r="L204" i="3"/>
  <c r="K204" i="3"/>
  <c r="J204" i="3"/>
  <c r="I204" i="3"/>
  <c r="H204" i="3"/>
  <c r="G204" i="3"/>
  <c r="F204" i="3"/>
  <c r="D204" i="3" s="1"/>
  <c r="C204" i="3" s="1"/>
  <c r="E204" i="3"/>
  <c r="AC203" i="3"/>
  <c r="AB203" i="3"/>
  <c r="AA203" i="3"/>
  <c r="Z203" i="3"/>
  <c r="Y203" i="3"/>
  <c r="U203" i="3"/>
  <c r="T203" i="3"/>
  <c r="S203" i="3"/>
  <c r="R203" i="3"/>
  <c r="Q203" i="3"/>
  <c r="P203" i="3"/>
  <c r="O203" i="3"/>
  <c r="N203" i="3"/>
  <c r="V203" i="3" s="1"/>
  <c r="M203" i="3"/>
  <c r="L203" i="3"/>
  <c r="K203" i="3"/>
  <c r="J203" i="3"/>
  <c r="I203" i="3"/>
  <c r="H203" i="3"/>
  <c r="G203" i="3"/>
  <c r="F203" i="3"/>
  <c r="E203" i="3"/>
  <c r="D203" i="3" s="1"/>
  <c r="C203" i="3" s="1"/>
  <c r="AC202" i="3"/>
  <c r="AB202" i="3"/>
  <c r="AA202" i="3"/>
  <c r="Z202" i="3"/>
  <c r="U202" i="3"/>
  <c r="T202" i="3"/>
  <c r="S202" i="3"/>
  <c r="R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 s="1"/>
  <c r="W202" i="3" s="1"/>
  <c r="AC201" i="3"/>
  <c r="AB201" i="3"/>
  <c r="AA201" i="3"/>
  <c r="Y201" i="3" s="1"/>
  <c r="Z201" i="3"/>
  <c r="U201" i="3"/>
  <c r="T201" i="3"/>
  <c r="S201" i="3"/>
  <c r="Q201" i="3" s="1"/>
  <c r="R201" i="3"/>
  <c r="P201" i="3"/>
  <c r="O201" i="3"/>
  <c r="N201" i="3"/>
  <c r="V201" i="3" s="1"/>
  <c r="M201" i="3"/>
  <c r="L201" i="3"/>
  <c r="K201" i="3"/>
  <c r="J201" i="3"/>
  <c r="I201" i="3"/>
  <c r="H201" i="3"/>
  <c r="G201" i="3"/>
  <c r="F201" i="3"/>
  <c r="E201" i="3"/>
  <c r="D201" i="3" s="1"/>
  <c r="C201" i="3" s="1"/>
  <c r="X201" i="3" s="1"/>
  <c r="AC200" i="3"/>
  <c r="AB200" i="3"/>
  <c r="AA200" i="3"/>
  <c r="Z200" i="3"/>
  <c r="Y200" i="3" s="1"/>
  <c r="U200" i="3"/>
  <c r="T200" i="3"/>
  <c r="S200" i="3"/>
  <c r="R200" i="3"/>
  <c r="Q200" i="3" s="1"/>
  <c r="V200" i="3" s="1"/>
  <c r="P200" i="3"/>
  <c r="O200" i="3"/>
  <c r="N200" i="3"/>
  <c r="M200" i="3"/>
  <c r="L200" i="3"/>
  <c r="K200" i="3"/>
  <c r="J200" i="3"/>
  <c r="I200" i="3"/>
  <c r="H200" i="3"/>
  <c r="G200" i="3"/>
  <c r="F200" i="3"/>
  <c r="D200" i="3" s="1"/>
  <c r="C200" i="3" s="1"/>
  <c r="E200" i="3"/>
  <c r="AC198" i="3"/>
  <c r="AB198" i="3"/>
  <c r="AA198" i="3"/>
  <c r="Z198" i="3"/>
  <c r="Y198" i="3"/>
  <c r="U198" i="3"/>
  <c r="U182" i="3" s="1"/>
  <c r="U253" i="3" s="1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 s="1"/>
  <c r="C198" i="3" s="1"/>
  <c r="AC197" i="3"/>
  <c r="AB197" i="3"/>
  <c r="AA197" i="3"/>
  <c r="Z197" i="3"/>
  <c r="Y197" i="3" s="1"/>
  <c r="U197" i="3"/>
  <c r="T197" i="3"/>
  <c r="S197" i="3"/>
  <c r="R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 s="1"/>
  <c r="W197" i="3" s="1"/>
  <c r="AC196" i="3"/>
  <c r="AB196" i="3"/>
  <c r="AA196" i="3"/>
  <c r="Y196" i="3" s="1"/>
  <c r="Z196" i="3"/>
  <c r="U196" i="3"/>
  <c r="T196" i="3"/>
  <c r="S196" i="3"/>
  <c r="Q196" i="3" s="1"/>
  <c r="R196" i="3"/>
  <c r="P196" i="3"/>
  <c r="O196" i="3"/>
  <c r="N196" i="3"/>
  <c r="V196" i="3" s="1"/>
  <c r="M196" i="3"/>
  <c r="L196" i="3"/>
  <c r="K196" i="3"/>
  <c r="J196" i="3"/>
  <c r="I196" i="3"/>
  <c r="H196" i="3"/>
  <c r="G196" i="3"/>
  <c r="F196" i="3"/>
  <c r="E196" i="3"/>
  <c r="D196" i="3" s="1"/>
  <c r="C196" i="3"/>
  <c r="AC195" i="3"/>
  <c r="AB195" i="3"/>
  <c r="AA195" i="3"/>
  <c r="Z195" i="3"/>
  <c r="Y195" i="3" s="1"/>
  <c r="U195" i="3"/>
  <c r="T195" i="3"/>
  <c r="S195" i="3"/>
  <c r="R195" i="3"/>
  <c r="Q195" i="3" s="1"/>
  <c r="P195" i="3"/>
  <c r="O195" i="3"/>
  <c r="N195" i="3"/>
  <c r="V195" i="3" s="1"/>
  <c r="M195" i="3"/>
  <c r="L195" i="3"/>
  <c r="K195" i="3"/>
  <c r="J195" i="3"/>
  <c r="I195" i="3"/>
  <c r="H195" i="3"/>
  <c r="G195" i="3"/>
  <c r="F195" i="3"/>
  <c r="D195" i="3" s="1"/>
  <c r="C195" i="3" s="1"/>
  <c r="E195" i="3"/>
  <c r="AC194" i="3"/>
  <c r="AB194" i="3"/>
  <c r="AA194" i="3"/>
  <c r="Z194" i="3"/>
  <c r="Y194" i="3"/>
  <c r="U194" i="3"/>
  <c r="T194" i="3"/>
  <c r="S194" i="3"/>
  <c r="R194" i="3"/>
  <c r="Q194" i="3"/>
  <c r="P194" i="3"/>
  <c r="O194" i="3"/>
  <c r="N194" i="3"/>
  <c r="V194" i="3" s="1"/>
  <c r="M194" i="3"/>
  <c r="L194" i="3"/>
  <c r="K194" i="3"/>
  <c r="J194" i="3"/>
  <c r="I194" i="3"/>
  <c r="H194" i="3"/>
  <c r="G194" i="3"/>
  <c r="F194" i="3"/>
  <c r="E194" i="3"/>
  <c r="D194" i="3" s="1"/>
  <c r="C194" i="3" s="1"/>
  <c r="AC192" i="3"/>
  <c r="AB192" i="3"/>
  <c r="AA192" i="3"/>
  <c r="Z192" i="3"/>
  <c r="Y192" i="3" s="1"/>
  <c r="U192" i="3"/>
  <c r="T192" i="3"/>
  <c r="S192" i="3"/>
  <c r="R192" i="3"/>
  <c r="Q192" i="3" s="1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 s="1"/>
  <c r="W192" i="3" s="1"/>
  <c r="AC191" i="3"/>
  <c r="AB191" i="3"/>
  <c r="AA191" i="3"/>
  <c r="Y191" i="3" s="1"/>
  <c r="Z191" i="3"/>
  <c r="U191" i="3"/>
  <c r="T191" i="3"/>
  <c r="S191" i="3"/>
  <c r="Q191" i="3" s="1"/>
  <c r="R191" i="3"/>
  <c r="P191" i="3"/>
  <c r="O191" i="3"/>
  <c r="N191" i="3"/>
  <c r="V191" i="3" s="1"/>
  <c r="M191" i="3"/>
  <c r="L191" i="3"/>
  <c r="K191" i="3"/>
  <c r="J191" i="3"/>
  <c r="I191" i="3"/>
  <c r="H191" i="3"/>
  <c r="G191" i="3"/>
  <c r="F191" i="3"/>
  <c r="E191" i="3"/>
  <c r="AC190" i="3"/>
  <c r="AB190" i="3"/>
  <c r="AA190" i="3"/>
  <c r="Y190" i="3" s="1"/>
  <c r="Z190" i="3"/>
  <c r="U190" i="3"/>
  <c r="T190" i="3"/>
  <c r="S190" i="3"/>
  <c r="Q190" i="3" s="1"/>
  <c r="R190" i="3"/>
  <c r="P190" i="3"/>
  <c r="O190" i="3"/>
  <c r="N190" i="3"/>
  <c r="V190" i="3" s="1"/>
  <c r="M190" i="3"/>
  <c r="L190" i="3"/>
  <c r="K190" i="3"/>
  <c r="J190" i="3"/>
  <c r="I190" i="3"/>
  <c r="H190" i="3"/>
  <c r="G190" i="3"/>
  <c r="F190" i="3"/>
  <c r="E190" i="3"/>
  <c r="D190" i="3" s="1"/>
  <c r="AC189" i="3"/>
  <c r="AB189" i="3"/>
  <c r="AA189" i="3"/>
  <c r="Y189" i="3" s="1"/>
  <c r="Z189" i="3"/>
  <c r="U189" i="3"/>
  <c r="T189" i="3"/>
  <c r="S189" i="3"/>
  <c r="Q189" i="3" s="1"/>
  <c r="R189" i="3"/>
  <c r="P189" i="3"/>
  <c r="O189" i="3"/>
  <c r="N189" i="3"/>
  <c r="V189" i="3" s="1"/>
  <c r="M189" i="3"/>
  <c r="L189" i="3"/>
  <c r="K189" i="3"/>
  <c r="J189" i="3"/>
  <c r="I189" i="3"/>
  <c r="H189" i="3"/>
  <c r="G189" i="3"/>
  <c r="F189" i="3"/>
  <c r="E189" i="3"/>
  <c r="AC188" i="3"/>
  <c r="AB188" i="3"/>
  <c r="AA188" i="3"/>
  <c r="Y188" i="3" s="1"/>
  <c r="Z188" i="3"/>
  <c r="W188" i="3"/>
  <c r="U188" i="3"/>
  <c r="T188" i="3"/>
  <c r="S188" i="3"/>
  <c r="Q188" i="3" s="1"/>
  <c r="R188" i="3"/>
  <c r="P188" i="3"/>
  <c r="O188" i="3"/>
  <c r="N188" i="3"/>
  <c r="V188" i="3" s="1"/>
  <c r="M188" i="3"/>
  <c r="L188" i="3"/>
  <c r="K188" i="3"/>
  <c r="J188" i="3"/>
  <c r="I188" i="3"/>
  <c r="H188" i="3"/>
  <c r="G188" i="3"/>
  <c r="F188" i="3"/>
  <c r="E188" i="3"/>
  <c r="D188" i="3"/>
  <c r="C188" i="3" s="1"/>
  <c r="X188" i="3" s="1"/>
  <c r="AC186" i="3"/>
  <c r="AB186" i="3"/>
  <c r="AA186" i="3"/>
  <c r="Z186" i="3"/>
  <c r="Y186" i="3"/>
  <c r="U186" i="3"/>
  <c r="T186" i="3"/>
  <c r="Q186" i="3" s="1"/>
  <c r="S186" i="3"/>
  <c r="R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AC185" i="3"/>
  <c r="AB185" i="3"/>
  <c r="AA185" i="3"/>
  <c r="Y185" i="3" s="1"/>
  <c r="Z185" i="3"/>
  <c r="W185" i="3"/>
  <c r="U185" i="3"/>
  <c r="T185" i="3"/>
  <c r="S185" i="3"/>
  <c r="Q185" i="3" s="1"/>
  <c r="R185" i="3"/>
  <c r="P185" i="3"/>
  <c r="O185" i="3"/>
  <c r="N185" i="3"/>
  <c r="V185" i="3" s="1"/>
  <c r="M185" i="3"/>
  <c r="L185" i="3"/>
  <c r="K185" i="3"/>
  <c r="J185" i="3"/>
  <c r="I185" i="3"/>
  <c r="H185" i="3"/>
  <c r="G185" i="3"/>
  <c r="F185" i="3"/>
  <c r="E185" i="3"/>
  <c r="D185" i="3"/>
  <c r="C185" i="3" s="1"/>
  <c r="X185" i="3" s="1"/>
  <c r="AC184" i="3"/>
  <c r="AB184" i="3"/>
  <c r="AA184" i="3"/>
  <c r="Z184" i="3"/>
  <c r="Y184" i="3"/>
  <c r="U184" i="3"/>
  <c r="T184" i="3"/>
  <c r="Q184" i="3" s="1"/>
  <c r="S184" i="3"/>
  <c r="R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AC164" i="3"/>
  <c r="AB164" i="3"/>
  <c r="AA164" i="3"/>
  <c r="Z164" i="3"/>
  <c r="Y164" i="3"/>
  <c r="U164" i="3"/>
  <c r="T164" i="3"/>
  <c r="T78" i="3" s="1"/>
  <c r="S164" i="3"/>
  <c r="R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 s="1"/>
  <c r="AC163" i="3"/>
  <c r="AB163" i="3"/>
  <c r="AA163" i="3"/>
  <c r="Y163" i="3" s="1"/>
  <c r="Z163" i="3"/>
  <c r="U163" i="3"/>
  <c r="Q163" i="3" s="1"/>
  <c r="Q77" i="3" s="1"/>
  <c r="T163" i="3"/>
  <c r="S163" i="3"/>
  <c r="R163" i="3"/>
  <c r="P163" i="3"/>
  <c r="O163" i="3"/>
  <c r="N163" i="3"/>
  <c r="M163" i="3"/>
  <c r="L163" i="3"/>
  <c r="K163" i="3"/>
  <c r="J163" i="3"/>
  <c r="I163" i="3"/>
  <c r="I152" i="3" s="1"/>
  <c r="H163" i="3"/>
  <c r="G163" i="3"/>
  <c r="F163" i="3"/>
  <c r="E163" i="3"/>
  <c r="D163" i="3" s="1"/>
  <c r="AC162" i="3"/>
  <c r="AB162" i="3"/>
  <c r="AA162" i="3"/>
  <c r="Z162" i="3"/>
  <c r="U162" i="3"/>
  <c r="T162" i="3"/>
  <c r="S162" i="3"/>
  <c r="R162" i="3"/>
  <c r="P162" i="3"/>
  <c r="O162" i="3"/>
  <c r="N162" i="3"/>
  <c r="M162" i="3"/>
  <c r="L162" i="3"/>
  <c r="K162" i="3"/>
  <c r="J162" i="3"/>
  <c r="J76" i="3" s="1"/>
  <c r="I162" i="3"/>
  <c r="H162" i="3"/>
  <c r="G162" i="3"/>
  <c r="F162" i="3"/>
  <c r="E162" i="3"/>
  <c r="AC161" i="3"/>
  <c r="AB161" i="3"/>
  <c r="AA161" i="3"/>
  <c r="Z161" i="3"/>
  <c r="Y161" i="3"/>
  <c r="U161" i="3"/>
  <c r="T161" i="3"/>
  <c r="S161" i="3"/>
  <c r="R161" i="3"/>
  <c r="Q161" i="3" s="1"/>
  <c r="P161" i="3"/>
  <c r="O161" i="3"/>
  <c r="N161" i="3"/>
  <c r="M161" i="3"/>
  <c r="L161" i="3"/>
  <c r="K161" i="3"/>
  <c r="J161" i="3"/>
  <c r="I161" i="3"/>
  <c r="H161" i="3"/>
  <c r="G161" i="3"/>
  <c r="F161" i="3"/>
  <c r="E161" i="3"/>
  <c r="AC160" i="3"/>
  <c r="AB160" i="3"/>
  <c r="AA160" i="3"/>
  <c r="Z160" i="3"/>
  <c r="Y160" i="3" s="1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AC159" i="3"/>
  <c r="AB159" i="3"/>
  <c r="AA159" i="3"/>
  <c r="Y159" i="3" s="1"/>
  <c r="Z159" i="3"/>
  <c r="U159" i="3"/>
  <c r="T159" i="3"/>
  <c r="S159" i="3"/>
  <c r="Q159" i="3" s="1"/>
  <c r="R159" i="3"/>
  <c r="P159" i="3"/>
  <c r="O159" i="3"/>
  <c r="N159" i="3"/>
  <c r="V159" i="3" s="1"/>
  <c r="M159" i="3"/>
  <c r="L159" i="3"/>
  <c r="K159" i="3"/>
  <c r="J159" i="3"/>
  <c r="I159" i="3"/>
  <c r="H159" i="3"/>
  <c r="G159" i="3"/>
  <c r="F159" i="3"/>
  <c r="E159" i="3"/>
  <c r="D159" i="3"/>
  <c r="C159" i="3" s="1"/>
  <c r="AC157" i="3"/>
  <c r="AB157" i="3"/>
  <c r="AA157" i="3"/>
  <c r="Z157" i="3"/>
  <c r="U157" i="3"/>
  <c r="T157" i="3"/>
  <c r="S157" i="3"/>
  <c r="R157" i="3"/>
  <c r="P157" i="3"/>
  <c r="O157" i="3"/>
  <c r="N157" i="3"/>
  <c r="M157" i="3"/>
  <c r="L157" i="3"/>
  <c r="K157" i="3"/>
  <c r="J157" i="3"/>
  <c r="I157" i="3"/>
  <c r="H157" i="3"/>
  <c r="G157" i="3"/>
  <c r="D157" i="3" s="1"/>
  <c r="F157" i="3"/>
  <c r="E157" i="3"/>
  <c r="C157" i="3"/>
  <c r="AC156" i="3"/>
  <c r="AB156" i="3"/>
  <c r="AA156" i="3"/>
  <c r="Z156" i="3"/>
  <c r="Y156" i="3" s="1"/>
  <c r="Y70" i="3" s="1"/>
  <c r="U156" i="3"/>
  <c r="T156" i="3"/>
  <c r="S156" i="3"/>
  <c r="R156" i="3"/>
  <c r="Q156" i="3"/>
  <c r="P156" i="3"/>
  <c r="O156" i="3"/>
  <c r="N156" i="3"/>
  <c r="V156" i="3" s="1"/>
  <c r="M156" i="3"/>
  <c r="L156" i="3"/>
  <c r="K156" i="3"/>
  <c r="J156" i="3"/>
  <c r="I156" i="3"/>
  <c r="H156" i="3"/>
  <c r="G156" i="3"/>
  <c r="F156" i="3"/>
  <c r="E156" i="3"/>
  <c r="D156" i="3" s="1"/>
  <c r="C156" i="3" s="1"/>
  <c r="AC155" i="3"/>
  <c r="AB155" i="3"/>
  <c r="AA155" i="3"/>
  <c r="Z155" i="3"/>
  <c r="U155" i="3"/>
  <c r="T155" i="3"/>
  <c r="T69" i="3" s="1"/>
  <c r="S155" i="3"/>
  <c r="R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 s="1"/>
  <c r="W155" i="3" s="1"/>
  <c r="AC154" i="3"/>
  <c r="AB154" i="3"/>
  <c r="AA154" i="3"/>
  <c r="Z154" i="3"/>
  <c r="U154" i="3"/>
  <c r="T154" i="3"/>
  <c r="S154" i="3"/>
  <c r="R154" i="3"/>
  <c r="P154" i="3"/>
  <c r="O154" i="3"/>
  <c r="O152" i="3" s="1"/>
  <c r="N154" i="3"/>
  <c r="M154" i="3"/>
  <c r="L154" i="3"/>
  <c r="K154" i="3"/>
  <c r="K152" i="3" s="1"/>
  <c r="J154" i="3"/>
  <c r="I154" i="3"/>
  <c r="H154" i="3"/>
  <c r="G154" i="3"/>
  <c r="G152" i="3" s="1"/>
  <c r="F154" i="3"/>
  <c r="E154" i="3"/>
  <c r="D154" i="3" s="1"/>
  <c r="C154" i="3" s="1"/>
  <c r="AC153" i="3"/>
  <c r="AB153" i="3"/>
  <c r="AB152" i="3" s="1"/>
  <c r="AA153" i="3"/>
  <c r="Z153" i="3"/>
  <c r="U153" i="3"/>
  <c r="T153" i="3"/>
  <c r="S153" i="3"/>
  <c r="R153" i="3"/>
  <c r="P153" i="3"/>
  <c r="P152" i="3" s="1"/>
  <c r="O153" i="3"/>
  <c r="N153" i="3"/>
  <c r="M153" i="3"/>
  <c r="L153" i="3"/>
  <c r="L152" i="3" s="1"/>
  <c r="K153" i="3"/>
  <c r="J153" i="3"/>
  <c r="I153" i="3"/>
  <c r="H153" i="3"/>
  <c r="H152" i="3" s="1"/>
  <c r="G153" i="3"/>
  <c r="F153" i="3"/>
  <c r="E153" i="3"/>
  <c r="AC152" i="3"/>
  <c r="AC150" i="3"/>
  <c r="AB150" i="3"/>
  <c r="AA150" i="3"/>
  <c r="Z150" i="3"/>
  <c r="U150" i="3"/>
  <c r="T150" i="3"/>
  <c r="T64" i="3" s="1"/>
  <c r="S150" i="3"/>
  <c r="R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 s="1"/>
  <c r="W150" i="3" s="1"/>
  <c r="AC149" i="3"/>
  <c r="AB149" i="3"/>
  <c r="AA149" i="3"/>
  <c r="Z149" i="3"/>
  <c r="U149" i="3"/>
  <c r="T149" i="3"/>
  <c r="S149" i="3"/>
  <c r="R149" i="3"/>
  <c r="P149" i="3"/>
  <c r="O149" i="3"/>
  <c r="O147" i="3" s="1"/>
  <c r="N149" i="3"/>
  <c r="M149" i="3"/>
  <c r="L149" i="3"/>
  <c r="K149" i="3"/>
  <c r="K147" i="3" s="1"/>
  <c r="J149" i="3"/>
  <c r="I149" i="3"/>
  <c r="H149" i="3"/>
  <c r="G149" i="3"/>
  <c r="G147" i="3" s="1"/>
  <c r="F149" i="3"/>
  <c r="E149" i="3"/>
  <c r="D149" i="3" s="1"/>
  <c r="C149" i="3" s="1"/>
  <c r="AC148" i="3"/>
  <c r="AB148" i="3"/>
  <c r="AB147" i="3" s="1"/>
  <c r="AA148" i="3"/>
  <c r="Z148" i="3"/>
  <c r="U148" i="3"/>
  <c r="T148" i="3"/>
  <c r="S148" i="3"/>
  <c r="R148" i="3"/>
  <c r="P148" i="3"/>
  <c r="P147" i="3" s="1"/>
  <c r="O148" i="3"/>
  <c r="N148" i="3"/>
  <c r="N147" i="3" s="1"/>
  <c r="M148" i="3"/>
  <c r="L148" i="3"/>
  <c r="L147" i="3" s="1"/>
  <c r="K148" i="3"/>
  <c r="J148" i="3"/>
  <c r="J147" i="3" s="1"/>
  <c r="I148" i="3"/>
  <c r="H148" i="3"/>
  <c r="H147" i="3" s="1"/>
  <c r="G148" i="3"/>
  <c r="F148" i="3"/>
  <c r="E148" i="3"/>
  <c r="AC147" i="3"/>
  <c r="U147" i="3"/>
  <c r="M147" i="3"/>
  <c r="I147" i="3"/>
  <c r="E147" i="3"/>
  <c r="AC145" i="3"/>
  <c r="AB145" i="3"/>
  <c r="AA145" i="3"/>
  <c r="Z145" i="3"/>
  <c r="U145" i="3"/>
  <c r="T145" i="3"/>
  <c r="T59" i="3" s="1"/>
  <c r="S145" i="3"/>
  <c r="R145" i="3"/>
  <c r="P145" i="3"/>
  <c r="O145" i="3"/>
  <c r="N145" i="3"/>
  <c r="M145" i="3"/>
  <c r="L145" i="3"/>
  <c r="L141" i="3" s="1"/>
  <c r="K145" i="3"/>
  <c r="J145" i="3"/>
  <c r="I145" i="3"/>
  <c r="H145" i="3"/>
  <c r="G145" i="3"/>
  <c r="F145" i="3"/>
  <c r="E145" i="3"/>
  <c r="D145" i="3"/>
  <c r="C145" i="3" s="1"/>
  <c r="W145" i="3" s="1"/>
  <c r="AC144" i="3"/>
  <c r="AB144" i="3"/>
  <c r="AA144" i="3"/>
  <c r="Y144" i="3" s="1"/>
  <c r="Z144" i="3"/>
  <c r="U144" i="3"/>
  <c r="T144" i="3"/>
  <c r="S144" i="3"/>
  <c r="Q144" i="3" s="1"/>
  <c r="R144" i="3"/>
  <c r="P144" i="3"/>
  <c r="O144" i="3"/>
  <c r="N144" i="3"/>
  <c r="V144" i="3" s="1"/>
  <c r="M144" i="3"/>
  <c r="L144" i="3"/>
  <c r="K144" i="3"/>
  <c r="J144" i="3"/>
  <c r="I144" i="3"/>
  <c r="H144" i="3"/>
  <c r="G144" i="3"/>
  <c r="F144" i="3"/>
  <c r="E144" i="3"/>
  <c r="AC143" i="3"/>
  <c r="AB143" i="3"/>
  <c r="AB141" i="3" s="1"/>
  <c r="AA143" i="3"/>
  <c r="Z143" i="3"/>
  <c r="U143" i="3"/>
  <c r="T143" i="3"/>
  <c r="S143" i="3"/>
  <c r="R143" i="3"/>
  <c r="P143" i="3"/>
  <c r="O143" i="3"/>
  <c r="N143" i="3"/>
  <c r="M143" i="3"/>
  <c r="L143" i="3"/>
  <c r="K143" i="3"/>
  <c r="J143" i="3"/>
  <c r="I143" i="3"/>
  <c r="H143" i="3"/>
  <c r="G143" i="3"/>
  <c r="F143" i="3"/>
  <c r="D143" i="3" s="1"/>
  <c r="C143" i="3" s="1"/>
  <c r="E143" i="3"/>
  <c r="AC142" i="3"/>
  <c r="AB142" i="3"/>
  <c r="AA142" i="3"/>
  <c r="Z142" i="3"/>
  <c r="Y142" i="3" s="1"/>
  <c r="U142" i="3"/>
  <c r="T142" i="3"/>
  <c r="S142" i="3"/>
  <c r="R142" i="3"/>
  <c r="P142" i="3"/>
  <c r="O142" i="3"/>
  <c r="O141" i="3" s="1"/>
  <c r="N142" i="3"/>
  <c r="M142" i="3"/>
  <c r="L142" i="3"/>
  <c r="K142" i="3"/>
  <c r="K141" i="3" s="1"/>
  <c r="J142" i="3"/>
  <c r="I142" i="3"/>
  <c r="I141" i="3" s="1"/>
  <c r="H142" i="3"/>
  <c r="G142" i="3"/>
  <c r="G141" i="3" s="1"/>
  <c r="F142" i="3"/>
  <c r="E142" i="3"/>
  <c r="AC141" i="3"/>
  <c r="Z141" i="3"/>
  <c r="U141" i="3"/>
  <c r="R141" i="3"/>
  <c r="P141" i="3"/>
  <c r="N141" i="3"/>
  <c r="M141" i="3"/>
  <c r="J141" i="3"/>
  <c r="H141" i="3"/>
  <c r="E141" i="3"/>
  <c r="AC139" i="3"/>
  <c r="AC138" i="3" s="1"/>
  <c r="AB139" i="3"/>
  <c r="AA139" i="3"/>
  <c r="AA138" i="3" s="1"/>
  <c r="Z139" i="3"/>
  <c r="Y139" i="3"/>
  <c r="Y138" i="3" s="1"/>
  <c r="U139" i="3"/>
  <c r="U138" i="3" s="1"/>
  <c r="T139" i="3"/>
  <c r="S139" i="3"/>
  <c r="R139" i="3"/>
  <c r="P139" i="3"/>
  <c r="P138" i="3" s="1"/>
  <c r="O139" i="3"/>
  <c r="N139" i="3"/>
  <c r="M139" i="3"/>
  <c r="M138" i="3" s="1"/>
  <c r="L139" i="3"/>
  <c r="L138" i="3" s="1"/>
  <c r="K139" i="3"/>
  <c r="J139" i="3"/>
  <c r="I139" i="3"/>
  <c r="I138" i="3" s="1"/>
  <c r="H139" i="3"/>
  <c r="H138" i="3" s="1"/>
  <c r="G139" i="3"/>
  <c r="F139" i="3"/>
  <c r="E139" i="3"/>
  <c r="E138" i="3" s="1"/>
  <c r="D139" i="3"/>
  <c r="C139" i="3" s="1"/>
  <c r="AB138" i="3"/>
  <c r="Z138" i="3"/>
  <c r="S138" i="3"/>
  <c r="R138" i="3"/>
  <c r="O138" i="3"/>
  <c r="N138" i="3"/>
  <c r="K138" i="3"/>
  <c r="J138" i="3"/>
  <c r="G138" i="3"/>
  <c r="F138" i="3"/>
  <c r="D138" i="3"/>
  <c r="AC136" i="3"/>
  <c r="AB136" i="3"/>
  <c r="AA136" i="3"/>
  <c r="Z136" i="3"/>
  <c r="U136" i="3"/>
  <c r="T136" i="3"/>
  <c r="S136" i="3"/>
  <c r="S135" i="3" s="1"/>
  <c r="R136" i="3"/>
  <c r="P136" i="3"/>
  <c r="O136" i="3"/>
  <c r="O135" i="3" s="1"/>
  <c r="N136" i="3"/>
  <c r="N135" i="3" s="1"/>
  <c r="M136" i="3"/>
  <c r="L136" i="3"/>
  <c r="K136" i="3"/>
  <c r="K135" i="3" s="1"/>
  <c r="J136" i="3"/>
  <c r="J135" i="3" s="1"/>
  <c r="I136" i="3"/>
  <c r="H136" i="3"/>
  <c r="G136" i="3"/>
  <c r="G135" i="3" s="1"/>
  <c r="F136" i="3"/>
  <c r="F135" i="3" s="1"/>
  <c r="E136" i="3"/>
  <c r="AC135" i="3"/>
  <c r="AB135" i="3"/>
  <c r="Z135" i="3"/>
  <c r="U135" i="3"/>
  <c r="T135" i="3"/>
  <c r="P135" i="3"/>
  <c r="M135" i="3"/>
  <c r="L135" i="3"/>
  <c r="I135" i="3"/>
  <c r="H135" i="3"/>
  <c r="E135" i="3"/>
  <c r="AC133" i="3"/>
  <c r="AC132" i="3" s="1"/>
  <c r="AB133" i="3"/>
  <c r="AA133" i="3"/>
  <c r="Z133" i="3"/>
  <c r="U133" i="3"/>
  <c r="U132" i="3" s="1"/>
  <c r="T133" i="3"/>
  <c r="S133" i="3"/>
  <c r="Q133" i="3" s="1"/>
  <c r="Q132" i="3" s="1"/>
  <c r="R133" i="3"/>
  <c r="P133" i="3"/>
  <c r="O133" i="3"/>
  <c r="O132" i="3" s="1"/>
  <c r="N133" i="3"/>
  <c r="M133" i="3"/>
  <c r="M132" i="3" s="1"/>
  <c r="L133" i="3"/>
  <c r="L132" i="3" s="1"/>
  <c r="K133" i="3"/>
  <c r="K132" i="3" s="1"/>
  <c r="J133" i="3"/>
  <c r="I133" i="3"/>
  <c r="I132" i="3" s="1"/>
  <c r="H133" i="3"/>
  <c r="G133" i="3"/>
  <c r="G132" i="3" s="1"/>
  <c r="F133" i="3"/>
  <c r="E133" i="3"/>
  <c r="E132" i="3" s="1"/>
  <c r="AA132" i="3"/>
  <c r="Z132" i="3"/>
  <c r="T132" i="3"/>
  <c r="R132" i="3"/>
  <c r="P132" i="3"/>
  <c r="N132" i="3"/>
  <c r="J132" i="3"/>
  <c r="H132" i="3"/>
  <c r="F132" i="3"/>
  <c r="AC130" i="3"/>
  <c r="AB130" i="3"/>
  <c r="AA130" i="3"/>
  <c r="AA129" i="3" s="1"/>
  <c r="Z130" i="3"/>
  <c r="Y130" i="3" s="1"/>
  <c r="Y129" i="3" s="1"/>
  <c r="U130" i="3"/>
  <c r="T130" i="3"/>
  <c r="S130" i="3"/>
  <c r="S129" i="3" s="1"/>
  <c r="R130" i="3"/>
  <c r="Q130" i="3"/>
  <c r="Q129" i="3" s="1"/>
  <c r="P130" i="3"/>
  <c r="O130" i="3"/>
  <c r="O129" i="3" s="1"/>
  <c r="N130" i="3"/>
  <c r="N129" i="3" s="1"/>
  <c r="M130" i="3"/>
  <c r="M129" i="3" s="1"/>
  <c r="L130" i="3"/>
  <c r="K130" i="3"/>
  <c r="K129" i="3" s="1"/>
  <c r="J130" i="3"/>
  <c r="I130" i="3"/>
  <c r="I129" i="3" s="1"/>
  <c r="H130" i="3"/>
  <c r="G130" i="3"/>
  <c r="G129" i="3" s="1"/>
  <c r="F130" i="3"/>
  <c r="E130" i="3"/>
  <c r="D130" i="3" s="1"/>
  <c r="AC129" i="3"/>
  <c r="AB129" i="3"/>
  <c r="Z129" i="3"/>
  <c r="U129" i="3"/>
  <c r="T129" i="3"/>
  <c r="R129" i="3"/>
  <c r="P129" i="3"/>
  <c r="L129" i="3"/>
  <c r="J129" i="3"/>
  <c r="H129" i="3"/>
  <c r="F129" i="3"/>
  <c r="E129" i="3"/>
  <c r="AC127" i="3"/>
  <c r="AC125" i="3" s="1"/>
  <c r="AB127" i="3"/>
  <c r="AA127" i="3"/>
  <c r="Z127" i="3"/>
  <c r="W127" i="3"/>
  <c r="U127" i="3"/>
  <c r="T127" i="3"/>
  <c r="S127" i="3"/>
  <c r="Q127" i="3" s="1"/>
  <c r="R127" i="3"/>
  <c r="P127" i="3"/>
  <c r="O127" i="3"/>
  <c r="N127" i="3"/>
  <c r="V127" i="3" s="1"/>
  <c r="M127" i="3"/>
  <c r="L127" i="3"/>
  <c r="K127" i="3"/>
  <c r="J127" i="3"/>
  <c r="I127" i="3"/>
  <c r="H127" i="3"/>
  <c r="G127" i="3"/>
  <c r="F127" i="3"/>
  <c r="E127" i="3"/>
  <c r="D127" i="3"/>
  <c r="C127" i="3" s="1"/>
  <c r="X127" i="3" s="1"/>
  <c r="AC126" i="3"/>
  <c r="AB126" i="3"/>
  <c r="AA126" i="3"/>
  <c r="Z126" i="3"/>
  <c r="U126" i="3"/>
  <c r="T126" i="3"/>
  <c r="T125" i="3" s="1"/>
  <c r="S126" i="3"/>
  <c r="R126" i="3"/>
  <c r="P126" i="3"/>
  <c r="O126" i="3"/>
  <c r="O125" i="3" s="1"/>
  <c r="N126" i="3"/>
  <c r="M126" i="3"/>
  <c r="L126" i="3"/>
  <c r="L125" i="3" s="1"/>
  <c r="K126" i="3"/>
  <c r="K125" i="3" s="1"/>
  <c r="J126" i="3"/>
  <c r="I126" i="3"/>
  <c r="H126" i="3"/>
  <c r="H125" i="3" s="1"/>
  <c r="G126" i="3"/>
  <c r="F126" i="3"/>
  <c r="E126" i="3"/>
  <c r="Z125" i="3"/>
  <c r="U125" i="3"/>
  <c r="S125" i="3"/>
  <c r="N125" i="3"/>
  <c r="M125" i="3"/>
  <c r="J125" i="3"/>
  <c r="I125" i="3"/>
  <c r="F125" i="3"/>
  <c r="E125" i="3"/>
  <c r="AC123" i="3"/>
  <c r="AB123" i="3"/>
  <c r="AA123" i="3"/>
  <c r="Z123" i="3"/>
  <c r="Y123" i="3" s="1"/>
  <c r="U123" i="3"/>
  <c r="T123" i="3"/>
  <c r="S123" i="3"/>
  <c r="R123" i="3"/>
  <c r="Q123" i="3"/>
  <c r="P123" i="3"/>
  <c r="O123" i="3"/>
  <c r="N123" i="3"/>
  <c r="V123" i="3" s="1"/>
  <c r="M123" i="3"/>
  <c r="L123" i="3"/>
  <c r="K123" i="3"/>
  <c r="J123" i="3"/>
  <c r="I123" i="3"/>
  <c r="H123" i="3"/>
  <c r="G123" i="3"/>
  <c r="F123" i="3"/>
  <c r="E123" i="3"/>
  <c r="D123" i="3" s="1"/>
  <c r="C123" i="3" s="1"/>
  <c r="AC122" i="3"/>
  <c r="AB122" i="3"/>
  <c r="AA122" i="3"/>
  <c r="Y122" i="3" s="1"/>
  <c r="Z122" i="3"/>
  <c r="W122" i="3"/>
  <c r="U122" i="3"/>
  <c r="T122" i="3"/>
  <c r="S122" i="3"/>
  <c r="Q122" i="3" s="1"/>
  <c r="R122" i="3"/>
  <c r="P122" i="3"/>
  <c r="O122" i="3"/>
  <c r="N122" i="3"/>
  <c r="V122" i="3" s="1"/>
  <c r="M122" i="3"/>
  <c r="L122" i="3"/>
  <c r="K122" i="3"/>
  <c r="J122" i="3"/>
  <c r="I122" i="3"/>
  <c r="H122" i="3"/>
  <c r="G122" i="3"/>
  <c r="F122" i="3"/>
  <c r="E122" i="3"/>
  <c r="D122" i="3"/>
  <c r="C122" i="3" s="1"/>
  <c r="X122" i="3" s="1"/>
  <c r="AC121" i="3"/>
  <c r="AB121" i="3"/>
  <c r="AA121" i="3"/>
  <c r="Z121" i="3"/>
  <c r="U121" i="3"/>
  <c r="T121" i="3"/>
  <c r="S121" i="3"/>
  <c r="R121" i="3"/>
  <c r="P121" i="3"/>
  <c r="O121" i="3"/>
  <c r="N121" i="3"/>
  <c r="M121" i="3"/>
  <c r="L121" i="3"/>
  <c r="K121" i="3"/>
  <c r="J121" i="3"/>
  <c r="I121" i="3"/>
  <c r="H121" i="3"/>
  <c r="G121" i="3"/>
  <c r="D121" i="3" s="1"/>
  <c r="C121" i="3" s="1"/>
  <c r="W121" i="3" s="1"/>
  <c r="F121" i="3"/>
  <c r="E121" i="3"/>
  <c r="AC120" i="3"/>
  <c r="AB120" i="3"/>
  <c r="AA120" i="3"/>
  <c r="Z120" i="3"/>
  <c r="Y120" i="3" s="1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 s="1"/>
  <c r="C120" i="3" s="1"/>
  <c r="AC118" i="3"/>
  <c r="AB118" i="3"/>
  <c r="Y118" i="3" s="1"/>
  <c r="Y32" i="3" s="1"/>
  <c r="AA118" i="3"/>
  <c r="Z118" i="3"/>
  <c r="U118" i="3"/>
  <c r="T118" i="3"/>
  <c r="S118" i="3"/>
  <c r="R118" i="3"/>
  <c r="Q118" i="3" s="1"/>
  <c r="P118" i="3"/>
  <c r="O118" i="3"/>
  <c r="N118" i="3"/>
  <c r="V118" i="3" s="1"/>
  <c r="M118" i="3"/>
  <c r="L118" i="3"/>
  <c r="K118" i="3"/>
  <c r="J118" i="3"/>
  <c r="I118" i="3"/>
  <c r="H118" i="3"/>
  <c r="G118" i="3"/>
  <c r="F118" i="3"/>
  <c r="D118" i="3" s="1"/>
  <c r="C118" i="3" s="1"/>
  <c r="E118" i="3"/>
  <c r="AC117" i="3"/>
  <c r="AB117" i="3"/>
  <c r="Y117" i="3" s="1"/>
  <c r="AA117" i="3"/>
  <c r="Z117" i="3"/>
  <c r="U117" i="3"/>
  <c r="T117" i="3"/>
  <c r="S117" i="3"/>
  <c r="Q117" i="3" s="1"/>
  <c r="R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 s="1"/>
  <c r="C117" i="3" s="1"/>
  <c r="W117" i="3" s="1"/>
  <c r="AC116" i="3"/>
  <c r="AB116" i="3"/>
  <c r="AA116" i="3"/>
  <c r="Z116" i="3"/>
  <c r="Y116" i="3" s="1"/>
  <c r="U116" i="3"/>
  <c r="T116" i="3"/>
  <c r="S116" i="3"/>
  <c r="R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 s="1"/>
  <c r="AC115" i="3"/>
  <c r="AB115" i="3"/>
  <c r="AA115" i="3"/>
  <c r="Y115" i="3" s="1"/>
  <c r="Z115" i="3"/>
  <c r="U115" i="3"/>
  <c r="T115" i="3"/>
  <c r="S115" i="3"/>
  <c r="R115" i="3"/>
  <c r="Q115" i="3" s="1"/>
  <c r="P115" i="3"/>
  <c r="O115" i="3"/>
  <c r="N115" i="3"/>
  <c r="V115" i="3" s="1"/>
  <c r="M115" i="3"/>
  <c r="L115" i="3"/>
  <c r="K115" i="3"/>
  <c r="J115" i="3"/>
  <c r="I115" i="3"/>
  <c r="H115" i="3"/>
  <c r="G115" i="3"/>
  <c r="F115" i="3"/>
  <c r="E115" i="3"/>
  <c r="AC114" i="3"/>
  <c r="AB114" i="3"/>
  <c r="AA114" i="3"/>
  <c r="Z114" i="3"/>
  <c r="Y114" i="3" s="1"/>
  <c r="U114" i="3"/>
  <c r="T114" i="3"/>
  <c r="S114" i="3"/>
  <c r="R114" i="3"/>
  <c r="Q114" i="3"/>
  <c r="P114" i="3"/>
  <c r="O114" i="3"/>
  <c r="N114" i="3"/>
  <c r="V114" i="3" s="1"/>
  <c r="M114" i="3"/>
  <c r="L114" i="3"/>
  <c r="K114" i="3"/>
  <c r="J114" i="3"/>
  <c r="I114" i="3"/>
  <c r="H114" i="3"/>
  <c r="G114" i="3"/>
  <c r="F114" i="3"/>
  <c r="E114" i="3"/>
  <c r="D114" i="3" s="1"/>
  <c r="C114" i="3"/>
  <c r="W114" i="3" s="1"/>
  <c r="AC112" i="3"/>
  <c r="AB112" i="3"/>
  <c r="AA112" i="3"/>
  <c r="Z112" i="3"/>
  <c r="Y112" i="3" s="1"/>
  <c r="U112" i="3"/>
  <c r="T112" i="3"/>
  <c r="S112" i="3"/>
  <c r="R112" i="3"/>
  <c r="Q112" i="3" s="1"/>
  <c r="V112" i="3" s="1"/>
  <c r="P112" i="3"/>
  <c r="O112" i="3"/>
  <c r="N112" i="3"/>
  <c r="M112" i="3"/>
  <c r="L112" i="3"/>
  <c r="K112" i="3"/>
  <c r="J112" i="3"/>
  <c r="I112" i="3"/>
  <c r="H112" i="3"/>
  <c r="G112" i="3"/>
  <c r="F112" i="3"/>
  <c r="D112" i="3" s="1"/>
  <c r="C112" i="3" s="1"/>
  <c r="E112" i="3"/>
  <c r="AC111" i="3"/>
  <c r="AB111" i="3"/>
  <c r="AA111" i="3"/>
  <c r="Z111" i="3"/>
  <c r="Y111" i="3"/>
  <c r="U111" i="3"/>
  <c r="T111" i="3"/>
  <c r="S111" i="3"/>
  <c r="R111" i="3"/>
  <c r="Q111" i="3"/>
  <c r="P111" i="3"/>
  <c r="O111" i="3"/>
  <c r="N111" i="3"/>
  <c r="V111" i="3" s="1"/>
  <c r="M111" i="3"/>
  <c r="L111" i="3"/>
  <c r="K111" i="3"/>
  <c r="J111" i="3"/>
  <c r="I111" i="3"/>
  <c r="H111" i="3"/>
  <c r="G111" i="3"/>
  <c r="F111" i="3"/>
  <c r="E111" i="3"/>
  <c r="D111" i="3" s="1"/>
  <c r="C111" i="3" s="1"/>
  <c r="AC110" i="3"/>
  <c r="AB110" i="3"/>
  <c r="AB24" i="3" s="1"/>
  <c r="AA110" i="3"/>
  <c r="Z110" i="3"/>
  <c r="U110" i="3"/>
  <c r="T110" i="3"/>
  <c r="S110" i="3"/>
  <c r="R110" i="3"/>
  <c r="Q110" i="3" s="1"/>
  <c r="P110" i="3"/>
  <c r="P24" i="3" s="1"/>
  <c r="O110" i="3"/>
  <c r="N110" i="3"/>
  <c r="M110" i="3"/>
  <c r="L110" i="3"/>
  <c r="L24" i="3" s="1"/>
  <c r="K110" i="3"/>
  <c r="J110" i="3"/>
  <c r="I110" i="3"/>
  <c r="H110" i="3"/>
  <c r="D110" i="3" s="1"/>
  <c r="G110" i="3"/>
  <c r="F110" i="3"/>
  <c r="E110" i="3"/>
  <c r="AC109" i="3"/>
  <c r="AB109" i="3"/>
  <c r="AA109" i="3"/>
  <c r="Y109" i="3" s="1"/>
  <c r="Z109" i="3"/>
  <c r="U109" i="3"/>
  <c r="T109" i="3"/>
  <c r="S109" i="3"/>
  <c r="Q109" i="3" s="1"/>
  <c r="Q23" i="3" s="1"/>
  <c r="R109" i="3"/>
  <c r="P109" i="3"/>
  <c r="O109" i="3"/>
  <c r="N109" i="3"/>
  <c r="V109" i="3" s="1"/>
  <c r="M109" i="3"/>
  <c r="L109" i="3"/>
  <c r="K109" i="3"/>
  <c r="J109" i="3"/>
  <c r="I109" i="3"/>
  <c r="H109" i="3"/>
  <c r="G109" i="3"/>
  <c r="F109" i="3"/>
  <c r="E109" i="3"/>
  <c r="AC108" i="3"/>
  <c r="AB108" i="3"/>
  <c r="AA108" i="3"/>
  <c r="Z108" i="3"/>
  <c r="Y108" i="3" s="1"/>
  <c r="U108" i="3"/>
  <c r="T108" i="3"/>
  <c r="S108" i="3"/>
  <c r="R108" i="3"/>
  <c r="Q108" i="3" s="1"/>
  <c r="V108" i="3" s="1"/>
  <c r="V22" i="3" s="1"/>
  <c r="P108" i="3"/>
  <c r="O108" i="3"/>
  <c r="N108" i="3"/>
  <c r="M108" i="3"/>
  <c r="L108" i="3"/>
  <c r="K108" i="3"/>
  <c r="J108" i="3"/>
  <c r="I108" i="3"/>
  <c r="H108" i="3"/>
  <c r="G108" i="3"/>
  <c r="F108" i="3"/>
  <c r="D108" i="3" s="1"/>
  <c r="C108" i="3" s="1"/>
  <c r="E108" i="3"/>
  <c r="AC106" i="3"/>
  <c r="AC96" i="3" s="1"/>
  <c r="AC167" i="3" s="1"/>
  <c r="AB106" i="3"/>
  <c r="AA106" i="3"/>
  <c r="Z106" i="3"/>
  <c r="Y106" i="3"/>
  <c r="U106" i="3"/>
  <c r="U20" i="3" s="1"/>
  <c r="T106" i="3"/>
  <c r="S106" i="3"/>
  <c r="R106" i="3"/>
  <c r="Q106" i="3"/>
  <c r="Q20" i="3" s="1"/>
  <c r="P106" i="3"/>
  <c r="O106" i="3"/>
  <c r="N106" i="3"/>
  <c r="M106" i="3"/>
  <c r="M20" i="3" s="1"/>
  <c r="L106" i="3"/>
  <c r="K106" i="3"/>
  <c r="J106" i="3"/>
  <c r="I106" i="3"/>
  <c r="I20" i="3" s="1"/>
  <c r="H106" i="3"/>
  <c r="G106" i="3"/>
  <c r="F106" i="3"/>
  <c r="E106" i="3"/>
  <c r="D106" i="3" s="1"/>
  <c r="C106" i="3" s="1"/>
  <c r="AC105" i="3"/>
  <c r="AB105" i="3"/>
  <c r="AA105" i="3"/>
  <c r="Z105" i="3"/>
  <c r="Y105" i="3" s="1"/>
  <c r="Y19" i="3" s="1"/>
  <c r="U105" i="3"/>
  <c r="T105" i="3"/>
  <c r="S105" i="3"/>
  <c r="R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 s="1"/>
  <c r="AC104" i="3"/>
  <c r="AB104" i="3"/>
  <c r="AA104" i="3"/>
  <c r="Z104" i="3"/>
  <c r="U104" i="3"/>
  <c r="T104" i="3"/>
  <c r="S104" i="3"/>
  <c r="R104" i="3"/>
  <c r="Q104" i="3" s="1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AC103" i="3"/>
  <c r="AB103" i="3"/>
  <c r="AA103" i="3"/>
  <c r="Z103" i="3"/>
  <c r="Y103" i="3" s="1"/>
  <c r="U103" i="3"/>
  <c r="T103" i="3"/>
  <c r="S103" i="3"/>
  <c r="R103" i="3"/>
  <c r="P103" i="3"/>
  <c r="P17" i="3" s="1"/>
  <c r="O103" i="3"/>
  <c r="N103" i="3"/>
  <c r="M103" i="3"/>
  <c r="L103" i="3"/>
  <c r="L96" i="3" s="1"/>
  <c r="L167" i="3" s="1"/>
  <c r="K103" i="3"/>
  <c r="J103" i="3"/>
  <c r="I103" i="3"/>
  <c r="H103" i="3"/>
  <c r="H17" i="3" s="1"/>
  <c r="G103" i="3"/>
  <c r="F103" i="3"/>
  <c r="E103" i="3"/>
  <c r="D103" i="3"/>
  <c r="AC102" i="3"/>
  <c r="AB102" i="3"/>
  <c r="AA102" i="3"/>
  <c r="Z102" i="3"/>
  <c r="Y102" i="3" s="1"/>
  <c r="Y16" i="3" s="1"/>
  <c r="U102" i="3"/>
  <c r="T102" i="3"/>
  <c r="S102" i="3"/>
  <c r="R102" i="3"/>
  <c r="Q102" i="3" s="1"/>
  <c r="P102" i="3"/>
  <c r="O102" i="3"/>
  <c r="N102" i="3"/>
  <c r="V102" i="3" s="1"/>
  <c r="V16" i="3" s="1"/>
  <c r="M102" i="3"/>
  <c r="L102" i="3"/>
  <c r="K102" i="3"/>
  <c r="J102" i="3"/>
  <c r="I102" i="3"/>
  <c r="H102" i="3"/>
  <c r="H96" i="3" s="1"/>
  <c r="H167" i="3" s="1"/>
  <c r="G102" i="3"/>
  <c r="F102" i="3"/>
  <c r="E102" i="3"/>
  <c r="D102" i="3"/>
  <c r="AC100" i="3"/>
  <c r="AB100" i="3"/>
  <c r="AB14" i="3" s="1"/>
  <c r="AA100" i="3"/>
  <c r="Z100" i="3"/>
  <c r="U100" i="3"/>
  <c r="T100" i="3"/>
  <c r="T14" i="3" s="1"/>
  <c r="S100" i="3"/>
  <c r="R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AC99" i="3"/>
  <c r="AB99" i="3"/>
  <c r="AA99" i="3"/>
  <c r="Z99" i="3"/>
  <c r="Y99" i="3" s="1"/>
  <c r="U99" i="3"/>
  <c r="T99" i="3"/>
  <c r="S99" i="3"/>
  <c r="R99" i="3"/>
  <c r="Q99" i="3" s="1"/>
  <c r="Q13" i="3" s="1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AC98" i="3"/>
  <c r="AB98" i="3"/>
  <c r="AA98" i="3"/>
  <c r="Z98" i="3"/>
  <c r="U98" i="3"/>
  <c r="T98" i="3"/>
  <c r="Q98" i="3" s="1"/>
  <c r="Q12" i="3" s="1"/>
  <c r="S98" i="3"/>
  <c r="R98" i="3"/>
  <c r="P98" i="3"/>
  <c r="P12" i="3" s="1"/>
  <c r="O98" i="3"/>
  <c r="N98" i="3"/>
  <c r="V98" i="3" s="1"/>
  <c r="M98" i="3"/>
  <c r="L98" i="3"/>
  <c r="L12" i="3" s="1"/>
  <c r="K98" i="3"/>
  <c r="J98" i="3"/>
  <c r="I98" i="3"/>
  <c r="H98" i="3"/>
  <c r="H12" i="3" s="1"/>
  <c r="G98" i="3"/>
  <c r="F98" i="3"/>
  <c r="E98" i="3"/>
  <c r="D98" i="3"/>
  <c r="D12" i="3" s="1"/>
  <c r="AC78" i="3"/>
  <c r="AB78" i="3"/>
  <c r="AA78" i="3"/>
  <c r="Z78" i="3"/>
  <c r="Y78" i="3"/>
  <c r="U78" i="3"/>
  <c r="S78" i="3"/>
  <c r="R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C77" i="3"/>
  <c r="AB77" i="3"/>
  <c r="AA77" i="3"/>
  <c r="Z77" i="3"/>
  <c r="Y77" i="3"/>
  <c r="U77" i="3"/>
  <c r="T77" i="3"/>
  <c r="S77" i="3"/>
  <c r="R77" i="3"/>
  <c r="P77" i="3"/>
  <c r="O77" i="3"/>
  <c r="N77" i="3"/>
  <c r="M77" i="3"/>
  <c r="L77" i="3"/>
  <c r="K77" i="3"/>
  <c r="J77" i="3"/>
  <c r="I77" i="3"/>
  <c r="H77" i="3"/>
  <c r="G77" i="3"/>
  <c r="F77" i="3"/>
  <c r="E77" i="3"/>
  <c r="AC76" i="3"/>
  <c r="AB76" i="3"/>
  <c r="AA76" i="3"/>
  <c r="Z76" i="3"/>
  <c r="U76" i="3"/>
  <c r="T76" i="3"/>
  <c r="S76" i="3"/>
  <c r="R76" i="3"/>
  <c r="P76" i="3"/>
  <c r="O76" i="3"/>
  <c r="M76" i="3"/>
  <c r="L76" i="3"/>
  <c r="K76" i="3"/>
  <c r="I76" i="3"/>
  <c r="H76" i="3"/>
  <c r="G76" i="3"/>
  <c r="E76" i="3"/>
  <c r="AC75" i="3"/>
  <c r="AB75" i="3"/>
  <c r="AA75" i="3"/>
  <c r="Z75" i="3"/>
  <c r="Y75" i="3"/>
  <c r="U75" i="3"/>
  <c r="T75" i="3"/>
  <c r="S75" i="3"/>
  <c r="R75" i="3"/>
  <c r="Q75" i="3"/>
  <c r="P75" i="3"/>
  <c r="P66" i="3" s="1"/>
  <c r="O75" i="3"/>
  <c r="N75" i="3"/>
  <c r="M75" i="3"/>
  <c r="L75" i="3"/>
  <c r="K75" i="3"/>
  <c r="J75" i="3"/>
  <c r="I75" i="3"/>
  <c r="H75" i="3"/>
  <c r="G75" i="3"/>
  <c r="F75" i="3"/>
  <c r="E75" i="3"/>
  <c r="AC74" i="3"/>
  <c r="AB74" i="3"/>
  <c r="AA74" i="3"/>
  <c r="Z74" i="3"/>
  <c r="Y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AC73" i="3"/>
  <c r="AB73" i="3"/>
  <c r="AA73" i="3"/>
  <c r="Z73" i="3"/>
  <c r="Y73" i="3"/>
  <c r="V73" i="3"/>
  <c r="X73" i="3" s="1"/>
  <c r="U73" i="3"/>
  <c r="T73" i="3"/>
  <c r="S73" i="3"/>
  <c r="R73" i="3"/>
  <c r="R66" i="3" s="1"/>
  <c r="Q73" i="3"/>
  <c r="P73" i="3"/>
  <c r="O73" i="3"/>
  <c r="N73" i="3"/>
  <c r="M73" i="3"/>
  <c r="L73" i="3"/>
  <c r="K73" i="3"/>
  <c r="J73" i="3"/>
  <c r="J66" i="3" s="1"/>
  <c r="I73" i="3"/>
  <c r="H73" i="3"/>
  <c r="G73" i="3"/>
  <c r="F73" i="3"/>
  <c r="E73" i="3"/>
  <c r="D73" i="3"/>
  <c r="C73" i="3"/>
  <c r="W73" i="3" s="1"/>
  <c r="AC71" i="3"/>
  <c r="AB71" i="3"/>
  <c r="AA71" i="3"/>
  <c r="Z71" i="3"/>
  <c r="U71" i="3"/>
  <c r="T71" i="3"/>
  <c r="S71" i="3"/>
  <c r="R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W71" i="3" s="1"/>
  <c r="AC70" i="3"/>
  <c r="AB70" i="3"/>
  <c r="AA70" i="3"/>
  <c r="Z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C69" i="3"/>
  <c r="AB69" i="3"/>
  <c r="AA69" i="3"/>
  <c r="Z69" i="3"/>
  <c r="U69" i="3"/>
  <c r="S69" i="3"/>
  <c r="R69" i="3"/>
  <c r="P69" i="3"/>
  <c r="O69" i="3"/>
  <c r="N69" i="3"/>
  <c r="M69" i="3"/>
  <c r="L69" i="3"/>
  <c r="K69" i="3"/>
  <c r="K66" i="3" s="1"/>
  <c r="J69" i="3"/>
  <c r="I69" i="3"/>
  <c r="H69" i="3"/>
  <c r="G69" i="3"/>
  <c r="F69" i="3"/>
  <c r="E69" i="3"/>
  <c r="D69" i="3"/>
  <c r="C69" i="3"/>
  <c r="W69" i="3" s="1"/>
  <c r="AC68" i="3"/>
  <c r="AB68" i="3"/>
  <c r="AA68" i="3"/>
  <c r="Z68" i="3"/>
  <c r="Z66" i="3" s="1"/>
  <c r="U68" i="3"/>
  <c r="T68" i="3"/>
  <c r="R68" i="3"/>
  <c r="P68" i="3"/>
  <c r="O68" i="3"/>
  <c r="N68" i="3"/>
  <c r="M68" i="3"/>
  <c r="L68" i="3"/>
  <c r="K68" i="3"/>
  <c r="J68" i="3"/>
  <c r="I68" i="3"/>
  <c r="H68" i="3"/>
  <c r="G68" i="3"/>
  <c r="F68" i="3"/>
  <c r="E68" i="3"/>
  <c r="AC67" i="3"/>
  <c r="AC66" i="3" s="1"/>
  <c r="AB67" i="3"/>
  <c r="AA67" i="3"/>
  <c r="AA66" i="3" s="1"/>
  <c r="Z67" i="3"/>
  <c r="U67" i="3"/>
  <c r="T67" i="3"/>
  <c r="T66" i="3" s="1"/>
  <c r="S67" i="3"/>
  <c r="R67" i="3"/>
  <c r="P67" i="3"/>
  <c r="O67" i="3"/>
  <c r="N67" i="3"/>
  <c r="M67" i="3"/>
  <c r="L67" i="3"/>
  <c r="L66" i="3" s="1"/>
  <c r="K67" i="3"/>
  <c r="J67" i="3"/>
  <c r="I67" i="3"/>
  <c r="H67" i="3"/>
  <c r="G67" i="3"/>
  <c r="F67" i="3"/>
  <c r="E67" i="3"/>
  <c r="AB66" i="3"/>
  <c r="O66" i="3"/>
  <c r="G66" i="3"/>
  <c r="AC64" i="3"/>
  <c r="AB64" i="3"/>
  <c r="AA64" i="3"/>
  <c r="Z64" i="3"/>
  <c r="W64" i="3"/>
  <c r="U64" i="3"/>
  <c r="S64" i="3"/>
  <c r="S61" i="3" s="1"/>
  <c r="R64" i="3"/>
  <c r="R61" i="3" s="1"/>
  <c r="P64" i="3"/>
  <c r="O64" i="3"/>
  <c r="N64" i="3"/>
  <c r="N61" i="3" s="1"/>
  <c r="M64" i="3"/>
  <c r="L64" i="3"/>
  <c r="K64" i="3"/>
  <c r="K61" i="3" s="1"/>
  <c r="J64" i="3"/>
  <c r="J61" i="3" s="1"/>
  <c r="I64" i="3"/>
  <c r="H64" i="3"/>
  <c r="G64" i="3"/>
  <c r="F64" i="3"/>
  <c r="F61" i="3" s="1"/>
  <c r="E64" i="3"/>
  <c r="D64" i="3"/>
  <c r="C64" i="3"/>
  <c r="AC63" i="3"/>
  <c r="AB63" i="3"/>
  <c r="AA63" i="3"/>
  <c r="Z63" i="3"/>
  <c r="Z61" i="3" s="1"/>
  <c r="U63" i="3"/>
  <c r="T63" i="3"/>
  <c r="S63" i="3"/>
  <c r="R63" i="3"/>
  <c r="P63" i="3"/>
  <c r="O63" i="3"/>
  <c r="N63" i="3"/>
  <c r="M63" i="3"/>
  <c r="L63" i="3"/>
  <c r="K63" i="3"/>
  <c r="J63" i="3"/>
  <c r="I63" i="3"/>
  <c r="H63" i="3"/>
  <c r="G63" i="3"/>
  <c r="F63" i="3"/>
  <c r="E63" i="3"/>
  <c r="AC62" i="3"/>
  <c r="AC61" i="3" s="1"/>
  <c r="AB62" i="3"/>
  <c r="AA62" i="3"/>
  <c r="AA61" i="3" s="1"/>
  <c r="Z62" i="3"/>
  <c r="U62" i="3"/>
  <c r="U61" i="3" s="1"/>
  <c r="T62" i="3"/>
  <c r="T61" i="3" s="1"/>
  <c r="S62" i="3"/>
  <c r="R62" i="3"/>
  <c r="P62" i="3"/>
  <c r="O62" i="3"/>
  <c r="N62" i="3"/>
  <c r="M62" i="3"/>
  <c r="M61" i="3" s="1"/>
  <c r="L62" i="3"/>
  <c r="L61" i="3" s="1"/>
  <c r="K62" i="3"/>
  <c r="J62" i="3"/>
  <c r="I62" i="3"/>
  <c r="I61" i="3" s="1"/>
  <c r="H62" i="3"/>
  <c r="H61" i="3" s="1"/>
  <c r="G62" i="3"/>
  <c r="F62" i="3"/>
  <c r="E62" i="3"/>
  <c r="E61" i="3" s="1"/>
  <c r="AB61" i="3"/>
  <c r="P61" i="3"/>
  <c r="O61" i="3"/>
  <c r="G61" i="3"/>
  <c r="AC59" i="3"/>
  <c r="AB59" i="3"/>
  <c r="AA59" i="3"/>
  <c r="Z59" i="3"/>
  <c r="U59" i="3"/>
  <c r="S59" i="3"/>
  <c r="R59" i="3"/>
  <c r="O59" i="3"/>
  <c r="N59" i="3"/>
  <c r="M59" i="3"/>
  <c r="M55" i="3" s="1"/>
  <c r="K59" i="3"/>
  <c r="J59" i="3"/>
  <c r="I59" i="3"/>
  <c r="G59" i="3"/>
  <c r="F59" i="3"/>
  <c r="E59" i="3"/>
  <c r="AC58" i="3"/>
  <c r="AC55" i="3" s="1"/>
  <c r="AB58" i="3"/>
  <c r="AA58" i="3"/>
  <c r="Z58" i="3"/>
  <c r="Y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I55" i="3" s="1"/>
  <c r="H58" i="3"/>
  <c r="G58" i="3"/>
  <c r="F58" i="3"/>
  <c r="E58" i="3"/>
  <c r="AC57" i="3"/>
  <c r="AB57" i="3"/>
  <c r="AA57" i="3"/>
  <c r="Z57" i="3"/>
  <c r="U57" i="3"/>
  <c r="U55" i="3" s="1"/>
  <c r="T57" i="3"/>
  <c r="S57" i="3"/>
  <c r="P57" i="3"/>
  <c r="O57" i="3"/>
  <c r="N57" i="3"/>
  <c r="M57" i="3"/>
  <c r="L57" i="3"/>
  <c r="K57" i="3"/>
  <c r="J57" i="3"/>
  <c r="I57" i="3"/>
  <c r="H57" i="3"/>
  <c r="G57" i="3"/>
  <c r="G55" i="3" s="1"/>
  <c r="F57" i="3"/>
  <c r="E57" i="3"/>
  <c r="E55" i="3" s="1"/>
  <c r="D57" i="3"/>
  <c r="C57" i="3"/>
  <c r="W57" i="3" s="1"/>
  <c r="AC56" i="3"/>
  <c r="AB56" i="3"/>
  <c r="AB55" i="3" s="1"/>
  <c r="AA56" i="3"/>
  <c r="Z56" i="3"/>
  <c r="Z55" i="3" s="1"/>
  <c r="Y56" i="3"/>
  <c r="U56" i="3"/>
  <c r="T56" i="3"/>
  <c r="S56" i="3"/>
  <c r="S55" i="3" s="1"/>
  <c r="R56" i="3"/>
  <c r="P56" i="3"/>
  <c r="O56" i="3"/>
  <c r="O55" i="3" s="1"/>
  <c r="N56" i="3"/>
  <c r="N55" i="3" s="1"/>
  <c r="M56" i="3"/>
  <c r="L56" i="3"/>
  <c r="K56" i="3"/>
  <c r="J56" i="3"/>
  <c r="J55" i="3" s="1"/>
  <c r="I56" i="3"/>
  <c r="H56" i="3"/>
  <c r="G56" i="3"/>
  <c r="F56" i="3"/>
  <c r="E56" i="3"/>
  <c r="AA55" i="3"/>
  <c r="K55" i="3"/>
  <c r="F55" i="3"/>
  <c r="AC53" i="3"/>
  <c r="AC52" i="3" s="1"/>
  <c r="AB53" i="3"/>
  <c r="AB52" i="3" s="1"/>
  <c r="AA53" i="3"/>
  <c r="Z53" i="3"/>
  <c r="Z52" i="3" s="1"/>
  <c r="Y53" i="3"/>
  <c r="U53" i="3"/>
  <c r="T53" i="3"/>
  <c r="S53" i="3"/>
  <c r="R53" i="3"/>
  <c r="R52" i="3" s="1"/>
  <c r="P53" i="3"/>
  <c r="O53" i="3"/>
  <c r="N53" i="3"/>
  <c r="N52" i="3" s="1"/>
  <c r="M53" i="3"/>
  <c r="M52" i="3" s="1"/>
  <c r="L53" i="3"/>
  <c r="L52" i="3" s="1"/>
  <c r="K53" i="3"/>
  <c r="J53" i="3"/>
  <c r="J52" i="3" s="1"/>
  <c r="I53" i="3"/>
  <c r="H53" i="3"/>
  <c r="H52" i="3" s="1"/>
  <c r="G53" i="3"/>
  <c r="F53" i="3"/>
  <c r="F52" i="3" s="1"/>
  <c r="E53" i="3"/>
  <c r="D53" i="3"/>
  <c r="C53" i="3"/>
  <c r="W53" i="3" s="1"/>
  <c r="AA52" i="3"/>
  <c r="Y52" i="3"/>
  <c r="U52" i="3"/>
  <c r="T52" i="3"/>
  <c r="S52" i="3"/>
  <c r="P52" i="3"/>
  <c r="O52" i="3"/>
  <c r="K52" i="3"/>
  <c r="I52" i="3"/>
  <c r="G52" i="3"/>
  <c r="E52" i="3"/>
  <c r="D52" i="3"/>
  <c r="W52" i="3" s="1"/>
  <c r="C52" i="3"/>
  <c r="AC50" i="3"/>
  <c r="AC49" i="3" s="1"/>
  <c r="AB50" i="3"/>
  <c r="AB49" i="3" s="1"/>
  <c r="AA50" i="3"/>
  <c r="AA49" i="3" s="1"/>
  <c r="Z50" i="3"/>
  <c r="U50" i="3"/>
  <c r="U49" i="3" s="1"/>
  <c r="T50" i="3"/>
  <c r="T49" i="3" s="1"/>
  <c r="S50" i="3"/>
  <c r="S49" i="3" s="1"/>
  <c r="P50" i="3"/>
  <c r="P49" i="3" s="1"/>
  <c r="O50" i="3"/>
  <c r="O49" i="3" s="1"/>
  <c r="N50" i="3"/>
  <c r="M50" i="3"/>
  <c r="M49" i="3" s="1"/>
  <c r="L50" i="3"/>
  <c r="L49" i="3" s="1"/>
  <c r="K50" i="3"/>
  <c r="K49" i="3" s="1"/>
  <c r="J50" i="3"/>
  <c r="I50" i="3"/>
  <c r="I49" i="3" s="1"/>
  <c r="H50" i="3"/>
  <c r="H49" i="3" s="1"/>
  <c r="G50" i="3"/>
  <c r="G49" i="3" s="1"/>
  <c r="F50" i="3"/>
  <c r="E50" i="3"/>
  <c r="E49" i="3" s="1"/>
  <c r="Z49" i="3"/>
  <c r="N49" i="3"/>
  <c r="J49" i="3"/>
  <c r="F49" i="3"/>
  <c r="AC47" i="3"/>
  <c r="AC46" i="3" s="1"/>
  <c r="AB47" i="3"/>
  <c r="AA47" i="3"/>
  <c r="AA46" i="3" s="1"/>
  <c r="Z47" i="3"/>
  <c r="Z46" i="3" s="1"/>
  <c r="U47" i="3"/>
  <c r="U46" i="3" s="1"/>
  <c r="T47" i="3"/>
  <c r="S47" i="3"/>
  <c r="S46" i="3" s="1"/>
  <c r="R47" i="3"/>
  <c r="R46" i="3" s="1"/>
  <c r="P47" i="3"/>
  <c r="O47" i="3"/>
  <c r="O46" i="3" s="1"/>
  <c r="N47" i="3"/>
  <c r="N46" i="3" s="1"/>
  <c r="M47" i="3"/>
  <c r="M46" i="3" s="1"/>
  <c r="L47" i="3"/>
  <c r="K47" i="3"/>
  <c r="K46" i="3" s="1"/>
  <c r="J47" i="3"/>
  <c r="J46" i="3" s="1"/>
  <c r="I47" i="3"/>
  <c r="I46" i="3" s="1"/>
  <c r="H47" i="3"/>
  <c r="G47" i="3"/>
  <c r="G46" i="3" s="1"/>
  <c r="F47" i="3"/>
  <c r="F46" i="3" s="1"/>
  <c r="E47" i="3"/>
  <c r="E46" i="3" s="1"/>
  <c r="AB46" i="3"/>
  <c r="T46" i="3"/>
  <c r="P46" i="3"/>
  <c r="L46" i="3"/>
  <c r="H46" i="3"/>
  <c r="AC44" i="3"/>
  <c r="AC43" i="3" s="1"/>
  <c r="AB44" i="3"/>
  <c r="AB43" i="3" s="1"/>
  <c r="AA44" i="3"/>
  <c r="AA43" i="3" s="1"/>
  <c r="Z44" i="3"/>
  <c r="U44" i="3"/>
  <c r="U43" i="3" s="1"/>
  <c r="T44" i="3"/>
  <c r="T43" i="3" s="1"/>
  <c r="S44" i="3"/>
  <c r="S43" i="3" s="1"/>
  <c r="R44" i="3"/>
  <c r="P44" i="3"/>
  <c r="P43" i="3" s="1"/>
  <c r="O44" i="3"/>
  <c r="O43" i="3" s="1"/>
  <c r="N44" i="3"/>
  <c r="M44" i="3"/>
  <c r="M43" i="3" s="1"/>
  <c r="L44" i="3"/>
  <c r="L43" i="3" s="1"/>
  <c r="K44" i="3"/>
  <c r="K43" i="3" s="1"/>
  <c r="J44" i="3"/>
  <c r="I44" i="3"/>
  <c r="I43" i="3" s="1"/>
  <c r="H44" i="3"/>
  <c r="H43" i="3" s="1"/>
  <c r="G44" i="3"/>
  <c r="G43" i="3" s="1"/>
  <c r="F44" i="3"/>
  <c r="E44" i="3"/>
  <c r="E43" i="3" s="1"/>
  <c r="Z43" i="3"/>
  <c r="R43" i="3"/>
  <c r="N43" i="3"/>
  <c r="J43" i="3"/>
  <c r="F43" i="3"/>
  <c r="AC41" i="3"/>
  <c r="AB41" i="3"/>
  <c r="AA41" i="3"/>
  <c r="Z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AC40" i="3"/>
  <c r="AC39" i="3" s="1"/>
  <c r="AC10" i="3" s="1"/>
  <c r="AC81" i="3" s="1"/>
  <c r="AB40" i="3"/>
  <c r="AB39" i="3" s="1"/>
  <c r="AA40" i="3"/>
  <c r="Z40" i="3"/>
  <c r="Z39" i="3" s="1"/>
  <c r="U40" i="3"/>
  <c r="U39" i="3" s="1"/>
  <c r="T40" i="3"/>
  <c r="T39" i="3" s="1"/>
  <c r="S40" i="3"/>
  <c r="R40" i="3"/>
  <c r="R39" i="3" s="1"/>
  <c r="P40" i="3"/>
  <c r="P39" i="3" s="1"/>
  <c r="O40" i="3"/>
  <c r="N40" i="3"/>
  <c r="N39" i="3" s="1"/>
  <c r="M40" i="3"/>
  <c r="M39" i="3" s="1"/>
  <c r="L40" i="3"/>
  <c r="L39" i="3" s="1"/>
  <c r="K40" i="3"/>
  <c r="J40" i="3"/>
  <c r="J39" i="3" s="1"/>
  <c r="I40" i="3"/>
  <c r="I39" i="3" s="1"/>
  <c r="H40" i="3"/>
  <c r="H39" i="3" s="1"/>
  <c r="G40" i="3"/>
  <c r="F40" i="3"/>
  <c r="F39" i="3" s="1"/>
  <c r="E40" i="3"/>
  <c r="E39" i="3" s="1"/>
  <c r="AA39" i="3"/>
  <c r="S39" i="3"/>
  <c r="O39" i="3"/>
  <c r="K39" i="3"/>
  <c r="G39" i="3"/>
  <c r="AC37" i="3"/>
  <c r="AB37" i="3"/>
  <c r="AA37" i="3"/>
  <c r="Z37" i="3"/>
  <c r="Y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X37" i="3" s="1"/>
  <c r="AC36" i="3"/>
  <c r="AB36" i="3"/>
  <c r="AA36" i="3"/>
  <c r="Z36" i="3"/>
  <c r="Y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C35" i="3"/>
  <c r="AB35" i="3"/>
  <c r="AA35" i="3"/>
  <c r="Z35" i="3"/>
  <c r="U35" i="3"/>
  <c r="T35" i="3"/>
  <c r="S35" i="3"/>
  <c r="R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W35" i="3" s="1"/>
  <c r="AC34" i="3"/>
  <c r="AB34" i="3"/>
  <c r="AA34" i="3"/>
  <c r="Z34" i="3"/>
  <c r="Y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AC32" i="3"/>
  <c r="AB32" i="3"/>
  <c r="AA32" i="3"/>
  <c r="Z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X32" i="3" s="1"/>
  <c r="AC31" i="3"/>
  <c r="AB31" i="3"/>
  <c r="AA31" i="3"/>
  <c r="Z31" i="3"/>
  <c r="Y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C30" i="3"/>
  <c r="AB30" i="3"/>
  <c r="AA30" i="3"/>
  <c r="Z30" i="3"/>
  <c r="U30" i="3"/>
  <c r="T30" i="3"/>
  <c r="S30" i="3"/>
  <c r="R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C29" i="3"/>
  <c r="AB29" i="3"/>
  <c r="AA29" i="3"/>
  <c r="Z29" i="3"/>
  <c r="Y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AC28" i="3"/>
  <c r="AB28" i="3"/>
  <c r="AA28" i="3"/>
  <c r="Z28" i="3"/>
  <c r="Y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X28" i="3" s="1"/>
  <c r="AC26" i="3"/>
  <c r="AB26" i="3"/>
  <c r="AA26" i="3"/>
  <c r="Z26" i="3"/>
  <c r="Y26" i="3"/>
  <c r="U26" i="3"/>
  <c r="T26" i="3"/>
  <c r="S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C25" i="3"/>
  <c r="AB25" i="3"/>
  <c r="AA25" i="3"/>
  <c r="Z25" i="3"/>
  <c r="Y25" i="3"/>
  <c r="U25" i="3"/>
  <c r="T25" i="3"/>
  <c r="S25" i="3"/>
  <c r="R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W25" i="3" s="1"/>
  <c r="AC24" i="3"/>
  <c r="AA24" i="3"/>
  <c r="Z24" i="3"/>
  <c r="U24" i="3"/>
  <c r="T24" i="3"/>
  <c r="S24" i="3"/>
  <c r="R24" i="3"/>
  <c r="Q24" i="3"/>
  <c r="O24" i="3"/>
  <c r="N24" i="3"/>
  <c r="M24" i="3"/>
  <c r="K24" i="3"/>
  <c r="J24" i="3"/>
  <c r="I24" i="3"/>
  <c r="G24" i="3"/>
  <c r="F24" i="3"/>
  <c r="E24" i="3"/>
  <c r="AC23" i="3"/>
  <c r="AB23" i="3"/>
  <c r="AA23" i="3"/>
  <c r="Z23" i="3"/>
  <c r="Y23" i="3"/>
  <c r="V23" i="3"/>
  <c r="U23" i="3"/>
  <c r="T23" i="3"/>
  <c r="R23" i="3"/>
  <c r="P23" i="3"/>
  <c r="O23" i="3"/>
  <c r="N23" i="3"/>
  <c r="M23" i="3"/>
  <c r="L23" i="3"/>
  <c r="K23" i="3"/>
  <c r="J23" i="3"/>
  <c r="I23" i="3"/>
  <c r="H23" i="3"/>
  <c r="G23" i="3"/>
  <c r="F23" i="3"/>
  <c r="E23" i="3"/>
  <c r="AC22" i="3"/>
  <c r="AB22" i="3"/>
  <c r="AA22" i="3"/>
  <c r="Z22" i="3"/>
  <c r="Y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X22" i="3" s="1"/>
  <c r="AC20" i="3"/>
  <c r="AB20" i="3"/>
  <c r="AA20" i="3"/>
  <c r="Z20" i="3"/>
  <c r="Y20" i="3"/>
  <c r="T20" i="3"/>
  <c r="S20" i="3"/>
  <c r="R20" i="3"/>
  <c r="P20" i="3"/>
  <c r="O20" i="3"/>
  <c r="N20" i="3"/>
  <c r="L20" i="3"/>
  <c r="K20" i="3"/>
  <c r="J20" i="3"/>
  <c r="H20" i="3"/>
  <c r="G20" i="3"/>
  <c r="F20" i="3"/>
  <c r="D20" i="3"/>
  <c r="AC19" i="3"/>
  <c r="AB19" i="3"/>
  <c r="AA19" i="3"/>
  <c r="Z19" i="3"/>
  <c r="U19" i="3"/>
  <c r="T19" i="3"/>
  <c r="S19" i="3"/>
  <c r="R19" i="3"/>
  <c r="P19" i="3"/>
  <c r="O19" i="3"/>
  <c r="N19" i="3"/>
  <c r="M19" i="3"/>
  <c r="L19" i="3"/>
  <c r="K19" i="3"/>
  <c r="J19" i="3"/>
  <c r="I19" i="3"/>
  <c r="H19" i="3"/>
  <c r="G19" i="3"/>
  <c r="F19" i="3"/>
  <c r="E19" i="3"/>
  <c r="AC18" i="3"/>
  <c r="AB18" i="3"/>
  <c r="AA18" i="3"/>
  <c r="Z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AC17" i="3"/>
  <c r="AB17" i="3"/>
  <c r="AA17" i="3"/>
  <c r="Z17" i="3"/>
  <c r="Y17" i="3"/>
  <c r="U17" i="3"/>
  <c r="T17" i="3"/>
  <c r="S17" i="3"/>
  <c r="R17" i="3"/>
  <c r="O17" i="3"/>
  <c r="N17" i="3"/>
  <c r="M17" i="3"/>
  <c r="K17" i="3"/>
  <c r="J17" i="3"/>
  <c r="I17" i="3"/>
  <c r="G17" i="3"/>
  <c r="F17" i="3"/>
  <c r="E17" i="3"/>
  <c r="AC16" i="3"/>
  <c r="AB16" i="3"/>
  <c r="AA16" i="3"/>
  <c r="Z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AC14" i="3"/>
  <c r="AA14" i="3"/>
  <c r="Z14" i="3"/>
  <c r="U14" i="3"/>
  <c r="S14" i="3"/>
  <c r="R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AC13" i="3"/>
  <c r="AB13" i="3"/>
  <c r="AA13" i="3"/>
  <c r="Z13" i="3"/>
  <c r="Y13" i="3"/>
  <c r="U13" i="3"/>
  <c r="T13" i="3"/>
  <c r="S13" i="3"/>
  <c r="R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AC12" i="3"/>
  <c r="AB12" i="3"/>
  <c r="AA12" i="3"/>
  <c r="Z12" i="3"/>
  <c r="U12" i="3"/>
  <c r="S12" i="3"/>
  <c r="R12" i="3"/>
  <c r="O12" i="3"/>
  <c r="N12" i="3"/>
  <c r="M12" i="3"/>
  <c r="K12" i="3"/>
  <c r="J12" i="3"/>
  <c r="I12" i="3"/>
  <c r="G12" i="3"/>
  <c r="F12" i="3"/>
  <c r="E12" i="3"/>
  <c r="Q65" i="2"/>
  <c r="N64" i="2"/>
  <c r="M64" i="2"/>
  <c r="Q63" i="2"/>
  <c r="J63" i="2"/>
  <c r="Q62" i="2"/>
  <c r="K62" i="2"/>
  <c r="Q61" i="2"/>
  <c r="Q57" i="2"/>
  <c r="Z56" i="2"/>
  <c r="Y56" i="2"/>
  <c r="X56" i="2"/>
  <c r="V56" i="2"/>
  <c r="U56" i="2"/>
  <c r="T56" i="2"/>
  <c r="S56" i="2"/>
  <c r="W56" i="2" s="1"/>
  <c r="Q55" i="2"/>
  <c r="P55" i="2"/>
  <c r="O55" i="2"/>
  <c r="V55" i="2" s="1"/>
  <c r="N55" i="2"/>
  <c r="M55" i="2"/>
  <c r="L55" i="2" s="1"/>
  <c r="U55" i="2" s="1"/>
  <c r="K55" i="2"/>
  <c r="H55" i="2" s="1"/>
  <c r="Z55" i="2" s="1"/>
  <c r="J55" i="2"/>
  <c r="Q54" i="2"/>
  <c r="P54" i="2"/>
  <c r="O54" i="2"/>
  <c r="V54" i="2" s="1"/>
  <c r="N54" i="2"/>
  <c r="M54" i="2"/>
  <c r="L54" i="2" s="1"/>
  <c r="U54" i="2" s="1"/>
  <c r="K54" i="2"/>
  <c r="H54" i="2" s="1"/>
  <c r="Z54" i="2" s="1"/>
  <c r="J54" i="2"/>
  <c r="Q53" i="2"/>
  <c r="P53" i="2"/>
  <c r="O53" i="2"/>
  <c r="V53" i="2" s="1"/>
  <c r="N53" i="2"/>
  <c r="M53" i="2"/>
  <c r="L53" i="2" s="1"/>
  <c r="U53" i="2" s="1"/>
  <c r="K53" i="2"/>
  <c r="H53" i="2" s="1"/>
  <c r="Z53" i="2" s="1"/>
  <c r="J53" i="2"/>
  <c r="Q52" i="2"/>
  <c r="P52" i="2"/>
  <c r="O52" i="2"/>
  <c r="V52" i="2" s="1"/>
  <c r="N52" i="2"/>
  <c r="M52" i="2"/>
  <c r="L52" i="2" s="1"/>
  <c r="U52" i="2" s="1"/>
  <c r="K52" i="2"/>
  <c r="H52" i="2" s="1"/>
  <c r="Z52" i="2" s="1"/>
  <c r="J52" i="2"/>
  <c r="Q51" i="2"/>
  <c r="Q64" i="2" s="1"/>
  <c r="P51" i="2"/>
  <c r="P64" i="2" s="1"/>
  <c r="O51" i="2"/>
  <c r="O64" i="2" s="1"/>
  <c r="N51" i="2"/>
  <c r="M51" i="2"/>
  <c r="L51" i="2" s="1"/>
  <c r="J51" i="2"/>
  <c r="Z50" i="2"/>
  <c r="Y50" i="2"/>
  <c r="X50" i="2"/>
  <c r="V50" i="2"/>
  <c r="U50" i="2"/>
  <c r="T50" i="2"/>
  <c r="S50" i="2"/>
  <c r="W50" i="2" s="1"/>
  <c r="Q49" i="2"/>
  <c r="P49" i="2"/>
  <c r="O49" i="2"/>
  <c r="V49" i="2" s="1"/>
  <c r="N49" i="2"/>
  <c r="M49" i="2"/>
  <c r="L49" i="2" s="1"/>
  <c r="U49" i="2" s="1"/>
  <c r="K49" i="2"/>
  <c r="H49" i="2" s="1"/>
  <c r="Z49" i="2" s="1"/>
  <c r="J49" i="2"/>
  <c r="Q48" i="2"/>
  <c r="Q47" i="2"/>
  <c r="P47" i="2"/>
  <c r="O47" i="2"/>
  <c r="V47" i="2" s="1"/>
  <c r="N47" i="2"/>
  <c r="M47" i="2"/>
  <c r="K47" i="2"/>
  <c r="J47" i="2"/>
  <c r="G47" i="2" s="1"/>
  <c r="Y47" i="2" s="1"/>
  <c r="I47" i="2"/>
  <c r="Q46" i="2"/>
  <c r="P46" i="2"/>
  <c r="O46" i="2"/>
  <c r="V46" i="2" s="1"/>
  <c r="N46" i="2"/>
  <c r="M46" i="2"/>
  <c r="K46" i="2"/>
  <c r="J46" i="2"/>
  <c r="G46" i="2" s="1"/>
  <c r="Y46" i="2" s="1"/>
  <c r="I46" i="2"/>
  <c r="Q45" i="2"/>
  <c r="P45" i="2"/>
  <c r="O45" i="2"/>
  <c r="V45" i="2" s="1"/>
  <c r="N45" i="2"/>
  <c r="M45" i="2"/>
  <c r="K45" i="2"/>
  <c r="J45" i="2"/>
  <c r="G45" i="2" s="1"/>
  <c r="Y45" i="2" s="1"/>
  <c r="I45" i="2"/>
  <c r="Q44" i="2"/>
  <c r="P44" i="2"/>
  <c r="O44" i="2"/>
  <c r="V44" i="2" s="1"/>
  <c r="N44" i="2"/>
  <c r="M44" i="2"/>
  <c r="K44" i="2"/>
  <c r="J44" i="2"/>
  <c r="G44" i="2" s="1"/>
  <c r="Y44" i="2" s="1"/>
  <c r="I44" i="2"/>
  <c r="Q43" i="2"/>
  <c r="P43" i="2"/>
  <c r="P63" i="2" s="1"/>
  <c r="O43" i="2"/>
  <c r="V43" i="2" s="1"/>
  <c r="N43" i="2"/>
  <c r="N48" i="2" s="1"/>
  <c r="M43" i="2"/>
  <c r="K43" i="2"/>
  <c r="J43" i="2"/>
  <c r="G43" i="2" s="1"/>
  <c r="I43" i="2"/>
  <c r="Q42" i="2"/>
  <c r="P42" i="2"/>
  <c r="O42" i="2"/>
  <c r="V42" i="2" s="1"/>
  <c r="N42" i="2"/>
  <c r="M42" i="2"/>
  <c r="K42" i="2"/>
  <c r="J42" i="2"/>
  <c r="G42" i="2" s="1"/>
  <c r="Y42" i="2" s="1"/>
  <c r="I42" i="2"/>
  <c r="Z41" i="2"/>
  <c r="Y41" i="2"/>
  <c r="X41" i="2"/>
  <c r="V41" i="2"/>
  <c r="U41" i="2"/>
  <c r="T41" i="2"/>
  <c r="S41" i="2"/>
  <c r="W41" i="2" s="1"/>
  <c r="Z40" i="2"/>
  <c r="Y40" i="2"/>
  <c r="X40" i="2"/>
  <c r="V40" i="2"/>
  <c r="U40" i="2"/>
  <c r="T40" i="2"/>
  <c r="S40" i="2"/>
  <c r="W40" i="2" s="1"/>
  <c r="Q39" i="2"/>
  <c r="P39" i="2"/>
  <c r="O39" i="2"/>
  <c r="V39" i="2" s="1"/>
  <c r="N39" i="2"/>
  <c r="M39" i="2"/>
  <c r="K39" i="2"/>
  <c r="J39" i="2"/>
  <c r="G39" i="2" s="1"/>
  <c r="Y39" i="2" s="1"/>
  <c r="I39" i="2"/>
  <c r="Z38" i="2"/>
  <c r="Y38" i="2"/>
  <c r="X38" i="2"/>
  <c r="V38" i="2"/>
  <c r="U38" i="2"/>
  <c r="T38" i="2"/>
  <c r="S38" i="2"/>
  <c r="W38" i="2" s="1"/>
  <c r="Q37" i="2"/>
  <c r="P37" i="2"/>
  <c r="O37" i="2"/>
  <c r="V37" i="2" s="1"/>
  <c r="N37" i="2"/>
  <c r="M37" i="2"/>
  <c r="K37" i="2"/>
  <c r="J37" i="2"/>
  <c r="G37" i="2" s="1"/>
  <c r="Y37" i="2" s="1"/>
  <c r="Z36" i="2"/>
  <c r="Y36" i="2"/>
  <c r="X36" i="2"/>
  <c r="V36" i="2"/>
  <c r="U36" i="2"/>
  <c r="T36" i="2"/>
  <c r="S36" i="2"/>
  <c r="W36" i="2" s="1"/>
  <c r="Q35" i="2"/>
  <c r="P35" i="2"/>
  <c r="P48" i="2" s="1"/>
  <c r="O35" i="2"/>
  <c r="V35" i="2" s="1"/>
  <c r="N35" i="2"/>
  <c r="M35" i="2"/>
  <c r="K35" i="2"/>
  <c r="J35" i="2"/>
  <c r="G35" i="2" s="1"/>
  <c r="Y35" i="2" s="1"/>
  <c r="Z34" i="2"/>
  <c r="Y34" i="2"/>
  <c r="X34" i="2"/>
  <c r="V34" i="2"/>
  <c r="U34" i="2"/>
  <c r="T34" i="2"/>
  <c r="S34" i="2"/>
  <c r="W34" i="2" s="1"/>
  <c r="Q33" i="2"/>
  <c r="P33" i="2"/>
  <c r="O33" i="2" s="1"/>
  <c r="V33" i="2" s="1"/>
  <c r="N33" i="2"/>
  <c r="H33" i="2" s="1"/>
  <c r="Z33" i="2" s="1"/>
  <c r="M33" i="2"/>
  <c r="L33" i="2" s="1"/>
  <c r="U33" i="2" s="1"/>
  <c r="K33" i="2"/>
  <c r="J33" i="2"/>
  <c r="I33" i="2"/>
  <c r="T33" i="2" s="1"/>
  <c r="Q31" i="2"/>
  <c r="P31" i="2"/>
  <c r="O31" i="2" s="1"/>
  <c r="V31" i="2" s="1"/>
  <c r="N31" i="2"/>
  <c r="H31" i="2" s="1"/>
  <c r="Z31" i="2" s="1"/>
  <c r="M31" i="2"/>
  <c r="L31" i="2" s="1"/>
  <c r="U31" i="2" s="1"/>
  <c r="K31" i="2"/>
  <c r="J31" i="2"/>
  <c r="I31" i="2"/>
  <c r="T31" i="2" s="1"/>
  <c r="Q30" i="2"/>
  <c r="P30" i="2"/>
  <c r="O30" i="2" s="1"/>
  <c r="V30" i="2" s="1"/>
  <c r="N30" i="2"/>
  <c r="H30" i="2" s="1"/>
  <c r="Z30" i="2" s="1"/>
  <c r="M30" i="2"/>
  <c r="L30" i="2" s="1"/>
  <c r="U30" i="2" s="1"/>
  <c r="K30" i="2"/>
  <c r="J30" i="2"/>
  <c r="I30" i="2"/>
  <c r="T30" i="2" s="1"/>
  <c r="Q29" i="2"/>
  <c r="P29" i="2"/>
  <c r="N29" i="2"/>
  <c r="N62" i="2" s="1"/>
  <c r="M29" i="2"/>
  <c r="M62" i="2" s="1"/>
  <c r="K29" i="2"/>
  <c r="J29" i="2"/>
  <c r="I29" i="2"/>
  <c r="Z28" i="2"/>
  <c r="Y28" i="2"/>
  <c r="X28" i="2"/>
  <c r="V28" i="2"/>
  <c r="U28" i="2"/>
  <c r="T28" i="2"/>
  <c r="S28" i="2"/>
  <c r="W28" i="2" s="1"/>
  <c r="Q27" i="2"/>
  <c r="P27" i="2"/>
  <c r="O27" i="2" s="1"/>
  <c r="V27" i="2" s="1"/>
  <c r="N27" i="2"/>
  <c r="H27" i="2" s="1"/>
  <c r="Z27" i="2" s="1"/>
  <c r="M27" i="2"/>
  <c r="L27" i="2" s="1"/>
  <c r="U27" i="2" s="1"/>
  <c r="K27" i="2"/>
  <c r="J27" i="2"/>
  <c r="I27" i="2"/>
  <c r="T27" i="2" s="1"/>
  <c r="Z26" i="2"/>
  <c r="Y26" i="2"/>
  <c r="X26" i="2"/>
  <c r="V26" i="2"/>
  <c r="U26" i="2"/>
  <c r="T26" i="2"/>
  <c r="S26" i="2"/>
  <c r="W26" i="2" s="1"/>
  <c r="Q25" i="2"/>
  <c r="P25" i="2"/>
  <c r="O25" i="2" s="1"/>
  <c r="V25" i="2" s="1"/>
  <c r="N25" i="2"/>
  <c r="H25" i="2" s="1"/>
  <c r="Z25" i="2" s="1"/>
  <c r="M25" i="2"/>
  <c r="L25" i="2" s="1"/>
  <c r="U25" i="2" s="1"/>
  <c r="K25" i="2"/>
  <c r="J25" i="2"/>
  <c r="I25" i="2"/>
  <c r="T25" i="2" s="1"/>
  <c r="Z24" i="2"/>
  <c r="Y24" i="2"/>
  <c r="X24" i="2"/>
  <c r="V24" i="2"/>
  <c r="U24" i="2"/>
  <c r="T24" i="2"/>
  <c r="S24" i="2"/>
  <c r="W24" i="2" s="1"/>
  <c r="Q23" i="2"/>
  <c r="Q11" i="2" s="1"/>
  <c r="Q9" i="2" s="1"/>
  <c r="P23" i="2"/>
  <c r="O23" i="2" s="1"/>
  <c r="V23" i="2" s="1"/>
  <c r="N23" i="2"/>
  <c r="H23" i="2" s="1"/>
  <c r="Z23" i="2" s="1"/>
  <c r="M23" i="2"/>
  <c r="M11" i="2" s="1"/>
  <c r="K23" i="2"/>
  <c r="J23" i="2"/>
  <c r="I23" i="2"/>
  <c r="T23" i="2" s="1"/>
  <c r="Z22" i="2"/>
  <c r="Y22" i="2"/>
  <c r="X22" i="2"/>
  <c r="V22" i="2"/>
  <c r="U22" i="2"/>
  <c r="T22" i="2"/>
  <c r="S22" i="2"/>
  <c r="W22" i="2" s="1"/>
  <c r="Y21" i="2"/>
  <c r="V21" i="2"/>
  <c r="U21" i="2"/>
  <c r="O21" i="2"/>
  <c r="L21" i="2"/>
  <c r="I21" i="2"/>
  <c r="T21" i="2" s="1"/>
  <c r="H21" i="2"/>
  <c r="Z21" i="2" s="1"/>
  <c r="G21" i="2"/>
  <c r="F21" i="2"/>
  <c r="X21" i="2" s="1"/>
  <c r="Z20" i="2"/>
  <c r="Y20" i="2"/>
  <c r="X20" i="2"/>
  <c r="V20" i="2"/>
  <c r="U20" i="2"/>
  <c r="T20" i="2"/>
  <c r="S20" i="2"/>
  <c r="W20" i="2" s="1"/>
  <c r="Q19" i="2"/>
  <c r="P19" i="2"/>
  <c r="O19" i="2"/>
  <c r="V19" i="2" s="1"/>
  <c r="N19" i="2"/>
  <c r="L19" i="2" s="1"/>
  <c r="U19" i="2" s="1"/>
  <c r="M19" i="2"/>
  <c r="K19" i="2"/>
  <c r="H19" i="2" s="1"/>
  <c r="Z19" i="2" s="1"/>
  <c r="J19" i="2"/>
  <c r="I19" i="2" s="1"/>
  <c r="T19" i="2" s="1"/>
  <c r="Z18" i="2"/>
  <c r="Y18" i="2"/>
  <c r="X18" i="2"/>
  <c r="V18" i="2"/>
  <c r="U18" i="2"/>
  <c r="T18" i="2"/>
  <c r="S18" i="2"/>
  <c r="W18" i="2" s="1"/>
  <c r="Y17" i="2"/>
  <c r="Q17" i="2"/>
  <c r="P17" i="2"/>
  <c r="O17" i="2"/>
  <c r="V17" i="2" s="1"/>
  <c r="N17" i="2"/>
  <c r="M17" i="2"/>
  <c r="L17" i="2"/>
  <c r="U17" i="2" s="1"/>
  <c r="K17" i="2"/>
  <c r="H17" i="2" s="1"/>
  <c r="Z17" i="2" s="1"/>
  <c r="J17" i="2"/>
  <c r="G17" i="2"/>
  <c r="Z16" i="2"/>
  <c r="Y16" i="2"/>
  <c r="X16" i="2"/>
  <c r="V16" i="2"/>
  <c r="U16" i="2"/>
  <c r="T16" i="2"/>
  <c r="S16" i="2"/>
  <c r="W16" i="2" s="1"/>
  <c r="Q15" i="2"/>
  <c r="P15" i="2"/>
  <c r="O15" i="2" s="1"/>
  <c r="V15" i="2" s="1"/>
  <c r="N15" i="2"/>
  <c r="M15" i="2"/>
  <c r="L15" i="2"/>
  <c r="U15" i="2" s="1"/>
  <c r="K15" i="2"/>
  <c r="J15" i="2"/>
  <c r="I15" i="2" s="1"/>
  <c r="T15" i="2" s="1"/>
  <c r="H15" i="2"/>
  <c r="Z15" i="2" s="1"/>
  <c r="G15" i="2"/>
  <c r="Y15" i="2" s="1"/>
  <c r="Z14" i="2"/>
  <c r="Y14" i="2"/>
  <c r="X14" i="2"/>
  <c r="V14" i="2"/>
  <c r="U14" i="2"/>
  <c r="T14" i="2"/>
  <c r="S14" i="2"/>
  <c r="W14" i="2" s="1"/>
  <c r="Z13" i="2"/>
  <c r="Y13" i="2"/>
  <c r="X13" i="2"/>
  <c r="V13" i="2"/>
  <c r="U13" i="2"/>
  <c r="T13" i="2"/>
  <c r="S13" i="2"/>
  <c r="W13" i="2" s="1"/>
  <c r="Z12" i="2"/>
  <c r="Y12" i="2"/>
  <c r="X12" i="2"/>
  <c r="V12" i="2"/>
  <c r="U12" i="2"/>
  <c r="T12" i="2"/>
  <c r="S12" i="2"/>
  <c r="W12" i="2" s="1"/>
  <c r="P11" i="2"/>
  <c r="K11" i="2"/>
  <c r="K61" i="2" s="1"/>
  <c r="Z10" i="2"/>
  <c r="Y10" i="2"/>
  <c r="X10" i="2"/>
  <c r="V10" i="2"/>
  <c r="U10" i="2"/>
  <c r="T10" i="2"/>
  <c r="S10" i="2"/>
  <c r="W10" i="2" s="1"/>
  <c r="V12" i="3" l="1"/>
  <c r="X36" i="3"/>
  <c r="AB10" i="3"/>
  <c r="AB81" i="3" s="1"/>
  <c r="I10" i="3"/>
  <c r="I81" i="3" s="1"/>
  <c r="Z10" i="3"/>
  <c r="Z81" i="3" s="1"/>
  <c r="G82" i="3"/>
  <c r="G10" i="3"/>
  <c r="G81" i="3" s="1"/>
  <c r="K10" i="3"/>
  <c r="K81" i="3" s="1"/>
  <c r="O10" i="3"/>
  <c r="O81" i="3" s="1"/>
  <c r="AB82" i="3"/>
  <c r="AA10" i="3"/>
  <c r="AA81" i="3" s="1"/>
  <c r="J10" i="3"/>
  <c r="J81" i="3" s="1"/>
  <c r="AC82" i="3"/>
  <c r="C110" i="3"/>
  <c r="D24" i="3"/>
  <c r="W78" i="3"/>
  <c r="W106" i="3"/>
  <c r="I96" i="3"/>
  <c r="I167" i="3" s="1"/>
  <c r="T12" i="3"/>
  <c r="L17" i="3"/>
  <c r="E20" i="3"/>
  <c r="S23" i="3"/>
  <c r="H24" i="3"/>
  <c r="R26" i="3"/>
  <c r="W28" i="3"/>
  <c r="W32" i="3"/>
  <c r="W37" i="3"/>
  <c r="H66" i="3"/>
  <c r="V99" i="3"/>
  <c r="V13" i="3" s="1"/>
  <c r="C100" i="3"/>
  <c r="C104" i="3"/>
  <c r="AF104" i="3"/>
  <c r="V106" i="3"/>
  <c r="X112" i="3"/>
  <c r="W112" i="3"/>
  <c r="Y127" i="3"/>
  <c r="Y41" i="3" s="1"/>
  <c r="AA125" i="3"/>
  <c r="W143" i="3"/>
  <c r="W198" i="3"/>
  <c r="C231" i="3"/>
  <c r="D59" i="3"/>
  <c r="H227" i="3"/>
  <c r="H59" i="3"/>
  <c r="H55" i="3" s="1"/>
  <c r="L227" i="3"/>
  <c r="L59" i="3"/>
  <c r="P227" i="3"/>
  <c r="P182" i="3" s="1"/>
  <c r="P253" i="3" s="1"/>
  <c r="P59" i="3"/>
  <c r="P55" i="3" s="1"/>
  <c r="Q240" i="3"/>
  <c r="V240" i="3" s="1"/>
  <c r="S238" i="3"/>
  <c r="S68" i="3"/>
  <c r="S66" i="3" s="1"/>
  <c r="C98" i="3"/>
  <c r="AF98" i="3"/>
  <c r="Q136" i="3"/>
  <c r="R135" i="3"/>
  <c r="W22" i="3"/>
  <c r="W26" i="3"/>
  <c r="W31" i="3"/>
  <c r="W36" i="3"/>
  <c r="T55" i="3"/>
  <c r="E66" i="3"/>
  <c r="E10" i="3" s="1"/>
  <c r="E81" i="3" s="1"/>
  <c r="I66" i="3"/>
  <c r="I82" i="3" s="1"/>
  <c r="M66" i="3"/>
  <c r="U66" i="3"/>
  <c r="U10" i="3" s="1"/>
  <c r="U81" i="3" s="1"/>
  <c r="Y100" i="3"/>
  <c r="Y14" i="3" s="1"/>
  <c r="C102" i="3"/>
  <c r="V116" i="3"/>
  <c r="W120" i="3"/>
  <c r="AB132" i="3"/>
  <c r="Y133" i="3"/>
  <c r="Z82" i="3"/>
  <c r="C103" i="3"/>
  <c r="AF103" i="3" s="1"/>
  <c r="W116" i="3"/>
  <c r="W157" i="3"/>
  <c r="C163" i="3"/>
  <c r="D77" i="3"/>
  <c r="C20" i="3"/>
  <c r="C30" i="3"/>
  <c r="R50" i="3"/>
  <c r="R49" i="3" s="1"/>
  <c r="L55" i="3"/>
  <c r="L10" i="3" s="1"/>
  <c r="L81" i="3" s="1"/>
  <c r="W70" i="3"/>
  <c r="Y98" i="3"/>
  <c r="Y12" i="3" s="1"/>
  <c r="C99" i="3"/>
  <c r="AF99" i="3"/>
  <c r="V104" i="3"/>
  <c r="V18" i="3" s="1"/>
  <c r="Y104" i="3"/>
  <c r="Y18" i="3" s="1"/>
  <c r="W105" i="3"/>
  <c r="D109" i="3"/>
  <c r="X114" i="3"/>
  <c r="W118" i="3"/>
  <c r="X118" i="3"/>
  <c r="G125" i="3"/>
  <c r="G96" i="3" s="1"/>
  <c r="G167" i="3" s="1"/>
  <c r="D126" i="3"/>
  <c r="K96" i="3"/>
  <c r="K167" i="3" s="1"/>
  <c r="Q139" i="3"/>
  <c r="T138" i="3"/>
  <c r="T96" i="3" s="1"/>
  <c r="T167" i="3" s="1"/>
  <c r="W149" i="3"/>
  <c r="Q100" i="3"/>
  <c r="Q14" i="3" s="1"/>
  <c r="Q103" i="3"/>
  <c r="Q17" i="3" s="1"/>
  <c r="Q105" i="3"/>
  <c r="Q19" i="3" s="1"/>
  <c r="X108" i="3"/>
  <c r="W108" i="3"/>
  <c r="V110" i="3"/>
  <c r="V24" i="3" s="1"/>
  <c r="Y110" i="3"/>
  <c r="Y24" i="3" s="1"/>
  <c r="X111" i="3"/>
  <c r="W111" i="3"/>
  <c r="V120" i="3"/>
  <c r="V34" i="3" s="1"/>
  <c r="W123" i="3"/>
  <c r="X123" i="3"/>
  <c r="S96" i="3"/>
  <c r="S167" i="3" s="1"/>
  <c r="C130" i="3"/>
  <c r="D129" i="3"/>
  <c r="S132" i="3"/>
  <c r="V142" i="3"/>
  <c r="S141" i="3"/>
  <c r="Q142" i="3"/>
  <c r="Q143" i="3"/>
  <c r="R57" i="3"/>
  <c r="R55" i="3" s="1"/>
  <c r="T152" i="3"/>
  <c r="W138" i="3"/>
  <c r="C138" i="3"/>
  <c r="W139" i="3"/>
  <c r="T141" i="3"/>
  <c r="W154" i="3"/>
  <c r="D162" i="3"/>
  <c r="F76" i="3"/>
  <c r="F66" i="3" s="1"/>
  <c r="N76" i="3"/>
  <c r="N66" i="3" s="1"/>
  <c r="O96" i="3"/>
  <c r="O167" i="3" s="1"/>
  <c r="J168" i="3"/>
  <c r="AA135" i="3"/>
  <c r="Y136" i="3"/>
  <c r="T147" i="3"/>
  <c r="D160" i="3"/>
  <c r="E152" i="3"/>
  <c r="E96" i="3" s="1"/>
  <c r="E167" i="3" s="1"/>
  <c r="M152" i="3"/>
  <c r="M96" i="3" s="1"/>
  <c r="M167" i="3" s="1"/>
  <c r="U152" i="3"/>
  <c r="U96" i="3" s="1"/>
  <c r="U167" i="3" s="1"/>
  <c r="Q116" i="3"/>
  <c r="Y121" i="3"/>
  <c r="Y35" i="3" s="1"/>
  <c r="P125" i="3"/>
  <c r="P96" i="3" s="1"/>
  <c r="P167" i="3" s="1"/>
  <c r="Y126" i="3"/>
  <c r="L168" i="3"/>
  <c r="AB168" i="3"/>
  <c r="V130" i="3"/>
  <c r="D133" i="3"/>
  <c r="V149" i="3"/>
  <c r="X149" i="3" s="1"/>
  <c r="Q149" i="3"/>
  <c r="S147" i="3"/>
  <c r="Q154" i="3"/>
  <c r="Q68" i="3" s="1"/>
  <c r="S152" i="3"/>
  <c r="V160" i="3"/>
  <c r="W164" i="3"/>
  <c r="AF184" i="3"/>
  <c r="C184" i="3"/>
  <c r="C186" i="3"/>
  <c r="AF186" i="3" s="1"/>
  <c r="AF190" i="3"/>
  <c r="C190" i="3"/>
  <c r="V197" i="3"/>
  <c r="V25" i="3" s="1"/>
  <c r="X25" i="3" s="1"/>
  <c r="E254" i="3"/>
  <c r="I254" i="3"/>
  <c r="I182" i="3"/>
  <c r="I253" i="3" s="1"/>
  <c r="M182" i="3"/>
  <c r="M253" i="3" s="1"/>
  <c r="AC254" i="3"/>
  <c r="AC182" i="3"/>
  <c r="AC253" i="3" s="1"/>
  <c r="Q121" i="3"/>
  <c r="Q126" i="3"/>
  <c r="H168" i="3"/>
  <c r="AC168" i="3"/>
  <c r="G168" i="3"/>
  <c r="K168" i="3"/>
  <c r="V139" i="3"/>
  <c r="X139" i="3" s="1"/>
  <c r="D142" i="3"/>
  <c r="Y143" i="3"/>
  <c r="Q145" i="3"/>
  <c r="Q59" i="3" s="1"/>
  <c r="Q148" i="3"/>
  <c r="R147" i="3"/>
  <c r="R168" i="3" s="1"/>
  <c r="Y149" i="3"/>
  <c r="AA147" i="3"/>
  <c r="Q150" i="3"/>
  <c r="Q64" i="3" s="1"/>
  <c r="Q153" i="3"/>
  <c r="R152" i="3"/>
  <c r="Y154" i="3"/>
  <c r="AA152" i="3"/>
  <c r="Q155" i="3"/>
  <c r="Q69" i="3" s="1"/>
  <c r="X159" i="3"/>
  <c r="Q164" i="3"/>
  <c r="Q78" i="3" s="1"/>
  <c r="X196" i="3"/>
  <c r="W196" i="3"/>
  <c r="W201" i="3"/>
  <c r="W207" i="3"/>
  <c r="X207" i="3"/>
  <c r="Y212" i="3"/>
  <c r="Y211" i="3" s="1"/>
  <c r="AB211" i="3"/>
  <c r="G218" i="3"/>
  <c r="D219" i="3"/>
  <c r="D115" i="3"/>
  <c r="V117" i="3"/>
  <c r="V31" i="3" s="1"/>
  <c r="X31" i="3" s="1"/>
  <c r="R125" i="3"/>
  <c r="R96" i="3" s="1"/>
  <c r="R167" i="3" s="1"/>
  <c r="AB125" i="3"/>
  <c r="AB96" i="3" s="1"/>
  <c r="AB167" i="3" s="1"/>
  <c r="V133" i="3"/>
  <c r="D136" i="3"/>
  <c r="F141" i="3"/>
  <c r="AA141" i="3"/>
  <c r="D144" i="3"/>
  <c r="V145" i="3"/>
  <c r="Y145" i="3"/>
  <c r="Y59" i="3" s="1"/>
  <c r="D148" i="3"/>
  <c r="F147" i="3"/>
  <c r="Y148" i="3"/>
  <c r="Z147" i="3"/>
  <c r="Y150" i="3"/>
  <c r="Y64" i="3" s="1"/>
  <c r="D153" i="3"/>
  <c r="F152" i="3"/>
  <c r="J152" i="3"/>
  <c r="J96" i="3" s="1"/>
  <c r="J167" i="3" s="1"/>
  <c r="N152" i="3"/>
  <c r="N96" i="3" s="1"/>
  <c r="N167" i="3" s="1"/>
  <c r="Y153" i="3"/>
  <c r="Z152" i="3"/>
  <c r="Y155" i="3"/>
  <c r="X156" i="3"/>
  <c r="W156" i="3"/>
  <c r="W159" i="3"/>
  <c r="V161" i="3"/>
  <c r="V75" i="3" s="1"/>
  <c r="V164" i="3"/>
  <c r="V78" i="3" s="1"/>
  <c r="X78" i="3" s="1"/>
  <c r="X195" i="3"/>
  <c r="W195" i="3"/>
  <c r="C212" i="3"/>
  <c r="D211" i="3"/>
  <c r="H182" i="3"/>
  <c r="H253" i="3" s="1"/>
  <c r="L182" i="3"/>
  <c r="L253" i="3" s="1"/>
  <c r="L254" i="3"/>
  <c r="X248" i="3"/>
  <c r="W248" i="3"/>
  <c r="Y157" i="3"/>
  <c r="Y71" i="3" s="1"/>
  <c r="D161" i="3"/>
  <c r="V163" i="3"/>
  <c r="V77" i="3" s="1"/>
  <c r="V192" i="3"/>
  <c r="X192" i="3" s="1"/>
  <c r="X194" i="3"/>
  <c r="W194" i="3"/>
  <c r="V198" i="3"/>
  <c r="X198" i="3" s="1"/>
  <c r="X209" i="3"/>
  <c r="W209" i="3"/>
  <c r="H254" i="3"/>
  <c r="P254" i="3"/>
  <c r="Q216" i="3"/>
  <c r="V216" i="3" s="1"/>
  <c r="V215" i="3" s="1"/>
  <c r="S215" i="3"/>
  <c r="AB218" i="3"/>
  <c r="Y219" i="3"/>
  <c r="Y218" i="3" s="1"/>
  <c r="Q222" i="3"/>
  <c r="R221" i="3"/>
  <c r="R182" i="3" s="1"/>
  <c r="R253" i="3" s="1"/>
  <c r="X245" i="3"/>
  <c r="W245" i="3"/>
  <c r="Q157" i="3"/>
  <c r="Y162" i="3"/>
  <c r="Y76" i="3" s="1"/>
  <c r="V184" i="3"/>
  <c r="AF185" i="3"/>
  <c r="V186" i="3"/>
  <c r="AF188" i="3"/>
  <c r="D189" i="3"/>
  <c r="D17" i="3" s="1"/>
  <c r="D191" i="3"/>
  <c r="Q202" i="3"/>
  <c r="V202" i="3" s="1"/>
  <c r="X202" i="3" s="1"/>
  <c r="X204" i="3"/>
  <c r="W204" i="3"/>
  <c r="W208" i="3"/>
  <c r="D213" i="3"/>
  <c r="E211" i="3"/>
  <c r="E182" i="3" s="1"/>
  <c r="E253" i="3" s="1"/>
  <c r="D216" i="3"/>
  <c r="G215" i="3"/>
  <c r="K254" i="3"/>
  <c r="Y216" i="3"/>
  <c r="AA215" i="3"/>
  <c r="X225" i="3"/>
  <c r="C224" i="3"/>
  <c r="W224" i="3" s="1"/>
  <c r="W225" i="3"/>
  <c r="W236" i="3"/>
  <c r="X236" i="3"/>
  <c r="Q162" i="3"/>
  <c r="Q76" i="3" s="1"/>
  <c r="Q197" i="3"/>
  <c r="Q25" i="3" s="1"/>
  <c r="X197" i="3"/>
  <c r="X200" i="3"/>
  <c r="W200" i="3"/>
  <c r="Y202" i="3"/>
  <c r="Y30" i="3" s="1"/>
  <c r="X203" i="3"/>
  <c r="W203" i="3"/>
  <c r="D206" i="3"/>
  <c r="V208" i="3"/>
  <c r="V36" i="3" s="1"/>
  <c r="Q212" i="3"/>
  <c r="Q211" i="3" s="1"/>
  <c r="T211" i="3"/>
  <c r="V213" i="3"/>
  <c r="V41" i="3" s="1"/>
  <c r="U254" i="3"/>
  <c r="S218" i="3"/>
  <c r="Q219" i="3"/>
  <c r="AA221" i="3"/>
  <c r="Y222" i="3"/>
  <c r="Y221" i="3" s="1"/>
  <c r="T224" i="3"/>
  <c r="V227" i="3"/>
  <c r="V235" i="3"/>
  <c r="Q235" i="3"/>
  <c r="S233" i="3"/>
  <c r="W241" i="3"/>
  <c r="X241" i="3"/>
  <c r="X249" i="3"/>
  <c r="W249" i="3"/>
  <c r="N227" i="3"/>
  <c r="S227" i="3"/>
  <c r="Q234" i="3"/>
  <c r="R233" i="3"/>
  <c r="V234" i="3"/>
  <c r="V233" i="3" s="1"/>
  <c r="Y235" i="3"/>
  <c r="AA233" i="3"/>
  <c r="Q239" i="3"/>
  <c r="Q238" i="3" s="1"/>
  <c r="R238" i="3"/>
  <c r="G238" i="3"/>
  <c r="K238" i="3"/>
  <c r="K182" i="3" s="1"/>
  <c r="K253" i="3" s="1"/>
  <c r="O238" i="3"/>
  <c r="O182" i="3" s="1"/>
  <c r="Y240" i="3"/>
  <c r="AA238" i="3"/>
  <c r="X243" i="3"/>
  <c r="W243" i="3"/>
  <c r="V246" i="3"/>
  <c r="X246" i="3" s="1"/>
  <c r="X247" i="3"/>
  <c r="W247" i="3"/>
  <c r="V225" i="3"/>
  <c r="V224" i="3" s="1"/>
  <c r="X224" i="3" s="1"/>
  <c r="X229" i="3"/>
  <c r="W229" i="3"/>
  <c r="Y229" i="3"/>
  <c r="Y227" i="3" s="1"/>
  <c r="Z227" i="3"/>
  <c r="Y231" i="3"/>
  <c r="D234" i="3"/>
  <c r="F233" i="3"/>
  <c r="Y234" i="3"/>
  <c r="Y233" i="3" s="1"/>
  <c r="Z233" i="3"/>
  <c r="D239" i="3"/>
  <c r="F238" i="3"/>
  <c r="J238" i="3"/>
  <c r="J182" i="3" s="1"/>
  <c r="J253" i="3" s="1"/>
  <c r="N238" i="3"/>
  <c r="Y239" i="3"/>
  <c r="Z238" i="3"/>
  <c r="Z182" i="3" s="1"/>
  <c r="Z253" i="3" s="1"/>
  <c r="Y241" i="3"/>
  <c r="W242" i="3"/>
  <c r="V219" i="3"/>
  <c r="V218" i="3" s="1"/>
  <c r="D222" i="3"/>
  <c r="F227" i="3"/>
  <c r="R227" i="3"/>
  <c r="X228" i="3"/>
  <c r="W228" i="3"/>
  <c r="Q227" i="3"/>
  <c r="D230" i="3"/>
  <c r="C230" i="3" s="1"/>
  <c r="D235" i="3"/>
  <c r="T238" i="3"/>
  <c r="D240" i="3"/>
  <c r="V242" i="3"/>
  <c r="X242" i="3" s="1"/>
  <c r="X250" i="3"/>
  <c r="P61" i="2"/>
  <c r="P57" i="2"/>
  <c r="S21" i="2"/>
  <c r="W21" i="2" s="1"/>
  <c r="M9" i="2"/>
  <c r="M57" i="2"/>
  <c r="I62" i="2"/>
  <c r="T29" i="2"/>
  <c r="F43" i="2"/>
  <c r="F44" i="2"/>
  <c r="F47" i="2"/>
  <c r="I51" i="2"/>
  <c r="J64" i="2"/>
  <c r="G51" i="2"/>
  <c r="V51" i="2"/>
  <c r="I55" i="2"/>
  <c r="G55" i="2"/>
  <c r="Y55" i="2" s="1"/>
  <c r="M61" i="2"/>
  <c r="K9" i="2"/>
  <c r="P9" i="2"/>
  <c r="O9" i="2" s="1"/>
  <c r="V9" i="2" s="1"/>
  <c r="F19" i="2"/>
  <c r="G23" i="2"/>
  <c r="Y23" i="2" s="1"/>
  <c r="G25" i="2"/>
  <c r="Y25" i="2" s="1"/>
  <c r="G27" i="2"/>
  <c r="Y27" i="2" s="1"/>
  <c r="G29" i="2"/>
  <c r="G30" i="2"/>
  <c r="Y30" i="2" s="1"/>
  <c r="G31" i="2"/>
  <c r="Y31" i="2" s="1"/>
  <c r="G33" i="2"/>
  <c r="Y33" i="2" s="1"/>
  <c r="H35" i="2"/>
  <c r="Z35" i="2" s="1"/>
  <c r="K48" i="2"/>
  <c r="H48" i="2" s="1"/>
  <c r="P58" i="2"/>
  <c r="T42" i="2"/>
  <c r="Y43" i="2"/>
  <c r="G63" i="2"/>
  <c r="T43" i="2"/>
  <c r="T44" i="2"/>
  <c r="T45" i="2"/>
  <c r="T46" i="2"/>
  <c r="T47" i="2"/>
  <c r="J48" i="2"/>
  <c r="I49" i="2"/>
  <c r="G49" i="2"/>
  <c r="Y49" i="2" s="1"/>
  <c r="K51" i="2"/>
  <c r="I54" i="2"/>
  <c r="G54" i="2"/>
  <c r="Y54" i="2" s="1"/>
  <c r="N63" i="2"/>
  <c r="H11" i="2"/>
  <c r="N11" i="2"/>
  <c r="G19" i="2"/>
  <c r="Y19" i="2" s="1"/>
  <c r="F23" i="2"/>
  <c r="F25" i="2"/>
  <c r="F27" i="2"/>
  <c r="P62" i="2"/>
  <c r="O29" i="2"/>
  <c r="F30" i="2"/>
  <c r="F31" i="2"/>
  <c r="F33" i="2"/>
  <c r="I53" i="2"/>
  <c r="G53" i="2"/>
  <c r="Y53" i="2" s="1"/>
  <c r="O63" i="2"/>
  <c r="J11" i="2"/>
  <c r="O11" i="2"/>
  <c r="F15" i="2"/>
  <c r="I17" i="2"/>
  <c r="L23" i="2"/>
  <c r="U23" i="2" s="1"/>
  <c r="H29" i="2"/>
  <c r="L29" i="2"/>
  <c r="F29" i="2" s="1"/>
  <c r="I35" i="2"/>
  <c r="I37" i="2"/>
  <c r="T39" i="2"/>
  <c r="O48" i="2"/>
  <c r="I52" i="2"/>
  <c r="G52" i="2"/>
  <c r="Y52" i="2" s="1"/>
  <c r="J62" i="2"/>
  <c r="I63" i="2"/>
  <c r="M65" i="2"/>
  <c r="H37" i="2"/>
  <c r="Z37" i="2" s="1"/>
  <c r="H39" i="2"/>
  <c r="Z39" i="2" s="1"/>
  <c r="H42" i="2"/>
  <c r="Z42" i="2" s="1"/>
  <c r="H43" i="2"/>
  <c r="H44" i="2"/>
  <c r="Z44" i="2" s="1"/>
  <c r="H45" i="2"/>
  <c r="Z45" i="2" s="1"/>
  <c r="H46" i="2"/>
  <c r="Z46" i="2" s="1"/>
  <c r="H47" i="2"/>
  <c r="Z47" i="2" s="1"/>
  <c r="L64" i="2"/>
  <c r="U51" i="2"/>
  <c r="K63" i="2"/>
  <c r="L35" i="2"/>
  <c r="U35" i="2" s="1"/>
  <c r="L37" i="2"/>
  <c r="U37" i="2" s="1"/>
  <c r="L39" i="2"/>
  <c r="U39" i="2" s="1"/>
  <c r="L42" i="2"/>
  <c r="U42" i="2" s="1"/>
  <c r="L43" i="2"/>
  <c r="L44" i="2"/>
  <c r="U44" i="2" s="1"/>
  <c r="L45" i="2"/>
  <c r="U45" i="2" s="1"/>
  <c r="L46" i="2"/>
  <c r="U46" i="2" s="1"/>
  <c r="L47" i="2"/>
  <c r="U47" i="2" s="1"/>
  <c r="M48" i="2"/>
  <c r="M63" i="2"/>
  <c r="Z254" i="3" l="1"/>
  <c r="O253" i="3"/>
  <c r="O254" i="3"/>
  <c r="P82" i="3"/>
  <c r="P10" i="3"/>
  <c r="P81" i="3" s="1"/>
  <c r="N82" i="3"/>
  <c r="N10" i="3"/>
  <c r="N81" i="3" s="1"/>
  <c r="R10" i="3"/>
  <c r="R81" i="3" s="1"/>
  <c r="H10" i="3"/>
  <c r="H81" i="3" s="1"/>
  <c r="R254" i="3"/>
  <c r="F10" i="3"/>
  <c r="F81" i="3" s="1"/>
  <c r="F82" i="3"/>
  <c r="X230" i="3"/>
  <c r="W230" i="3"/>
  <c r="Q221" i="3"/>
  <c r="V222" i="3"/>
  <c r="V221" i="3" s="1"/>
  <c r="X164" i="3"/>
  <c r="Y135" i="3"/>
  <c r="Y50" i="3"/>
  <c r="Y49" i="3" s="1"/>
  <c r="V143" i="3"/>
  <c r="Q57" i="3"/>
  <c r="W20" i="3"/>
  <c r="V30" i="3"/>
  <c r="E82" i="3"/>
  <c r="C235" i="3"/>
  <c r="D63" i="3"/>
  <c r="C227" i="3"/>
  <c r="C222" i="3"/>
  <c r="D221" i="3"/>
  <c r="T182" i="3"/>
  <c r="T253" i="3" s="1"/>
  <c r="Y215" i="3"/>
  <c r="Y44" i="3"/>
  <c r="Y43" i="3" s="1"/>
  <c r="D215" i="3"/>
  <c r="D182" i="3" s="1"/>
  <c r="C216" i="3"/>
  <c r="D44" i="3"/>
  <c r="D43" i="3" s="1"/>
  <c r="C213" i="3"/>
  <c r="D41" i="3"/>
  <c r="F182" i="3"/>
  <c r="F253" i="3" s="1"/>
  <c r="S182" i="3"/>
  <c r="S253" i="3" s="1"/>
  <c r="Z96" i="3"/>
  <c r="Z167" i="3" s="1"/>
  <c r="F96" i="3"/>
  <c r="F167" i="3" s="1"/>
  <c r="V153" i="3"/>
  <c r="Q152" i="3"/>
  <c r="Q67" i="3"/>
  <c r="C142" i="3"/>
  <c r="D141" i="3"/>
  <c r="D56" i="3"/>
  <c r="Q63" i="3"/>
  <c r="M168" i="3"/>
  <c r="E168" i="3"/>
  <c r="V100" i="3"/>
  <c r="V14" i="3" s="1"/>
  <c r="W30" i="3"/>
  <c r="X30" i="3"/>
  <c r="X120" i="3"/>
  <c r="W102" i="3"/>
  <c r="X102" i="3"/>
  <c r="C16" i="3"/>
  <c r="Q135" i="3"/>
  <c r="V136" i="3"/>
  <c r="Q50" i="3"/>
  <c r="Q49" i="3" s="1"/>
  <c r="V239" i="3"/>
  <c r="V238" i="3" s="1"/>
  <c r="W231" i="3"/>
  <c r="X231" i="3"/>
  <c r="C59" i="3"/>
  <c r="P168" i="3"/>
  <c r="X117" i="3"/>
  <c r="V105" i="3"/>
  <c r="W100" i="3"/>
  <c r="C14" i="3"/>
  <c r="U82" i="3"/>
  <c r="V70" i="3"/>
  <c r="X70" i="3" s="1"/>
  <c r="O82" i="3"/>
  <c r="M10" i="3"/>
  <c r="M81" i="3" s="1"/>
  <c r="T10" i="3"/>
  <c r="T81" i="3" s="1"/>
  <c r="D152" i="3"/>
  <c r="C153" i="3"/>
  <c r="D67" i="3"/>
  <c r="C136" i="3"/>
  <c r="D135" i="3"/>
  <c r="D50" i="3"/>
  <c r="D49" i="3" s="1"/>
  <c r="V148" i="3"/>
  <c r="Q147" i="3"/>
  <c r="Q62" i="3"/>
  <c r="Q61" i="3" s="1"/>
  <c r="V63" i="3"/>
  <c r="V56" i="3"/>
  <c r="Y132" i="3"/>
  <c r="Y47" i="3"/>
  <c r="Y46" i="3" s="1"/>
  <c r="V26" i="3"/>
  <c r="X26" i="3" s="1"/>
  <c r="C240" i="3"/>
  <c r="D68" i="3"/>
  <c r="Y238" i="3"/>
  <c r="Y182" i="3" s="1"/>
  <c r="Y253" i="3" s="1"/>
  <c r="D238" i="3"/>
  <c r="C239" i="3"/>
  <c r="D233" i="3"/>
  <c r="C234" i="3"/>
  <c r="V212" i="3"/>
  <c r="V211" i="3" s="1"/>
  <c r="D227" i="3"/>
  <c r="W227" i="3" s="1"/>
  <c r="J254" i="3"/>
  <c r="N182" i="3"/>
  <c r="N253" i="3" s="1"/>
  <c r="X208" i="3"/>
  <c r="C191" i="3"/>
  <c r="D19" i="3"/>
  <c r="C161" i="3"/>
  <c r="D75" i="3"/>
  <c r="W212" i="3"/>
  <c r="X212" i="3"/>
  <c r="C211" i="3"/>
  <c r="Y69" i="3"/>
  <c r="C144" i="3"/>
  <c r="D58" i="3"/>
  <c r="V132" i="3"/>
  <c r="V47" i="3"/>
  <c r="V46" i="3" s="1"/>
  <c r="C115" i="3"/>
  <c r="D29" i="3"/>
  <c r="Y68" i="3"/>
  <c r="S168" i="3"/>
  <c r="V121" i="3"/>
  <c r="Q35" i="3"/>
  <c r="M254" i="3"/>
  <c r="V154" i="3"/>
  <c r="D132" i="3"/>
  <c r="C133" i="3"/>
  <c r="D47" i="3"/>
  <c r="D46" i="3" s="1"/>
  <c r="Q30" i="3"/>
  <c r="Y141" i="3"/>
  <c r="X130" i="3"/>
  <c r="C129" i="3"/>
  <c r="W130" i="3"/>
  <c r="C44" i="3"/>
  <c r="Q138" i="3"/>
  <c r="Q53" i="3"/>
  <c r="Q52" i="3" s="1"/>
  <c r="W99" i="3"/>
  <c r="X99" i="3"/>
  <c r="C13" i="3"/>
  <c r="V103" i="3"/>
  <c r="V17" i="3" s="1"/>
  <c r="W98" i="3"/>
  <c r="X98" i="3"/>
  <c r="C12" i="3"/>
  <c r="N168" i="3"/>
  <c r="W104" i="3"/>
  <c r="X104" i="3"/>
  <c r="C18" i="3"/>
  <c r="L82" i="3"/>
  <c r="J82" i="3"/>
  <c r="S10" i="3"/>
  <c r="S81" i="3" s="1"/>
  <c r="V157" i="3"/>
  <c r="Q71" i="3"/>
  <c r="Q215" i="3"/>
  <c r="Q44" i="3"/>
  <c r="Q43" i="3" s="1"/>
  <c r="Y152" i="3"/>
  <c r="Y67" i="3"/>
  <c r="Y66" i="3" s="1"/>
  <c r="Y147" i="3"/>
  <c r="Y62" i="3"/>
  <c r="X145" i="3"/>
  <c r="V59" i="3"/>
  <c r="V138" i="3"/>
  <c r="X138" i="3" s="1"/>
  <c r="V53" i="3"/>
  <c r="V126" i="3"/>
  <c r="Q125" i="3"/>
  <c r="Q96" i="3" s="1"/>
  <c r="Q167" i="3" s="1"/>
  <c r="Q40" i="3"/>
  <c r="Q39" i="3" s="1"/>
  <c r="X186" i="3"/>
  <c r="W186" i="3"/>
  <c r="C162" i="3"/>
  <c r="D76" i="3"/>
  <c r="D125" i="3"/>
  <c r="C126" i="3"/>
  <c r="D40" i="3"/>
  <c r="D39" i="3" s="1"/>
  <c r="W103" i="3"/>
  <c r="X103" i="3"/>
  <c r="AA96" i="3"/>
  <c r="AA167" i="3" s="1"/>
  <c r="Q233" i="3"/>
  <c r="X227" i="3"/>
  <c r="Q218" i="3"/>
  <c r="Q47" i="3"/>
  <c r="Q46" i="3" s="1"/>
  <c r="C206" i="3"/>
  <c r="D34" i="3"/>
  <c r="AA182" i="3"/>
  <c r="AA253" i="3" s="1"/>
  <c r="G254" i="3"/>
  <c r="G182" i="3"/>
  <c r="G253" i="3" s="1"/>
  <c r="C189" i="3"/>
  <c r="V155" i="3"/>
  <c r="V150" i="3"/>
  <c r="D147" i="3"/>
  <c r="C148" i="3"/>
  <c r="D62" i="3"/>
  <c r="D61" i="3" s="1"/>
  <c r="C219" i="3"/>
  <c r="D218" i="3"/>
  <c r="AB182" i="3"/>
  <c r="Y63" i="3"/>
  <c r="Y57" i="3"/>
  <c r="Y55" i="3" s="1"/>
  <c r="O168" i="3"/>
  <c r="X190" i="3"/>
  <c r="W190" i="3"/>
  <c r="X184" i="3"/>
  <c r="W184" i="3"/>
  <c r="V74" i="3"/>
  <c r="V129" i="3"/>
  <c r="V44" i="3"/>
  <c r="V43" i="3" s="1"/>
  <c r="Y125" i="3"/>
  <c r="Y40" i="3"/>
  <c r="Y39" i="3" s="1"/>
  <c r="C160" i="3"/>
  <c r="D74" i="3"/>
  <c r="T168" i="3"/>
  <c r="V162" i="3"/>
  <c r="V76" i="3" s="1"/>
  <c r="Q141" i="3"/>
  <c r="Q56" i="3"/>
  <c r="Q55" i="3" s="1"/>
  <c r="U168" i="3"/>
  <c r="C109" i="3"/>
  <c r="D23" i="3"/>
  <c r="X163" i="3"/>
  <c r="W163" i="3"/>
  <c r="C77" i="3"/>
  <c r="X116" i="3"/>
  <c r="AF102" i="3"/>
  <c r="R82" i="3"/>
  <c r="Z168" i="3"/>
  <c r="V20" i="3"/>
  <c r="X20" i="3" s="1"/>
  <c r="AF100" i="3"/>
  <c r="X106" i="3"/>
  <c r="W110" i="3"/>
  <c r="X110" i="3"/>
  <c r="C24" i="3"/>
  <c r="AA82" i="3"/>
  <c r="I168" i="3"/>
  <c r="K82" i="3"/>
  <c r="X29" i="2"/>
  <c r="F62" i="2"/>
  <c r="S29" i="2"/>
  <c r="W29" i="2" s="1"/>
  <c r="X15" i="2"/>
  <c r="S15" i="2"/>
  <c r="W15" i="2" s="1"/>
  <c r="X33" i="2"/>
  <c r="S33" i="2"/>
  <c r="W33" i="2" s="1"/>
  <c r="X23" i="2"/>
  <c r="S23" i="2"/>
  <c r="W23" i="2" s="1"/>
  <c r="Z48" i="2"/>
  <c r="H9" i="2"/>
  <c r="Z9" i="2" s="1"/>
  <c r="T51" i="2"/>
  <c r="F51" i="2"/>
  <c r="I64" i="2"/>
  <c r="H62" i="2"/>
  <c r="Z29" i="2"/>
  <c r="X19" i="2"/>
  <c r="S19" i="2"/>
  <c r="W19" i="2" s="1"/>
  <c r="F63" i="2"/>
  <c r="X43" i="2"/>
  <c r="S43" i="2"/>
  <c r="W43" i="2" s="1"/>
  <c r="L48" i="2"/>
  <c r="M58" i="2"/>
  <c r="F37" i="2"/>
  <c r="T37" i="2"/>
  <c r="J61" i="2"/>
  <c r="I11" i="2"/>
  <c r="G11" i="2"/>
  <c r="J9" i="2"/>
  <c r="T53" i="2"/>
  <c r="F53" i="2"/>
  <c r="X30" i="2"/>
  <c r="S30" i="2"/>
  <c r="W30" i="2" s="1"/>
  <c r="X27" i="2"/>
  <c r="S27" i="2"/>
  <c r="W27" i="2" s="1"/>
  <c r="N57" i="2"/>
  <c r="N65" i="2"/>
  <c r="N61" i="2"/>
  <c r="N9" i="2"/>
  <c r="N58" i="2" s="1"/>
  <c r="T54" i="2"/>
  <c r="F54" i="2"/>
  <c r="G48" i="2"/>
  <c r="I48" i="2"/>
  <c r="L11" i="2"/>
  <c r="K57" i="2"/>
  <c r="Y51" i="2"/>
  <c r="G64" i="2"/>
  <c r="F46" i="2"/>
  <c r="F42" i="2"/>
  <c r="L9" i="2"/>
  <c r="U9" i="2" s="1"/>
  <c r="P65" i="2"/>
  <c r="O58" i="2"/>
  <c r="V48" i="2"/>
  <c r="L62" i="2"/>
  <c r="U29" i="2"/>
  <c r="T55" i="2"/>
  <c r="F55" i="2"/>
  <c r="X44" i="2"/>
  <c r="S44" i="2"/>
  <c r="W44" i="2" s="1"/>
  <c r="O65" i="2"/>
  <c r="O61" i="2"/>
  <c r="V11" i="2"/>
  <c r="O57" i="2"/>
  <c r="X31" i="2"/>
  <c r="S31" i="2"/>
  <c r="W31" i="2" s="1"/>
  <c r="T49" i="2"/>
  <c r="F49" i="2"/>
  <c r="G62" i="2"/>
  <c r="Y29" i="2"/>
  <c r="X47" i="2"/>
  <c r="S47" i="2"/>
  <c r="W47" i="2" s="1"/>
  <c r="L63" i="2"/>
  <c r="U43" i="2"/>
  <c r="H63" i="2"/>
  <c r="Z43" i="2"/>
  <c r="T52" i="2"/>
  <c r="F52" i="2"/>
  <c r="F35" i="2"/>
  <c r="T35" i="2"/>
  <c r="T17" i="2"/>
  <c r="F17" i="2"/>
  <c r="K65" i="2"/>
  <c r="F39" i="2"/>
  <c r="V29" i="2"/>
  <c r="O62" i="2"/>
  <c r="X25" i="2"/>
  <c r="S25" i="2"/>
  <c r="W25" i="2" s="1"/>
  <c r="H61" i="2"/>
  <c r="Z11" i="2"/>
  <c r="H51" i="2"/>
  <c r="K64" i="2"/>
  <c r="F45" i="2"/>
  <c r="D253" i="3" l="1"/>
  <c r="AB253" i="3"/>
  <c r="AB254" i="3"/>
  <c r="X189" i="3"/>
  <c r="W189" i="3"/>
  <c r="W160" i="3"/>
  <c r="X160" i="3"/>
  <c r="C74" i="3"/>
  <c r="X129" i="3"/>
  <c r="X155" i="3"/>
  <c r="V69" i="3"/>
  <c r="X69" i="3" s="1"/>
  <c r="X206" i="3"/>
  <c r="W206" i="3"/>
  <c r="C34" i="3"/>
  <c r="V71" i="3"/>
  <c r="X71" i="3" s="1"/>
  <c r="X157" i="3"/>
  <c r="W18" i="3"/>
  <c r="X18" i="3"/>
  <c r="AF18" i="3"/>
  <c r="X12" i="3"/>
  <c r="W12" i="3"/>
  <c r="AF12" i="3"/>
  <c r="W13" i="3"/>
  <c r="X13" i="3"/>
  <c r="AF13" i="3"/>
  <c r="X132" i="3"/>
  <c r="X161" i="3"/>
  <c r="W161" i="3"/>
  <c r="C75" i="3"/>
  <c r="X234" i="3"/>
  <c r="C233" i="3"/>
  <c r="X233" i="3" s="1"/>
  <c r="W234" i="3"/>
  <c r="X153" i="3"/>
  <c r="C152" i="3"/>
  <c r="W153" i="3"/>
  <c r="C67" i="3"/>
  <c r="X59" i="3"/>
  <c r="W59" i="3"/>
  <c r="Q66" i="3"/>
  <c r="X216" i="3"/>
  <c r="C215" i="3"/>
  <c r="W216" i="3"/>
  <c r="N254" i="3"/>
  <c r="F254" i="3"/>
  <c r="Y96" i="3"/>
  <c r="Y167" i="3" s="1"/>
  <c r="W147" i="3"/>
  <c r="AF189" i="3"/>
  <c r="AA254" i="3"/>
  <c r="C17" i="3"/>
  <c r="W126" i="3"/>
  <c r="C125" i="3"/>
  <c r="C40" i="3"/>
  <c r="X126" i="3"/>
  <c r="V125" i="3"/>
  <c r="V40" i="3"/>
  <c r="V39" i="3" s="1"/>
  <c r="V35" i="3"/>
  <c r="X35" i="3" s="1"/>
  <c r="X121" i="3"/>
  <c r="X115" i="3"/>
  <c r="W115" i="3"/>
  <c r="C29" i="3"/>
  <c r="X144" i="3"/>
  <c r="C58" i="3"/>
  <c r="W144" i="3"/>
  <c r="X191" i="3"/>
  <c r="W191" i="3"/>
  <c r="C19" i="3"/>
  <c r="X239" i="3"/>
  <c r="C238" i="3"/>
  <c r="W238" i="3" s="1"/>
  <c r="W239" i="3"/>
  <c r="X240" i="3"/>
  <c r="W240" i="3"/>
  <c r="C68" i="3"/>
  <c r="V55" i="3"/>
  <c r="X136" i="3"/>
  <c r="C135" i="3"/>
  <c r="W136" i="3"/>
  <c r="C50" i="3"/>
  <c r="Q182" i="3"/>
  <c r="Q253" i="3" s="1"/>
  <c r="W14" i="3"/>
  <c r="X14" i="3"/>
  <c r="AF14" i="3"/>
  <c r="Q168" i="3"/>
  <c r="V152" i="3"/>
  <c r="X152" i="3" s="1"/>
  <c r="V67" i="3"/>
  <c r="X213" i="3"/>
  <c r="W213" i="3"/>
  <c r="C41" i="3"/>
  <c r="X222" i="3"/>
  <c r="C221" i="3"/>
  <c r="W222" i="3"/>
  <c r="D168" i="3"/>
  <c r="M82" i="3"/>
  <c r="W77" i="3"/>
  <c r="X77" i="3"/>
  <c r="X109" i="3"/>
  <c r="W109" i="3"/>
  <c r="C23" i="3"/>
  <c r="X148" i="3"/>
  <c r="C147" i="3"/>
  <c r="W148" i="3"/>
  <c r="C62" i="3"/>
  <c r="X162" i="3"/>
  <c r="W162" i="3"/>
  <c r="C76" i="3"/>
  <c r="W44" i="3"/>
  <c r="X44" i="3"/>
  <c r="C43" i="3"/>
  <c r="W133" i="3"/>
  <c r="X133" i="3"/>
  <c r="C47" i="3"/>
  <c r="C132" i="3"/>
  <c r="W132" i="3" s="1"/>
  <c r="W233" i="3"/>
  <c r="Y168" i="3"/>
  <c r="W135" i="3"/>
  <c r="W152" i="3"/>
  <c r="V19" i="3"/>
  <c r="X105" i="3"/>
  <c r="V50" i="3"/>
  <c r="V49" i="3" s="1"/>
  <c r="V135" i="3"/>
  <c r="X135" i="3" s="1"/>
  <c r="D55" i="3"/>
  <c r="D254" i="3"/>
  <c r="W215" i="3"/>
  <c r="W221" i="3"/>
  <c r="X235" i="3"/>
  <c r="W235" i="3"/>
  <c r="C63" i="3"/>
  <c r="V57" i="3"/>
  <c r="X57" i="3" s="1"/>
  <c r="X143" i="3"/>
  <c r="X221" i="3"/>
  <c r="S82" i="3"/>
  <c r="W24" i="3"/>
  <c r="X24" i="3"/>
  <c r="W219" i="3"/>
  <c r="C218" i="3"/>
  <c r="X218" i="3" s="1"/>
  <c r="X219" i="3"/>
  <c r="X150" i="3"/>
  <c r="V64" i="3"/>
  <c r="X64" i="3" s="1"/>
  <c r="W125" i="3"/>
  <c r="D96" i="3"/>
  <c r="V52" i="3"/>
  <c r="X52" i="3" s="1"/>
  <c r="X53" i="3"/>
  <c r="Y61" i="3"/>
  <c r="W211" i="3"/>
  <c r="F168" i="3"/>
  <c r="V68" i="3"/>
  <c r="X154" i="3"/>
  <c r="V182" i="3"/>
  <c r="V253" i="3" s="1"/>
  <c r="X211" i="3"/>
  <c r="V141" i="3"/>
  <c r="V147" i="3"/>
  <c r="X147" i="3" s="1"/>
  <c r="V62" i="3"/>
  <c r="V61" i="3" s="1"/>
  <c r="D66" i="3"/>
  <c r="X100" i="3"/>
  <c r="X238" i="3"/>
  <c r="W16" i="3"/>
  <c r="X16" i="3"/>
  <c r="AF16" i="3"/>
  <c r="X142" i="3"/>
  <c r="C141" i="3"/>
  <c r="W141" i="3" s="1"/>
  <c r="W142" i="3"/>
  <c r="C56" i="3"/>
  <c r="S254" i="3"/>
  <c r="Y254" i="3"/>
  <c r="W129" i="3"/>
  <c r="AA168" i="3"/>
  <c r="H82" i="3"/>
  <c r="T254" i="3"/>
  <c r="T82" i="3"/>
  <c r="X52" i="2"/>
  <c r="S52" i="2"/>
  <c r="W52" i="2" s="1"/>
  <c r="I9" i="2"/>
  <c r="G9" i="2"/>
  <c r="Y9" i="2" s="1"/>
  <c r="H64" i="2"/>
  <c r="Z51" i="2"/>
  <c r="H65" i="2"/>
  <c r="X46" i="2"/>
  <c r="S46" i="2"/>
  <c r="W46" i="2" s="1"/>
  <c r="L65" i="2"/>
  <c r="L61" i="2"/>
  <c r="L57" i="2"/>
  <c r="U11" i="2"/>
  <c r="G61" i="2"/>
  <c r="Y11" i="2"/>
  <c r="J65" i="2"/>
  <c r="U48" i="2"/>
  <c r="L58" i="2"/>
  <c r="S39" i="2"/>
  <c r="W39" i="2" s="1"/>
  <c r="X39" i="2"/>
  <c r="X49" i="2"/>
  <c r="S49" i="2"/>
  <c r="W49" i="2" s="1"/>
  <c r="F48" i="2"/>
  <c r="T48" i="2"/>
  <c r="X53" i="2"/>
  <c r="S53" i="2"/>
  <c r="W53" i="2" s="1"/>
  <c r="J57" i="2"/>
  <c r="F64" i="2"/>
  <c r="X51" i="2"/>
  <c r="S51" i="2"/>
  <c r="W51" i="2" s="1"/>
  <c r="H58" i="2"/>
  <c r="X17" i="2"/>
  <c r="S17" i="2"/>
  <c r="W17" i="2" s="1"/>
  <c r="X55" i="2"/>
  <c r="S55" i="2"/>
  <c r="W55" i="2" s="1"/>
  <c r="X42" i="2"/>
  <c r="S42" i="2"/>
  <c r="W42" i="2" s="1"/>
  <c r="X54" i="2"/>
  <c r="S54" i="2"/>
  <c r="W54" i="2" s="1"/>
  <c r="X45" i="2"/>
  <c r="S45" i="2"/>
  <c r="W45" i="2" s="1"/>
  <c r="H57" i="2"/>
  <c r="S35" i="2"/>
  <c r="W35" i="2" s="1"/>
  <c r="X35" i="2"/>
  <c r="Y48" i="2"/>
  <c r="I61" i="2"/>
  <c r="T11" i="2"/>
  <c r="F11" i="2"/>
  <c r="S37" i="2"/>
  <c r="W37" i="2" s="1"/>
  <c r="X37" i="2"/>
  <c r="X61" i="3" l="1"/>
  <c r="X76" i="3"/>
  <c r="W76" i="3"/>
  <c r="V66" i="3"/>
  <c r="W50" i="3"/>
  <c r="X50" i="3"/>
  <c r="C49" i="3"/>
  <c r="W49" i="3" s="1"/>
  <c r="V10" i="3"/>
  <c r="V81" i="3" s="1"/>
  <c r="X39" i="3"/>
  <c r="C96" i="3"/>
  <c r="X67" i="3"/>
  <c r="C66" i="3"/>
  <c r="W67" i="3"/>
  <c r="W75" i="3"/>
  <c r="X75" i="3"/>
  <c r="X62" i="3"/>
  <c r="C61" i="3"/>
  <c r="W61" i="3" s="1"/>
  <c r="W62" i="3"/>
  <c r="Y10" i="3"/>
  <c r="Y81" i="3" s="1"/>
  <c r="X41" i="3"/>
  <c r="W41" i="3"/>
  <c r="W68" i="3"/>
  <c r="X68" i="3"/>
  <c r="W29" i="3"/>
  <c r="X29" i="3"/>
  <c r="X125" i="3"/>
  <c r="V96" i="3"/>
  <c r="V167" i="3" s="1"/>
  <c r="Q10" i="3"/>
  <c r="Q81" i="3" s="1"/>
  <c r="V254" i="3"/>
  <c r="X56" i="3"/>
  <c r="C55" i="3"/>
  <c r="X55" i="3" s="1"/>
  <c r="W56" i="3"/>
  <c r="X141" i="3"/>
  <c r="C168" i="3"/>
  <c r="V82" i="3"/>
  <c r="W63" i="3"/>
  <c r="X63" i="3"/>
  <c r="X49" i="3"/>
  <c r="X47" i="3"/>
  <c r="C46" i="3"/>
  <c r="W47" i="3"/>
  <c r="X23" i="3"/>
  <c r="W23" i="3"/>
  <c r="W17" i="3"/>
  <c r="X17" i="3"/>
  <c r="AF17" i="3"/>
  <c r="W218" i="3"/>
  <c r="W34" i="3"/>
  <c r="X34" i="3"/>
  <c r="X74" i="3"/>
  <c r="W74" i="3"/>
  <c r="W43" i="3"/>
  <c r="W66" i="3"/>
  <c r="D167" i="3"/>
  <c r="AF96" i="3"/>
  <c r="X43" i="3"/>
  <c r="D10" i="3"/>
  <c r="W19" i="3"/>
  <c r="X19" i="3"/>
  <c r="W58" i="3"/>
  <c r="X58" i="3"/>
  <c r="Q254" i="3"/>
  <c r="W40" i="3"/>
  <c r="C39" i="3"/>
  <c r="X40" i="3"/>
  <c r="C254" i="3"/>
  <c r="X215" i="3"/>
  <c r="C182" i="3"/>
  <c r="G58" i="2"/>
  <c r="T9" i="2"/>
  <c r="F9" i="2"/>
  <c r="I65" i="2"/>
  <c r="G57" i="2"/>
  <c r="F61" i="2"/>
  <c r="X11" i="2"/>
  <c r="S11" i="2"/>
  <c r="W11" i="2" s="1"/>
  <c r="I57" i="2"/>
  <c r="X48" i="2"/>
  <c r="S48" i="2"/>
  <c r="W48" i="2" s="1"/>
  <c r="G65" i="2"/>
  <c r="W55" i="3" l="1"/>
  <c r="D81" i="3"/>
  <c r="D82" i="3"/>
  <c r="X66" i="3"/>
  <c r="C253" i="3"/>
  <c r="X182" i="3"/>
  <c r="W182" i="3"/>
  <c r="AF182" i="3"/>
  <c r="C10" i="3"/>
  <c r="W39" i="3"/>
  <c r="Y82" i="3"/>
  <c r="X46" i="3"/>
  <c r="W46" i="3"/>
  <c r="V168" i="3"/>
  <c r="C167" i="3"/>
  <c r="W96" i="3"/>
  <c r="X96" i="3"/>
  <c r="Q82" i="3"/>
  <c r="X9" i="2"/>
  <c r="S9" i="2"/>
  <c r="W9" i="2" s="1"/>
  <c r="F58" i="2"/>
  <c r="F65" i="2"/>
  <c r="F57" i="2"/>
  <c r="W10" i="3" l="1"/>
  <c r="C81" i="3"/>
  <c r="X10" i="3"/>
  <c r="AF10" i="3"/>
  <c r="C82" i="3"/>
</calcChain>
</file>

<file path=xl/sharedStrings.xml><?xml version="1.0" encoding="utf-8"?>
<sst xmlns="http://schemas.openxmlformats.org/spreadsheetml/2006/main" count="557" uniqueCount="161">
  <si>
    <t>就職者</t>
  </si>
  <si>
    <t>（３－２）</t>
  </si>
  <si>
    <t>設置者別進路別卒業者数</t>
  </si>
  <si>
    <t>計</t>
  </si>
  <si>
    <t>男</t>
  </si>
  <si>
    <t>女</t>
  </si>
  <si>
    <t>合　計　（卒業者数）　</t>
  </si>
  <si>
    <t>高等学校等進学者</t>
  </si>
  <si>
    <t>（Ａ）</t>
  </si>
  <si>
    <t>高等学校本科</t>
  </si>
  <si>
    <t>高等学校別科</t>
  </si>
  <si>
    <t>高等専門学校</t>
  </si>
  <si>
    <t>特別支援学校高等部本科</t>
    <rPh sb="0" eb="2">
      <t>トクベツ</t>
    </rPh>
    <rPh sb="2" eb="4">
      <t>シエン</t>
    </rPh>
    <phoneticPr fontId="5"/>
  </si>
  <si>
    <t>専修学校（高等課程）進学者（Ｂ）</t>
  </si>
  <si>
    <t>専修学校（一般課程）等入学者（Ｃ）</t>
  </si>
  <si>
    <t>専修学校（一般課程）</t>
  </si>
  <si>
    <t>各種学校</t>
  </si>
  <si>
    <t>公共職業能力開発施設等入学者（Ｄ）</t>
  </si>
  <si>
    <t>上記以外の者</t>
    <rPh sb="0" eb="2">
      <t>ジョウキ</t>
    </rPh>
    <phoneticPr fontId="5"/>
  </si>
  <si>
    <t>不　　詳・死　　亡</t>
    <rPh sb="0" eb="1">
      <t>フ</t>
    </rPh>
    <rPh sb="3" eb="4">
      <t>ショウ</t>
    </rPh>
    <rPh sb="5" eb="6">
      <t>シ</t>
    </rPh>
    <rPh sb="8" eb="9">
      <t>ボウ</t>
    </rPh>
    <phoneticPr fontId="2"/>
  </si>
  <si>
    <t>（再　　掲）</t>
  </si>
  <si>
    <t>上記Ａのうち他県への進学者</t>
    <rPh sb="6" eb="8">
      <t>タケン</t>
    </rPh>
    <rPh sb="10" eb="13">
      <t>シンガクシャ</t>
    </rPh>
    <phoneticPr fontId="5"/>
  </si>
  <si>
    <t>Ｄのうち</t>
  </si>
  <si>
    <t>就職者総数</t>
  </si>
  <si>
    <t>就職者総数のうち県外就職者</t>
    <rPh sb="8" eb="10">
      <t>ケンガイ</t>
    </rPh>
    <rPh sb="10" eb="13">
      <t>シュウショクシャ</t>
    </rPh>
    <phoneticPr fontId="5"/>
  </si>
  <si>
    <t>高等学校本科等への入学志願者</t>
  </si>
  <si>
    <t>高等学校本科全日制</t>
  </si>
  <si>
    <t>高等学校等進学率</t>
  </si>
  <si>
    <t>（％）</t>
  </si>
  <si>
    <t>就職率</t>
  </si>
  <si>
    <t>与論町</t>
  </si>
  <si>
    <t>知名町</t>
  </si>
  <si>
    <t>和泊町</t>
  </si>
  <si>
    <t>伊仙町</t>
  </si>
  <si>
    <t>天城町</t>
  </si>
  <si>
    <t>徳之島町</t>
  </si>
  <si>
    <t>喜界町</t>
  </si>
  <si>
    <t>龍郷町</t>
  </si>
  <si>
    <t>瀬戸内町</t>
  </si>
  <si>
    <t>宇検村</t>
  </si>
  <si>
    <t>大和村</t>
  </si>
  <si>
    <t>大島郡</t>
  </si>
  <si>
    <t>南種子町</t>
  </si>
  <si>
    <t>中種子町</t>
  </si>
  <si>
    <t>熊毛郡</t>
  </si>
  <si>
    <t>南大隅町</t>
  </si>
  <si>
    <t>錦江町</t>
  </si>
  <si>
    <t>東串良町</t>
  </si>
  <si>
    <t>肝属郡</t>
  </si>
  <si>
    <t>大崎町</t>
  </si>
  <si>
    <t>曽於郡</t>
  </si>
  <si>
    <t>湧水町</t>
  </si>
  <si>
    <t>姶良郡</t>
  </si>
  <si>
    <t>長島町</t>
  </si>
  <si>
    <t>出水郡</t>
  </si>
  <si>
    <t>さつま町</t>
  </si>
  <si>
    <t>薩摩郡</t>
  </si>
  <si>
    <t>十島村</t>
  </si>
  <si>
    <t>三島村</t>
  </si>
  <si>
    <t>鹿児島郡</t>
  </si>
  <si>
    <t>いちき串木野市</t>
  </si>
  <si>
    <t>日置市</t>
  </si>
  <si>
    <t>薩摩川内市</t>
  </si>
  <si>
    <t>垂水市</t>
  </si>
  <si>
    <t>西之表市</t>
  </si>
  <si>
    <t>指宿市</t>
  </si>
  <si>
    <t>出水市</t>
  </si>
  <si>
    <t>阿久根市</t>
  </si>
  <si>
    <t>枕崎市</t>
  </si>
  <si>
    <t>鹿屋市</t>
  </si>
  <si>
    <t>鹿児島市</t>
  </si>
  <si>
    <t>私立</t>
  </si>
  <si>
    <t>公立</t>
  </si>
  <si>
    <t>国立</t>
  </si>
  <si>
    <t>区　分</t>
  </si>
  <si>
    <t>不詳
・
死亡</t>
    <rPh sb="0" eb="2">
      <t>フショウ</t>
    </rPh>
    <rPh sb="5" eb="7">
      <t>シボウ</t>
    </rPh>
    <phoneticPr fontId="2"/>
  </si>
  <si>
    <t>左記以外の者</t>
  </si>
  <si>
    <t>区　　分</t>
  </si>
  <si>
    <t>（３－３）</t>
  </si>
  <si>
    <t>１　計</t>
  </si>
  <si>
    <t>（３－１）</t>
  </si>
  <si>
    <t>状況別卒業者数・高等</t>
    <rPh sb="0" eb="2">
      <t>ジョウキョウ</t>
    </rPh>
    <phoneticPr fontId="2"/>
  </si>
  <si>
    <t>学校等への入学志願者数</t>
  </si>
  <si>
    <t>高   等   学   校   等   進   学   者 （Ａ）</t>
  </si>
  <si>
    <t>左記A,B,C,Dのうち就職している者(再掲)</t>
  </si>
  <si>
    <t>卒業者のうち高等学校等への入学志願者</t>
  </si>
  <si>
    <t>全日制</t>
  </si>
  <si>
    <t>定時制</t>
  </si>
  <si>
    <t>通信制</t>
  </si>
  <si>
    <t>専修学校</t>
  </si>
  <si>
    <t>各種
学校</t>
  </si>
  <si>
    <t>Ｂ</t>
  </si>
  <si>
    <t>Ｃ</t>
  </si>
  <si>
    <t>Ｄ</t>
  </si>
  <si>
    <t>(一般課程)</t>
  </si>
  <si>
    <t>のうち</t>
  </si>
  <si>
    <t>曽於市</t>
  </si>
  <si>
    <t>霧島市</t>
  </si>
  <si>
    <t>南さつま市</t>
  </si>
  <si>
    <t>志布志市</t>
  </si>
  <si>
    <t>奄美市</t>
  </si>
  <si>
    <t>南九州市</t>
  </si>
  <si>
    <t>伊佐市</t>
  </si>
  <si>
    <t>姶良市</t>
    <rPh sb="0" eb="2">
      <t>アイラ</t>
    </rPh>
    <rPh sb="2" eb="3">
      <t>シ</t>
    </rPh>
    <phoneticPr fontId="2"/>
  </si>
  <si>
    <t>肝付町</t>
  </si>
  <si>
    <t>屋久島町</t>
  </si>
  <si>
    <t>check</t>
  </si>
  <si>
    <t>２　男</t>
  </si>
  <si>
    <t>高等学校等進学率（％）</t>
  </si>
  <si>
    <t>３　女</t>
  </si>
  <si>
    <t>上記Ａ，Ｂ，Ｃ，Ｄのうち就職している者</t>
    <phoneticPr fontId="5"/>
  </si>
  <si>
    <t>Ａのうち　</t>
    <phoneticPr fontId="5"/>
  </si>
  <si>
    <t>Ｂのうち</t>
    <phoneticPr fontId="5"/>
  </si>
  <si>
    <t>Ｃのうち　</t>
    <phoneticPr fontId="5"/>
  </si>
  <si>
    <t>　　　　〃　　　　定時制</t>
    <phoneticPr fontId="5"/>
  </si>
  <si>
    <t>中学校　　</t>
    <phoneticPr fontId="5"/>
  </si>
  <si>
    <t>３７</t>
    <phoneticPr fontId="2"/>
  </si>
  <si>
    <t>区　　　　　　　　   　　分</t>
    <phoneticPr fontId="2"/>
  </si>
  <si>
    <t>合計　</t>
    <phoneticPr fontId="5"/>
  </si>
  <si>
    <t>国立</t>
    <phoneticPr fontId="5"/>
  </si>
  <si>
    <t>公立</t>
    <phoneticPr fontId="5"/>
  </si>
  <si>
    <t>私立</t>
    <phoneticPr fontId="5"/>
  </si>
  <si>
    <t>全　日　制　</t>
    <phoneticPr fontId="5"/>
  </si>
  <si>
    <t>定　時　制　</t>
    <phoneticPr fontId="5"/>
  </si>
  <si>
    <t>通　信　制　</t>
    <phoneticPr fontId="5"/>
  </si>
  <si>
    <t>３８</t>
    <phoneticPr fontId="2"/>
  </si>
  <si>
    <r>
      <t xml:space="preserve">専修学校 </t>
    </r>
    <r>
      <rPr>
        <sz val="9"/>
        <rFont val="ＭＳ 明朝"/>
        <family val="1"/>
        <charset val="128"/>
      </rPr>
      <t>(高等課程)</t>
    </r>
    <r>
      <rPr>
        <sz val="11"/>
        <rFont val="ＭＳ 明朝"/>
        <family val="1"/>
        <charset val="128"/>
      </rPr>
      <t>進学者（Ｂ）</t>
    </r>
    <phoneticPr fontId="2"/>
  </si>
  <si>
    <r>
      <t>専修学校</t>
    </r>
    <r>
      <rPr>
        <sz val="9"/>
        <rFont val="ＭＳ 明朝"/>
        <family val="1"/>
        <charset val="128"/>
      </rPr>
      <t>(一般課程)</t>
    </r>
    <r>
      <rPr>
        <sz val="11"/>
        <rFont val="ＭＳ 明朝"/>
        <family val="1"/>
        <charset val="128"/>
      </rPr>
      <t>等入学者（Ｃ）</t>
    </r>
    <phoneticPr fontId="2"/>
  </si>
  <si>
    <t>公共職業能力開発施設等入学者(Ｄ)</t>
    <phoneticPr fontId="2"/>
  </si>
  <si>
    <r>
      <t>高等学校等</t>
    </r>
    <r>
      <rPr>
        <sz val="11"/>
        <rFont val="ＭＳ 明朝"/>
        <family val="1"/>
        <charset val="128"/>
      </rPr>
      <t>進学率（％）</t>
    </r>
    <phoneticPr fontId="2"/>
  </si>
  <si>
    <t>特別支      援学校     高等部</t>
    <phoneticPr fontId="2"/>
  </si>
  <si>
    <t>Ａの
うち</t>
    <phoneticPr fontId="2"/>
  </si>
  <si>
    <t>Ｂの
うち</t>
    <phoneticPr fontId="2"/>
  </si>
  <si>
    <t>Ｃの 　うち</t>
    <phoneticPr fontId="2"/>
  </si>
  <si>
    <t>Ｄの　うち</t>
    <phoneticPr fontId="2"/>
  </si>
  <si>
    <t>就職者</t>
    <phoneticPr fontId="2"/>
  </si>
  <si>
    <t>就職率</t>
    <phoneticPr fontId="2"/>
  </si>
  <si>
    <r>
      <t>特別支援</t>
    </r>
    <r>
      <rPr>
        <sz val="9"/>
        <rFont val="ＭＳ 明朝"/>
        <family val="1"/>
        <charset val="128"/>
      </rPr>
      <t>学校高等部</t>
    </r>
    <phoneticPr fontId="2"/>
  </si>
  <si>
    <t>総  数</t>
    <phoneticPr fontId="2"/>
  </si>
  <si>
    <t>平成27年3月</t>
    <phoneticPr fontId="2"/>
  </si>
  <si>
    <t>平成27年度</t>
    <phoneticPr fontId="2"/>
  </si>
  <si>
    <t>平成28年3月</t>
    <phoneticPr fontId="2"/>
  </si>
  <si>
    <t>平成28年度</t>
    <phoneticPr fontId="2"/>
  </si>
  <si>
    <t xml:space="preserve"> </t>
    <phoneticPr fontId="2"/>
  </si>
  <si>
    <t xml:space="preserve"> </t>
    <phoneticPr fontId="2"/>
  </si>
  <si>
    <t>３８</t>
    <phoneticPr fontId="2"/>
  </si>
  <si>
    <r>
      <t xml:space="preserve">専修学校 </t>
    </r>
    <r>
      <rPr>
        <sz val="9"/>
        <rFont val="ＭＳ 明朝"/>
        <family val="1"/>
        <charset val="128"/>
      </rPr>
      <t>(高等課程)</t>
    </r>
    <r>
      <rPr>
        <sz val="11"/>
        <rFont val="ＭＳ 明朝"/>
        <family val="1"/>
        <charset val="128"/>
      </rPr>
      <t>進学者（Ｂ）</t>
    </r>
    <phoneticPr fontId="2"/>
  </si>
  <si>
    <r>
      <t>専修学校</t>
    </r>
    <r>
      <rPr>
        <sz val="9"/>
        <rFont val="ＭＳ 明朝"/>
        <family val="1"/>
        <charset val="128"/>
      </rPr>
      <t>(一般課程)</t>
    </r>
    <r>
      <rPr>
        <sz val="11"/>
        <rFont val="ＭＳ 明朝"/>
        <family val="1"/>
        <charset val="128"/>
      </rPr>
      <t>等入学者（Ｃ）</t>
    </r>
    <phoneticPr fontId="2"/>
  </si>
  <si>
    <t>公共職業能力開発施設等入学者(Ｄ)</t>
    <phoneticPr fontId="2"/>
  </si>
  <si>
    <t>特別支      援学校     高等部</t>
    <phoneticPr fontId="2"/>
  </si>
  <si>
    <t>Ａの
うち</t>
    <phoneticPr fontId="2"/>
  </si>
  <si>
    <t>Ｂの
うち</t>
    <phoneticPr fontId="2"/>
  </si>
  <si>
    <t>Ｃの 　うち</t>
    <phoneticPr fontId="2"/>
  </si>
  <si>
    <t>Ｄの　うち</t>
    <phoneticPr fontId="2"/>
  </si>
  <si>
    <t>就職者</t>
    <phoneticPr fontId="2"/>
  </si>
  <si>
    <r>
      <t>特別支援</t>
    </r>
    <r>
      <rPr>
        <sz val="9"/>
        <rFont val="ＭＳ 明朝"/>
        <family val="1"/>
        <charset val="128"/>
      </rPr>
      <t>学校高等部</t>
    </r>
    <phoneticPr fontId="2"/>
  </si>
  <si>
    <t>総  数</t>
    <phoneticPr fontId="2"/>
  </si>
  <si>
    <t>平成27年3月</t>
    <phoneticPr fontId="2"/>
  </si>
  <si>
    <t>平成27年度</t>
    <phoneticPr fontId="2"/>
  </si>
  <si>
    <t>平成28年3月</t>
    <phoneticPr fontId="2"/>
  </si>
  <si>
    <t>平成28年度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</si>
</sst>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7" formatCode="_ * #,##0.0_ ;_ * \-#,##0.0_ ;_ * &quot;-&quot;?_ ;_ @_ "/>
    <numFmt numFmtId="178" formatCode="#,##0.0_ "/>
    <numFmt numFmtId="179" formatCode="_ * #,##0.0_ ;_ * \-#,##0.0_ ;_ * &quot;-&quot;_ ;_ @_ "/>
    <numFmt numFmtId="180" formatCode="* #,##0.0;* \-#,##0.0;* &quot;-&quot;_ ;_ @"/>
    <numFmt numFmtId="181" formatCode="* #,##0;* \-#,##0;* &quot;-&quot;_ ;_ @"/>
    <numFmt numFmtId="187" formatCode="\(0\)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3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centerContinuous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49" fontId="4" fillId="0" borderId="0" xfId="0" quotePrefix="1" applyNumberFormat="1" applyFont="1" applyBorder="1">
      <alignment vertical="center"/>
    </xf>
    <xf numFmtId="0" fontId="4" fillId="0" borderId="0" xfId="0" applyFont="1" applyBorder="1">
      <alignment vertical="center"/>
    </xf>
    <xf numFmtId="0" fontId="0" fillId="0" borderId="16" xfId="0" applyBorder="1">
      <alignment vertical="center"/>
    </xf>
    <xf numFmtId="0" fontId="0" fillId="0" borderId="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>
      <alignment vertical="center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0" fillId="0" borderId="19" xfId="0" applyBorder="1" applyAlignment="1">
      <alignment horizontal="right"/>
    </xf>
    <xf numFmtId="41" fontId="7" fillId="0" borderId="0" xfId="0" applyNumberFormat="1" applyFont="1" applyBorder="1" applyAlignment="1">
      <alignment horizontal="right" vertical="center"/>
    </xf>
    <xf numFmtId="41" fontId="7" fillId="0" borderId="20" xfId="0" applyNumberFormat="1" applyFont="1" applyBorder="1" applyAlignment="1">
      <alignment horizontal="right" vertical="center"/>
    </xf>
    <xf numFmtId="41" fontId="8" fillId="0" borderId="0" xfId="0" applyNumberFormat="1" applyFont="1" applyBorder="1" applyAlignment="1">
      <alignment horizontal="right"/>
    </xf>
    <xf numFmtId="41" fontId="8" fillId="0" borderId="20" xfId="0" applyNumberFormat="1" applyFont="1" applyBorder="1" applyAlignment="1">
      <alignment horizontal="right"/>
    </xf>
    <xf numFmtId="0" fontId="0" fillId="0" borderId="4" xfId="0" applyBorder="1" applyAlignment="1">
      <alignment horizontal="center"/>
    </xf>
    <xf numFmtId="41" fontId="8" fillId="0" borderId="0" xfId="0" applyNumberFormat="1" applyFont="1" applyFill="1" applyBorder="1" applyAlignment="1">
      <alignment horizontal="right"/>
    </xf>
    <xf numFmtId="41" fontId="7" fillId="0" borderId="0" xfId="0" applyNumberFormat="1" applyFont="1" applyBorder="1" applyAlignment="1">
      <alignment horizontal="right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41" fontId="7" fillId="0" borderId="0" xfId="0" applyNumberFormat="1" applyFont="1" applyFill="1" applyBorder="1" applyAlignment="1">
      <alignment horizontal="right"/>
    </xf>
    <xf numFmtId="41" fontId="7" fillId="0" borderId="20" xfId="0" applyNumberFormat="1" applyFont="1" applyFill="1" applyBorder="1" applyAlignment="1">
      <alignment horizontal="right"/>
    </xf>
    <xf numFmtId="177" fontId="8" fillId="0" borderId="0" xfId="0" applyNumberFormat="1" applyFont="1" applyBorder="1" applyAlignment="1">
      <alignment horizontal="right"/>
    </xf>
    <xf numFmtId="178" fontId="7" fillId="0" borderId="0" xfId="0" applyNumberFormat="1" applyFont="1" applyBorder="1" applyAlignment="1">
      <alignment horizontal="right"/>
    </xf>
    <xf numFmtId="178" fontId="7" fillId="0" borderId="20" xfId="0" applyNumberFormat="1" applyFont="1" applyBorder="1" applyAlignment="1">
      <alignment horizontal="right"/>
    </xf>
    <xf numFmtId="178" fontId="7" fillId="0" borderId="0" xfId="0" applyNumberFormat="1" applyFont="1" applyBorder="1" applyAlignment="1" applyProtection="1">
      <alignment horizontal="right" vertical="center"/>
    </xf>
    <xf numFmtId="178" fontId="7" fillId="0" borderId="20" xfId="0" applyNumberFormat="1" applyFont="1" applyBorder="1" applyAlignment="1" applyProtection="1">
      <alignment horizontal="right" vertical="center"/>
    </xf>
    <xf numFmtId="177" fontId="7" fillId="0" borderId="0" xfId="0" applyNumberFormat="1" applyFont="1" applyBorder="1" applyAlignment="1" applyProtection="1">
      <alignment horizontal="right" vertical="center"/>
    </xf>
    <xf numFmtId="179" fontId="7" fillId="0" borderId="0" xfId="0" applyNumberFormat="1" applyFont="1" applyBorder="1" applyAlignment="1" applyProtection="1">
      <alignment horizontal="right" vertical="center"/>
    </xf>
    <xf numFmtId="0" fontId="0" fillId="0" borderId="18" xfId="0" applyBorder="1">
      <alignment vertical="center"/>
    </xf>
    <xf numFmtId="0" fontId="8" fillId="0" borderId="16" xfId="0" applyFont="1" applyBorder="1">
      <alignment vertical="center"/>
    </xf>
    <xf numFmtId="0" fontId="8" fillId="0" borderId="24" xfId="0" applyFont="1" applyBorder="1">
      <alignment vertical="center"/>
    </xf>
    <xf numFmtId="3" fontId="0" fillId="0" borderId="0" xfId="0" applyNumberFormat="1">
      <alignment vertical="center"/>
    </xf>
    <xf numFmtId="0" fontId="10" fillId="0" borderId="0" xfId="0" applyFo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181" fontId="8" fillId="0" borderId="0" xfId="0" applyNumberFormat="1" applyFont="1" applyBorder="1" applyAlignment="1">
      <alignment horizontal="right" vertical="center"/>
    </xf>
    <xf numFmtId="180" fontId="8" fillId="0" borderId="0" xfId="0" applyNumberFormat="1" applyFont="1" applyBorder="1" applyAlignment="1">
      <alignment horizontal="right" vertical="center"/>
    </xf>
    <xf numFmtId="180" fontId="11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 applyProtection="1">
      <alignment horizontal="centerContinuous" vertical="center"/>
    </xf>
    <xf numFmtId="0" fontId="10" fillId="0" borderId="29" xfId="0" applyFont="1" applyBorder="1" applyAlignment="1" applyProtection="1">
      <alignment horizontal="centerContinuous" vertical="center"/>
    </xf>
    <xf numFmtId="181" fontId="0" fillId="0" borderId="0" xfId="0" applyNumberFormat="1" applyBorder="1" applyAlignment="1" applyProtection="1">
      <alignment horizontal="right"/>
    </xf>
    <xf numFmtId="0" fontId="0" fillId="0" borderId="4" xfId="0" applyBorder="1" applyAlignment="1" applyProtection="1">
      <alignment horizontal="centerContinuous"/>
    </xf>
    <xf numFmtId="0" fontId="0" fillId="0" borderId="0" xfId="0" applyBorder="1" applyAlignment="1" applyProtection="1">
      <alignment horizontal="centerContinuous"/>
    </xf>
    <xf numFmtId="180" fontId="7" fillId="0" borderId="0" xfId="1" applyNumberFormat="1" applyFont="1" applyBorder="1" applyAlignment="1" applyProtection="1">
      <alignment horizontal="right"/>
    </xf>
    <xf numFmtId="181" fontId="7" fillId="0" borderId="0" xfId="1" applyNumberFormat="1" applyFont="1" applyBorder="1" applyAlignment="1" applyProtection="1">
      <alignment horizontal="right"/>
    </xf>
    <xf numFmtId="0" fontId="0" fillId="0" borderId="9" xfId="0" applyBorder="1">
      <alignment vertical="center"/>
    </xf>
    <xf numFmtId="180" fontId="0" fillId="0" borderId="0" xfId="0" applyNumberFormat="1" applyAlignment="1" applyProtection="1">
      <alignment horizontal="right"/>
    </xf>
    <xf numFmtId="181" fontId="0" fillId="0" borderId="0" xfId="0" applyNumberFormat="1" applyAlignment="1" applyProtection="1">
      <alignment horizontal="right"/>
    </xf>
    <xf numFmtId="181" fontId="8" fillId="0" borderId="0" xfId="0" applyNumberFormat="1" applyFont="1" applyBorder="1" applyAlignment="1">
      <alignment horizontal="centerContinuous"/>
    </xf>
    <xf numFmtId="181" fontId="8" fillId="0" borderId="0" xfId="0" applyNumberFormat="1" applyFont="1" applyFill="1" applyBorder="1" applyAlignment="1">
      <alignment horizontal="right" vertical="center"/>
    </xf>
    <xf numFmtId="0" fontId="15" fillId="0" borderId="0" xfId="0" applyFont="1" applyBorder="1" applyProtection="1">
      <alignment vertical="center"/>
    </xf>
    <xf numFmtId="49" fontId="15" fillId="0" borderId="0" xfId="0" applyNumberFormat="1" applyFont="1" applyBorder="1" applyProtection="1">
      <alignment vertical="center"/>
    </xf>
    <xf numFmtId="181" fontId="15" fillId="0" borderId="0" xfId="0" applyNumberFormat="1" applyFont="1" applyBorder="1" applyProtection="1">
      <alignment vertical="center"/>
    </xf>
    <xf numFmtId="0" fontId="15" fillId="0" borderId="0" xfId="0" applyFont="1">
      <alignment vertical="center"/>
    </xf>
    <xf numFmtId="181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10" fillId="0" borderId="5" xfId="0" applyFont="1" applyBorder="1" applyAlignment="1" applyProtection="1">
      <alignment horizontal="centerContinuous" vertical="center"/>
    </xf>
    <xf numFmtId="0" fontId="10" fillId="0" borderId="15" xfId="0" applyFont="1" applyBorder="1" applyAlignment="1" applyProtection="1">
      <alignment horizontal="centerContinuous" vertical="center"/>
    </xf>
    <xf numFmtId="0" fontId="10" fillId="0" borderId="37" xfId="0" applyFont="1" applyBorder="1" applyAlignment="1" applyProtection="1">
      <alignment vertical="center"/>
    </xf>
    <xf numFmtId="180" fontId="10" fillId="0" borderId="13" xfId="0" applyNumberFormat="1" applyFont="1" applyBorder="1" applyAlignment="1" applyProtection="1">
      <alignment horizontal="center" vertical="center"/>
    </xf>
    <xf numFmtId="0" fontId="10" fillId="0" borderId="40" xfId="0" applyFont="1" applyFill="1" applyBorder="1" applyAlignment="1" applyProtection="1">
      <alignment horizontal="center" vertical="center"/>
    </xf>
    <xf numFmtId="180" fontId="10" fillId="0" borderId="4" xfId="0" applyNumberFormat="1" applyFont="1" applyBorder="1" applyAlignment="1" applyProtection="1">
      <alignment vertical="center"/>
    </xf>
    <xf numFmtId="0" fontId="10" fillId="0" borderId="16" xfId="0" applyFont="1" applyFill="1" applyBorder="1" applyAlignment="1" applyProtection="1">
      <alignment horizontal="centerContinuous" vertical="center"/>
    </xf>
    <xf numFmtId="0" fontId="10" fillId="0" borderId="18" xfId="0" applyFont="1" applyFill="1" applyBorder="1" applyAlignment="1" applyProtection="1">
      <alignment horizontal="centerContinuous" vertical="center"/>
    </xf>
    <xf numFmtId="0" fontId="10" fillId="0" borderId="4" xfId="0" applyFont="1" applyFill="1" applyBorder="1" applyAlignment="1" applyProtection="1">
      <alignment horizontal="center" vertical="center"/>
    </xf>
    <xf numFmtId="180" fontId="10" fillId="0" borderId="4" xfId="0" applyNumberFormat="1" applyFont="1" applyBorder="1" applyAlignment="1" applyProtection="1">
      <alignment horizontal="center" vertical="center"/>
    </xf>
    <xf numFmtId="0" fontId="13" fillId="0" borderId="18" xfId="0" applyFont="1" applyFill="1" applyBorder="1" applyAlignment="1" applyProtection="1">
      <alignment horizontal="center" vertical="center"/>
    </xf>
    <xf numFmtId="0" fontId="10" fillId="0" borderId="45" xfId="0" applyFont="1" applyFill="1" applyBorder="1" applyAlignment="1" applyProtection="1">
      <alignment vertical="center"/>
    </xf>
    <xf numFmtId="180" fontId="10" fillId="0" borderId="18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>
      <alignment horizontal="centerContinuous" vertical="center"/>
    </xf>
    <xf numFmtId="0" fontId="8" fillId="0" borderId="31" xfId="0" applyFont="1" applyBorder="1" applyAlignment="1">
      <alignment horizontal="centerContinuous"/>
    </xf>
    <xf numFmtId="0" fontId="8" fillId="0" borderId="17" xfId="0" applyFont="1" applyBorder="1" applyAlignment="1">
      <alignment horizontal="centerContinuous"/>
    </xf>
    <xf numFmtId="0" fontId="8" fillId="0" borderId="17" xfId="0" applyFont="1" applyBorder="1" applyAlignment="1">
      <alignment horizontal="centerContinuous" vertical="center"/>
    </xf>
    <xf numFmtId="0" fontId="8" fillId="0" borderId="19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centerContinuous"/>
    </xf>
    <xf numFmtId="181" fontId="8" fillId="0" borderId="12" xfId="0" applyNumberFormat="1" applyFont="1" applyBorder="1" applyAlignment="1">
      <alignment horizontal="centerContinuous" vertical="center"/>
    </xf>
    <xf numFmtId="0" fontId="8" fillId="0" borderId="12" xfId="0" applyFont="1" applyBorder="1" applyAlignment="1">
      <alignment horizontal="centerContinuous"/>
    </xf>
    <xf numFmtId="181" fontId="8" fillId="0" borderId="0" xfId="0" applyNumberFormat="1" applyFont="1" applyBorder="1" applyAlignment="1">
      <alignment horizontal="centerContinuous" vertical="center"/>
    </xf>
    <xf numFmtId="180" fontId="8" fillId="0" borderId="12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Continuous" vertical="center"/>
    </xf>
    <xf numFmtId="181" fontId="8" fillId="0" borderId="30" xfId="0" applyNumberFormat="1" applyFont="1" applyBorder="1" applyAlignment="1">
      <alignment horizontal="right" vertical="center"/>
    </xf>
    <xf numFmtId="181" fontId="8" fillId="0" borderId="20" xfId="0" applyNumberFormat="1" applyFont="1" applyBorder="1" applyAlignment="1">
      <alignment horizontal="right" vertical="center"/>
    </xf>
    <xf numFmtId="181" fontId="8" fillId="0" borderId="10" xfId="0" applyNumberFormat="1" applyFont="1" applyBorder="1" applyAlignment="1">
      <alignment horizontal="right" vertical="center"/>
    </xf>
    <xf numFmtId="181" fontId="8" fillId="0" borderId="0" xfId="1" applyNumberFormat="1" applyFont="1" applyBorder="1" applyAlignment="1" applyProtection="1">
      <alignment horizontal="right"/>
    </xf>
    <xf numFmtId="181" fontId="8" fillId="0" borderId="10" xfId="1" applyNumberFormat="1" applyFont="1" applyBorder="1" applyAlignment="1" applyProtection="1">
      <alignment horizontal="right"/>
    </xf>
    <xf numFmtId="181" fontId="8" fillId="0" borderId="30" xfId="1" applyNumberFormat="1" applyFont="1" applyBorder="1" applyAlignment="1" applyProtection="1">
      <alignment horizontal="right"/>
    </xf>
    <xf numFmtId="41" fontId="0" fillId="0" borderId="0" xfId="0" applyNumberFormat="1" applyAlignment="1" applyProtection="1">
      <alignment horizontal="right"/>
    </xf>
    <xf numFmtId="41" fontId="0" fillId="0" borderId="30" xfId="0" applyNumberFormat="1" applyBorder="1" applyAlignment="1" applyProtection="1">
      <alignment horizontal="right"/>
    </xf>
    <xf numFmtId="41" fontId="0" fillId="0" borderId="0" xfId="0" applyNumberFormat="1" applyBorder="1" applyAlignment="1" applyProtection="1">
      <alignment horizontal="right"/>
    </xf>
    <xf numFmtId="41" fontId="0" fillId="0" borderId="20" xfId="0" applyNumberFormat="1" applyBorder="1" applyAlignment="1" applyProtection="1">
      <alignment horizontal="right"/>
    </xf>
    <xf numFmtId="41" fontId="0" fillId="0" borderId="30" xfId="0" applyNumberFormat="1" applyFill="1" applyBorder="1" applyAlignment="1" applyProtection="1">
      <alignment horizontal="right"/>
    </xf>
    <xf numFmtId="41" fontId="0" fillId="0" borderId="0" xfId="0" applyNumberFormat="1" applyFill="1" applyAlignment="1" applyProtection="1">
      <alignment horizontal="right"/>
    </xf>
    <xf numFmtId="181" fontId="0" fillId="0" borderId="10" xfId="0" applyNumberFormat="1" applyBorder="1" applyAlignment="1" applyProtection="1">
      <alignment horizontal="right"/>
    </xf>
    <xf numFmtId="41" fontId="0" fillId="0" borderId="10" xfId="0" applyNumberFormat="1" applyBorder="1" applyAlignment="1" applyProtection="1">
      <alignment horizontal="right"/>
    </xf>
    <xf numFmtId="41" fontId="10" fillId="0" borderId="10" xfId="0" applyNumberFormat="1" applyFont="1" applyBorder="1" applyAlignment="1" applyProtection="1">
      <alignment horizontal="right"/>
    </xf>
    <xf numFmtId="180" fontId="0" fillId="0" borderId="10" xfId="0" applyNumberFormat="1" applyBorder="1" applyAlignment="1" applyProtection="1">
      <alignment horizontal="right"/>
    </xf>
    <xf numFmtId="181" fontId="7" fillId="0" borderId="30" xfId="1" applyNumberFormat="1" applyFont="1" applyBorder="1" applyAlignment="1" applyProtection="1">
      <alignment horizontal="right"/>
    </xf>
    <xf numFmtId="181" fontId="7" fillId="0" borderId="20" xfId="1" applyNumberFormat="1" applyFont="1" applyBorder="1" applyAlignment="1" applyProtection="1">
      <alignment horizontal="right"/>
    </xf>
    <xf numFmtId="181" fontId="7" fillId="0" borderId="10" xfId="1" applyNumberFormat="1" applyFont="1" applyBorder="1" applyAlignment="1" applyProtection="1">
      <alignment horizontal="right"/>
    </xf>
    <xf numFmtId="180" fontId="7" fillId="0" borderId="10" xfId="1" applyNumberFormat="1" applyFont="1" applyBorder="1" applyAlignment="1" applyProtection="1">
      <alignment horizontal="right"/>
    </xf>
    <xf numFmtId="0" fontId="7" fillId="0" borderId="0" xfId="0" applyFont="1">
      <alignment vertical="center"/>
    </xf>
    <xf numFmtId="38" fontId="7" fillId="0" borderId="0" xfId="1" applyFont="1" applyBorder="1" applyAlignment="1" applyProtection="1">
      <alignment horizontal="right"/>
    </xf>
    <xf numFmtId="38" fontId="7" fillId="0" borderId="30" xfId="1" applyFont="1" applyBorder="1" applyAlignment="1" applyProtection="1">
      <alignment horizontal="right"/>
    </xf>
    <xf numFmtId="38" fontId="7" fillId="0" borderId="20" xfId="1" applyFont="1" applyBorder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180" fontId="8" fillId="0" borderId="10" xfId="0" applyNumberFormat="1" applyFont="1" applyBorder="1" applyAlignment="1">
      <alignment horizontal="right" vertical="center"/>
    </xf>
    <xf numFmtId="187" fontId="12" fillId="0" borderId="0" xfId="0" applyNumberFormat="1" applyFont="1" applyBorder="1" applyAlignment="1">
      <alignment horizontal="right"/>
    </xf>
    <xf numFmtId="41" fontId="10" fillId="0" borderId="0" xfId="0" applyNumberFormat="1" applyFont="1" applyBorder="1" applyAlignment="1" applyProtection="1">
      <alignment horizontal="right"/>
    </xf>
    <xf numFmtId="187" fontId="12" fillId="0" borderId="20" xfId="0" applyNumberFormat="1" applyFont="1" applyBorder="1" applyAlignment="1">
      <alignment horizontal="right"/>
    </xf>
    <xf numFmtId="187" fontId="12" fillId="0" borderId="30" xfId="0" applyNumberFormat="1" applyFont="1" applyBorder="1" applyAlignment="1">
      <alignment horizontal="right"/>
    </xf>
    <xf numFmtId="181" fontId="12" fillId="0" borderId="10" xfId="0" applyNumberFormat="1" applyFont="1" applyBorder="1" applyAlignment="1">
      <alignment horizontal="right"/>
    </xf>
    <xf numFmtId="187" fontId="12" fillId="0" borderId="10" xfId="0" applyNumberFormat="1" applyFont="1" applyBorder="1" applyAlignment="1">
      <alignment horizontal="right"/>
    </xf>
    <xf numFmtId="181" fontId="10" fillId="0" borderId="0" xfId="0" applyNumberFormat="1" applyFont="1" applyBorder="1" applyAlignment="1" applyProtection="1">
      <alignment horizontal="right"/>
    </xf>
    <xf numFmtId="181" fontId="12" fillId="0" borderId="0" xfId="0" applyNumberFormat="1" applyFont="1" applyBorder="1" applyAlignment="1">
      <alignment horizontal="right"/>
    </xf>
    <xf numFmtId="180" fontId="10" fillId="0" borderId="10" xfId="0" applyNumberFormat="1" applyFont="1" applyBorder="1" applyAlignment="1" applyProtection="1">
      <alignment horizontal="right"/>
    </xf>
    <xf numFmtId="41" fontId="10" fillId="0" borderId="30" xfId="0" applyNumberFormat="1" applyFont="1" applyBorder="1" applyAlignment="1" applyProtection="1">
      <alignment horizontal="right"/>
    </xf>
    <xf numFmtId="0" fontId="16" fillId="0" borderId="0" xfId="0" applyFont="1" applyAlignment="1">
      <alignment vertical="center"/>
    </xf>
    <xf numFmtId="0" fontId="10" fillId="0" borderId="4" xfId="0" applyFont="1" applyBorder="1" applyAlignment="1" applyProtection="1">
      <alignment horizontal="centerContinuous" vertical="center"/>
    </xf>
    <xf numFmtId="41" fontId="8" fillId="0" borderId="0" xfId="0" applyNumberFormat="1" applyFont="1" applyBorder="1" applyAlignment="1" applyProtection="1">
      <alignment horizontal="right" vertical="center"/>
    </xf>
    <xf numFmtId="41" fontId="8" fillId="0" borderId="30" xfId="0" applyNumberFormat="1" applyFont="1" applyBorder="1" applyAlignment="1" applyProtection="1">
      <alignment horizontal="right" vertical="center"/>
    </xf>
    <xf numFmtId="41" fontId="8" fillId="0" borderId="0" xfId="0" applyNumberFormat="1" applyFont="1" applyFill="1" applyBorder="1" applyAlignment="1" applyProtection="1">
      <alignment horizontal="right" vertical="center"/>
    </xf>
    <xf numFmtId="41" fontId="8" fillId="0" borderId="20" xfId="0" applyNumberFormat="1" applyFont="1" applyBorder="1" applyAlignment="1" applyProtection="1">
      <alignment horizontal="right" vertical="center"/>
    </xf>
    <xf numFmtId="181" fontId="8" fillId="0" borderId="10" xfId="0" applyNumberFormat="1" applyFont="1" applyBorder="1" applyAlignment="1" applyProtection="1">
      <alignment horizontal="right" vertical="center"/>
    </xf>
    <xf numFmtId="41" fontId="8" fillId="0" borderId="10" xfId="0" applyNumberFormat="1" applyFont="1" applyBorder="1" applyAlignment="1" applyProtection="1">
      <alignment horizontal="right" vertical="center"/>
    </xf>
    <xf numFmtId="181" fontId="8" fillId="0" borderId="0" xfId="0" applyNumberFormat="1" applyFont="1" applyBorder="1" applyAlignment="1" applyProtection="1">
      <alignment horizontal="right" vertical="center"/>
    </xf>
    <xf numFmtId="180" fontId="8" fillId="0" borderId="10" xfId="0" applyNumberFormat="1" applyFont="1" applyBorder="1" applyAlignment="1" applyProtection="1">
      <alignment horizontal="right" vertical="center"/>
    </xf>
    <xf numFmtId="181" fontId="11" fillId="0" borderId="0" xfId="0" applyNumberFormat="1" applyFont="1" applyBorder="1" applyAlignment="1">
      <alignment horizontal="right" vertical="center"/>
    </xf>
    <xf numFmtId="181" fontId="11" fillId="0" borderId="30" xfId="0" applyNumberFormat="1" applyFont="1" applyBorder="1" applyAlignment="1">
      <alignment horizontal="right" vertical="center"/>
    </xf>
    <xf numFmtId="181" fontId="11" fillId="0" borderId="20" xfId="0" applyNumberFormat="1" applyFont="1" applyBorder="1" applyAlignment="1">
      <alignment horizontal="right" vertical="center"/>
    </xf>
    <xf numFmtId="181" fontId="11" fillId="0" borderId="10" xfId="0" applyNumberFormat="1" applyFont="1" applyBorder="1" applyAlignment="1">
      <alignment horizontal="right" vertical="center"/>
    </xf>
    <xf numFmtId="180" fontId="11" fillId="0" borderId="10" xfId="0" applyNumberFormat="1" applyFont="1" applyBorder="1" applyAlignment="1">
      <alignment horizontal="right" vertical="center"/>
    </xf>
    <xf numFmtId="0" fontId="10" fillId="0" borderId="0" xfId="0" applyFont="1" applyAlignment="1" applyProtection="1">
      <alignment vertical="center"/>
    </xf>
    <xf numFmtId="0" fontId="10" fillId="0" borderId="29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18" xfId="0" applyFont="1" applyBorder="1" applyAlignment="1" applyProtection="1">
      <alignment vertical="center"/>
    </xf>
    <xf numFmtId="41" fontId="0" fillId="0" borderId="16" xfId="0" applyNumberFormat="1" applyBorder="1" applyAlignment="1" applyProtection="1">
      <alignment vertical="center"/>
    </xf>
    <xf numFmtId="41" fontId="0" fillId="0" borderId="28" xfId="0" applyNumberFormat="1" applyBorder="1" applyAlignment="1" applyProtection="1">
      <alignment vertical="center"/>
    </xf>
    <xf numFmtId="41" fontId="0" fillId="0" borderId="16" xfId="0" applyNumberFormat="1" applyFill="1" applyBorder="1" applyAlignment="1" applyProtection="1">
      <alignment vertical="center"/>
    </xf>
    <xf numFmtId="41" fontId="0" fillId="0" borderId="24" xfId="0" applyNumberFormat="1" applyBorder="1" applyAlignment="1" applyProtection="1">
      <alignment vertical="center"/>
    </xf>
    <xf numFmtId="181" fontId="0" fillId="0" borderId="8" xfId="0" applyNumberFormat="1" applyBorder="1" applyAlignment="1" applyProtection="1">
      <alignment vertical="center"/>
    </xf>
    <xf numFmtId="41" fontId="0" fillId="0" borderId="25" xfId="0" applyNumberFormat="1" applyBorder="1" applyAlignment="1" applyProtection="1">
      <alignment vertical="center"/>
    </xf>
    <xf numFmtId="41" fontId="0" fillId="0" borderId="47" xfId="0" applyNumberFormat="1" applyBorder="1" applyAlignment="1" applyProtection="1">
      <alignment vertical="center"/>
    </xf>
    <xf numFmtId="181" fontId="0" fillId="0" borderId="25" xfId="0" applyNumberFormat="1" applyBorder="1" applyAlignment="1" applyProtection="1">
      <alignment vertical="center"/>
    </xf>
    <xf numFmtId="180" fontId="0" fillId="0" borderId="47" xfId="0" applyNumberFormat="1" applyBorder="1" applyAlignment="1" applyProtection="1">
      <alignment vertical="center"/>
    </xf>
    <xf numFmtId="41" fontId="0" fillId="0" borderId="27" xfId="0" applyNumberFormat="1" applyBorder="1" applyAlignment="1" applyProtection="1">
      <alignment vertical="center"/>
    </xf>
    <xf numFmtId="0" fontId="6" fillId="0" borderId="0" xfId="0" applyFont="1" applyBorder="1" applyProtection="1">
      <alignment vertical="center"/>
    </xf>
    <xf numFmtId="181" fontId="6" fillId="0" borderId="0" xfId="0" applyNumberFormat="1" applyFont="1" applyBorder="1" applyProtection="1">
      <alignment vertical="center"/>
    </xf>
    <xf numFmtId="180" fontId="6" fillId="0" borderId="0" xfId="0" applyNumberFormat="1" applyFont="1" applyBorder="1" applyProtection="1">
      <alignment vertical="center"/>
    </xf>
    <xf numFmtId="0" fontId="8" fillId="0" borderId="19" xfId="0" applyFont="1" applyBorder="1" applyAlignment="1">
      <alignment horizontal="centerContinuous"/>
    </xf>
    <xf numFmtId="180" fontId="8" fillId="0" borderId="0" xfId="0" applyNumberFormat="1" applyFont="1" applyBorder="1" applyAlignment="1">
      <alignment horizontal="center" vertical="center"/>
    </xf>
    <xf numFmtId="38" fontId="8" fillId="0" borderId="0" xfId="1" applyFont="1" applyBorder="1" applyAlignment="1" applyProtection="1">
      <alignment horizontal="right"/>
    </xf>
    <xf numFmtId="38" fontId="8" fillId="0" borderId="30" xfId="1" applyFont="1" applyBorder="1" applyAlignment="1" applyProtection="1">
      <alignment horizontal="right"/>
    </xf>
    <xf numFmtId="38" fontId="8" fillId="0" borderId="10" xfId="1" applyFont="1" applyBorder="1" applyAlignment="1" applyProtection="1">
      <alignment horizontal="right"/>
    </xf>
    <xf numFmtId="38" fontId="8" fillId="0" borderId="20" xfId="1" applyFont="1" applyBorder="1" applyAlignment="1" applyProtection="1">
      <alignment horizontal="right"/>
    </xf>
    <xf numFmtId="180" fontId="8" fillId="0" borderId="0" xfId="0" applyNumberFormat="1" applyFont="1" applyFill="1" applyBorder="1" applyAlignment="1">
      <alignment horizontal="right" vertical="center"/>
    </xf>
    <xf numFmtId="180" fontId="8" fillId="0" borderId="10" xfId="0" applyNumberFormat="1" applyFont="1" applyFill="1" applyBorder="1" applyAlignment="1">
      <alignment horizontal="right" vertical="center"/>
    </xf>
    <xf numFmtId="41" fontId="0" fillId="0" borderId="20" xfId="0" applyNumberFormat="1" applyFill="1" applyBorder="1" applyAlignment="1" applyProtection="1">
      <alignment horizontal="right"/>
    </xf>
    <xf numFmtId="180" fontId="7" fillId="0" borderId="0" xfId="0" applyNumberFormat="1" applyFont="1" applyFill="1" applyBorder="1" applyAlignment="1">
      <alignment horizontal="right" vertical="center"/>
    </xf>
    <xf numFmtId="180" fontId="7" fillId="0" borderId="10" xfId="0" applyNumberFormat="1" applyFont="1" applyFill="1" applyBorder="1" applyAlignment="1">
      <alignment horizontal="right" vertical="center"/>
    </xf>
    <xf numFmtId="181" fontId="8" fillId="0" borderId="10" xfId="0" applyNumberFormat="1" applyFont="1" applyFill="1" applyBorder="1" applyAlignment="1">
      <alignment horizontal="right" vertical="center"/>
    </xf>
    <xf numFmtId="181" fontId="8" fillId="0" borderId="30" xfId="0" applyNumberFormat="1" applyFont="1" applyFill="1" applyBorder="1" applyAlignment="1">
      <alignment horizontal="right" vertical="center"/>
    </xf>
    <xf numFmtId="181" fontId="8" fillId="0" borderId="20" xfId="0" applyNumberFormat="1" applyFont="1" applyFill="1" applyBorder="1" applyAlignment="1">
      <alignment horizontal="right" vertical="center"/>
    </xf>
    <xf numFmtId="187" fontId="12" fillId="0" borderId="0" xfId="0" applyNumberFormat="1" applyFont="1" applyFill="1" applyBorder="1" applyAlignment="1">
      <alignment horizontal="right"/>
    </xf>
    <xf numFmtId="41" fontId="10" fillId="0" borderId="0" xfId="0" applyNumberFormat="1" applyFont="1" applyFill="1" applyBorder="1" applyAlignment="1" applyProtection="1">
      <alignment horizontal="right"/>
    </xf>
    <xf numFmtId="41" fontId="10" fillId="0" borderId="10" xfId="0" applyNumberFormat="1" applyFont="1" applyFill="1" applyBorder="1" applyAlignment="1" applyProtection="1">
      <alignment horizontal="right"/>
    </xf>
    <xf numFmtId="187" fontId="12" fillId="0" borderId="30" xfId="0" applyNumberFormat="1" applyFont="1" applyFill="1" applyBorder="1" applyAlignment="1">
      <alignment horizontal="right"/>
    </xf>
    <xf numFmtId="41" fontId="10" fillId="0" borderId="20" xfId="0" applyNumberFormat="1" applyFont="1" applyFill="1" applyBorder="1" applyAlignment="1" applyProtection="1">
      <alignment horizontal="right"/>
    </xf>
    <xf numFmtId="181" fontId="12" fillId="0" borderId="0" xfId="0" applyNumberFormat="1" applyFont="1" applyFill="1" applyBorder="1" applyAlignment="1">
      <alignment horizontal="right"/>
    </xf>
    <xf numFmtId="187" fontId="12" fillId="0" borderId="10" xfId="0" applyNumberFormat="1" applyFont="1" applyFill="1" applyBorder="1" applyAlignment="1">
      <alignment horizontal="right"/>
    </xf>
    <xf numFmtId="181" fontId="10" fillId="0" borderId="0" xfId="0" applyNumberFormat="1" applyFont="1" applyFill="1" applyBorder="1" applyAlignment="1" applyProtection="1">
      <alignment horizontal="right"/>
    </xf>
    <xf numFmtId="181" fontId="0" fillId="0" borderId="0" xfId="0" applyNumberFormat="1" applyFill="1" applyBorder="1" applyAlignment="1" applyProtection="1">
      <alignment horizontal="right"/>
    </xf>
    <xf numFmtId="180" fontId="10" fillId="0" borderId="0" xfId="0" applyNumberFormat="1" applyFont="1" applyFill="1" applyBorder="1" applyAlignment="1" applyProtection="1">
      <alignment horizontal="right"/>
    </xf>
    <xf numFmtId="180" fontId="10" fillId="0" borderId="10" xfId="0" applyNumberFormat="1" applyFont="1" applyFill="1" applyBorder="1" applyAlignment="1" applyProtection="1">
      <alignment horizontal="right"/>
    </xf>
    <xf numFmtId="41" fontId="10" fillId="0" borderId="30" xfId="0" applyNumberFormat="1" applyFont="1" applyFill="1" applyBorder="1" applyAlignment="1" applyProtection="1">
      <alignment horizontal="right"/>
    </xf>
    <xf numFmtId="41" fontId="8" fillId="0" borderId="10" xfId="0" applyNumberFormat="1" applyFont="1" applyFill="1" applyBorder="1" applyAlignment="1" applyProtection="1">
      <alignment horizontal="right" vertical="center"/>
    </xf>
    <xf numFmtId="41" fontId="8" fillId="0" borderId="30" xfId="0" applyNumberFormat="1" applyFont="1" applyFill="1" applyBorder="1" applyAlignment="1" applyProtection="1">
      <alignment horizontal="right" vertical="center"/>
    </xf>
    <xf numFmtId="41" fontId="8" fillId="0" borderId="20" xfId="0" applyNumberFormat="1" applyFont="1" applyFill="1" applyBorder="1" applyAlignment="1" applyProtection="1">
      <alignment horizontal="right" vertical="center"/>
    </xf>
    <xf numFmtId="181" fontId="8" fillId="0" borderId="0" xfId="0" applyNumberFormat="1" applyFont="1" applyFill="1" applyBorder="1" applyAlignment="1" applyProtection="1">
      <alignment horizontal="right" vertical="center"/>
    </xf>
    <xf numFmtId="180" fontId="8" fillId="0" borderId="0" xfId="0" applyNumberFormat="1" applyFont="1" applyFill="1" applyBorder="1" applyAlignment="1" applyProtection="1">
      <alignment horizontal="right" vertical="center"/>
    </xf>
    <xf numFmtId="180" fontId="8" fillId="0" borderId="10" xfId="0" applyNumberFormat="1" applyFont="1" applyFill="1" applyBorder="1" applyAlignment="1" applyProtection="1">
      <alignment horizontal="right" vertical="center"/>
    </xf>
    <xf numFmtId="181" fontId="11" fillId="0" borderId="0" xfId="0" applyNumberFormat="1" applyFont="1" applyFill="1" applyBorder="1" applyAlignment="1">
      <alignment horizontal="right" vertical="center"/>
    </xf>
    <xf numFmtId="181" fontId="11" fillId="0" borderId="10" xfId="0" applyNumberFormat="1" applyFont="1" applyFill="1" applyBorder="1" applyAlignment="1">
      <alignment horizontal="right" vertical="center"/>
    </xf>
    <xf numFmtId="181" fontId="11" fillId="0" borderId="30" xfId="0" applyNumberFormat="1" applyFont="1" applyFill="1" applyBorder="1" applyAlignment="1">
      <alignment horizontal="right" vertical="center"/>
    </xf>
    <xf numFmtId="181" fontId="11" fillId="0" borderId="20" xfId="0" applyNumberFormat="1" applyFont="1" applyFill="1" applyBorder="1" applyAlignment="1">
      <alignment horizontal="right" vertical="center"/>
    </xf>
    <xf numFmtId="180" fontId="11" fillId="0" borderId="0" xfId="0" applyNumberFormat="1" applyFont="1" applyFill="1" applyBorder="1" applyAlignment="1">
      <alignment horizontal="right" vertical="center"/>
    </xf>
    <xf numFmtId="180" fontId="11" fillId="0" borderId="10" xfId="0" applyNumberFormat="1" applyFont="1" applyFill="1" applyBorder="1" applyAlignment="1">
      <alignment horizontal="right" vertical="center"/>
    </xf>
    <xf numFmtId="41" fontId="0" fillId="0" borderId="8" xfId="0" applyNumberFormat="1" applyBorder="1" applyAlignment="1" applyProtection="1">
      <alignment vertical="center"/>
    </xf>
    <xf numFmtId="181" fontId="0" fillId="0" borderId="16" xfId="0" applyNumberFormat="1" applyBorder="1" applyAlignment="1" applyProtection="1">
      <alignment vertical="center"/>
    </xf>
    <xf numFmtId="180" fontId="0" fillId="0" borderId="25" xfId="0" applyNumberFormat="1" applyBorder="1" applyAlignment="1" applyProtection="1">
      <alignment vertical="center"/>
    </xf>
    <xf numFmtId="181" fontId="8" fillId="0" borderId="31" xfId="0" applyNumberFormat="1" applyFont="1" applyBorder="1" applyAlignment="1">
      <alignment horizontal="centerContinuous"/>
    </xf>
    <xf numFmtId="181" fontId="8" fillId="0" borderId="20" xfId="1" applyNumberFormat="1" applyFont="1" applyBorder="1" applyAlignment="1" applyProtection="1">
      <alignment horizontal="right"/>
    </xf>
    <xf numFmtId="181" fontId="0" fillId="0" borderId="30" xfId="0" applyNumberFormat="1" applyFill="1" applyBorder="1" applyAlignment="1" applyProtection="1">
      <alignment horizontal="right"/>
    </xf>
    <xf numFmtId="180" fontId="7" fillId="0" borderId="0" xfId="0" applyNumberFormat="1" applyFont="1" applyBorder="1" applyAlignment="1">
      <alignment horizontal="right" vertical="center"/>
    </xf>
    <xf numFmtId="180" fontId="7" fillId="0" borderId="10" xfId="0" applyNumberFormat="1" applyFont="1" applyBorder="1" applyAlignment="1">
      <alignment horizontal="right" vertical="center"/>
    </xf>
    <xf numFmtId="181" fontId="12" fillId="0" borderId="30" xfId="0" applyNumberFormat="1" applyFont="1" applyBorder="1" applyAlignment="1">
      <alignment horizontal="right"/>
    </xf>
    <xf numFmtId="41" fontId="10" fillId="0" borderId="20" xfId="0" applyNumberFormat="1" applyFont="1" applyBorder="1" applyAlignment="1" applyProtection="1">
      <alignment horizontal="right"/>
    </xf>
    <xf numFmtId="180" fontId="10" fillId="0" borderId="0" xfId="0" applyNumberFormat="1" applyFont="1" applyBorder="1" applyAlignment="1" applyProtection="1">
      <alignment horizontal="right"/>
    </xf>
    <xf numFmtId="180" fontId="8" fillId="0" borderId="0" xfId="0" applyNumberFormat="1" applyFont="1" applyBorder="1" applyAlignment="1" applyProtection="1">
      <alignment horizontal="right" vertical="center"/>
    </xf>
    <xf numFmtId="41" fontId="8" fillId="0" borderId="30" xfId="1" applyNumberFormat="1" applyFont="1" applyBorder="1" applyAlignment="1" applyProtection="1">
      <alignment horizontal="right"/>
    </xf>
    <xf numFmtId="181" fontId="8" fillId="0" borderId="10" xfId="0" applyNumberFormat="1" applyFont="1" applyFill="1" applyBorder="1" applyAlignment="1">
      <alignment horizontal="center" vertical="center"/>
    </xf>
    <xf numFmtId="181" fontId="8" fillId="0" borderId="0" xfId="1" applyNumberFormat="1" applyFont="1" applyFill="1" applyBorder="1" applyAlignment="1" applyProtection="1">
      <alignment horizontal="right"/>
    </xf>
    <xf numFmtId="181" fontId="8" fillId="0" borderId="10" xfId="1" applyNumberFormat="1" applyFont="1" applyFill="1" applyBorder="1" applyAlignment="1" applyProtection="1">
      <alignment horizontal="right"/>
    </xf>
    <xf numFmtId="180" fontId="8" fillId="0" borderId="10" xfId="1" applyNumberFormat="1" applyFont="1" applyFill="1" applyBorder="1" applyAlignment="1" applyProtection="1">
      <alignment horizontal="right"/>
    </xf>
    <xf numFmtId="181" fontId="8" fillId="0" borderId="30" xfId="1" applyNumberFormat="1" applyFont="1" applyFill="1" applyBorder="1" applyAlignment="1" applyProtection="1">
      <alignment horizontal="right"/>
    </xf>
    <xf numFmtId="0" fontId="0" fillId="0" borderId="0" xfId="0" applyAlignment="1">
      <alignment horizontal="distributed"/>
    </xf>
    <xf numFmtId="0" fontId="0" fillId="0" borderId="0" xfId="0" applyBorder="1" applyAlignment="1">
      <alignment horizontal="distributed"/>
    </xf>
    <xf numFmtId="0" fontId="7" fillId="0" borderId="0" xfId="0" applyFont="1" applyBorder="1" applyAlignment="1">
      <alignment horizontal="distributed"/>
    </xf>
    <xf numFmtId="0" fontId="0" fillId="0" borderId="4" xfId="0" applyBorder="1" applyAlignment="1">
      <alignment horizontal="distributed"/>
    </xf>
    <xf numFmtId="0" fontId="10" fillId="0" borderId="29" xfId="0" applyFont="1" applyBorder="1" applyAlignment="1" applyProtection="1">
      <alignment horizontal="distributed" vertical="center"/>
    </xf>
    <xf numFmtId="0" fontId="10" fillId="0" borderId="0" xfId="0" applyFont="1" applyBorder="1" applyAlignment="1" applyProtection="1">
      <alignment horizontal="distributed" vertical="center"/>
    </xf>
    <xf numFmtId="0" fontId="9" fillId="0" borderId="29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10" fillId="0" borderId="4" xfId="0" applyFont="1" applyBorder="1" applyAlignment="1" applyProtection="1">
      <alignment horizontal="distributed" vertical="center"/>
    </xf>
    <xf numFmtId="181" fontId="10" fillId="0" borderId="13" xfId="0" applyNumberFormat="1" applyFont="1" applyBorder="1" applyAlignment="1" applyProtection="1">
      <alignment horizontal="center" vertical="center"/>
    </xf>
    <xf numFmtId="181" fontId="10" fillId="0" borderId="4" xfId="0" applyNumberFormat="1" applyFont="1" applyBorder="1" applyAlignment="1" applyProtection="1">
      <alignment horizontal="center" vertical="center"/>
    </xf>
    <xf numFmtId="181" fontId="10" fillId="0" borderId="18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distributed"/>
    </xf>
    <xf numFmtId="0" fontId="10" fillId="0" borderId="4" xfId="0" applyFont="1" applyBorder="1" applyAlignment="1">
      <alignment horizontal="distributed"/>
    </xf>
    <xf numFmtId="0" fontId="7" fillId="0" borderId="4" xfId="0" applyFont="1" applyBorder="1" applyAlignment="1">
      <alignment horizontal="distributed"/>
    </xf>
    <xf numFmtId="0" fontId="7" fillId="0" borderId="0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0" xfId="0" applyFont="1" applyBorder="1" applyAlignment="1">
      <alignment horizontal="distributed"/>
    </xf>
    <xf numFmtId="0" fontId="0" fillId="0" borderId="0" xfId="0" applyBorder="1" applyAlignment="1">
      <alignment horizontal="distributed" justifyLastLine="1"/>
    </xf>
    <xf numFmtId="0" fontId="0" fillId="0" borderId="0" xfId="0" applyAlignment="1">
      <alignment horizontal="distributed" justifyLastLine="1"/>
    </xf>
    <xf numFmtId="0" fontId="0" fillId="0" borderId="4" xfId="0" applyBorder="1" applyAlignment="1">
      <alignment horizontal="distributed" justifyLastLine="1"/>
    </xf>
    <xf numFmtId="0" fontId="0" fillId="0" borderId="0" xfId="0" applyAlignment="1">
      <alignment horizontal="distributed"/>
    </xf>
    <xf numFmtId="0" fontId="0" fillId="0" borderId="4" xfId="0" applyBorder="1" applyAlignment="1">
      <alignment horizontal="distributed"/>
    </xf>
    <xf numFmtId="0" fontId="0" fillId="0" borderId="0" xfId="0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Alignment="1">
      <alignment horizontal="distributed"/>
    </xf>
    <xf numFmtId="0" fontId="9" fillId="0" borderId="4" xfId="0" applyFont="1" applyBorder="1" applyAlignment="1">
      <alignment horizontal="distributed"/>
    </xf>
    <xf numFmtId="9" fontId="7" fillId="0" borderId="0" xfId="3" applyFont="1" applyBorder="1" applyAlignment="1">
      <alignment horizontal="distributed"/>
    </xf>
    <xf numFmtId="0" fontId="7" fillId="0" borderId="23" xfId="0" applyFont="1" applyBorder="1" applyAlignment="1">
      <alignment horizontal="distributed"/>
    </xf>
    <xf numFmtId="0" fontId="0" fillId="0" borderId="6" xfId="0" applyBorder="1" applyAlignment="1">
      <alignment horizontal="distributed" justifyLastLine="1"/>
    </xf>
    <xf numFmtId="0" fontId="0" fillId="0" borderId="5" xfId="0" applyBorder="1" applyAlignment="1">
      <alignment horizontal="distributed" justifyLastLine="1"/>
    </xf>
    <xf numFmtId="0" fontId="6" fillId="0" borderId="0" xfId="0" applyFont="1" applyBorder="1" applyAlignment="1">
      <alignment horizontal="distributed"/>
    </xf>
    <xf numFmtId="0" fontId="4" fillId="0" borderId="0" xfId="0" applyFont="1" applyBorder="1" applyAlignment="1">
      <alignment horizontal="distributed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distributed" justifyLastLine="1"/>
    </xf>
    <xf numFmtId="0" fontId="10" fillId="0" borderId="29" xfId="0" applyFont="1" applyBorder="1" applyAlignment="1" applyProtection="1">
      <alignment horizontal="distributed" vertical="center"/>
    </xf>
    <xf numFmtId="0" fontId="10" fillId="0" borderId="0" xfId="0" applyFont="1" applyBorder="1" applyAlignment="1" applyProtection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0" fillId="0" borderId="4" xfId="0" applyFont="1" applyBorder="1" applyAlignment="1" applyProtection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15" fillId="0" borderId="0" xfId="0" applyFont="1" applyBorder="1" applyAlignment="1" applyProtection="1">
      <alignment horizontal="distributed"/>
    </xf>
    <xf numFmtId="0" fontId="10" fillId="0" borderId="29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9" fillId="0" borderId="29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0" fillId="0" borderId="29" xfId="0" applyBorder="1" applyAlignment="1" applyProtection="1">
      <alignment horizontal="distributed"/>
    </xf>
    <xf numFmtId="0" fontId="0" fillId="0" borderId="0" xfId="0" applyBorder="1" applyAlignment="1" applyProtection="1">
      <alignment horizontal="distributed"/>
    </xf>
    <xf numFmtId="0" fontId="0" fillId="0" borderId="4" xfId="0" applyBorder="1" applyAlignment="1" applyProtection="1">
      <alignment horizontal="distributed"/>
    </xf>
    <xf numFmtId="0" fontId="10" fillId="0" borderId="0" xfId="0" applyFont="1" applyFill="1" applyBorder="1" applyAlignment="1" applyProtection="1">
      <alignment horizontal="distributed"/>
    </xf>
    <xf numFmtId="0" fontId="10" fillId="0" borderId="4" xfId="0" applyFont="1" applyFill="1" applyBorder="1" applyAlignment="1" applyProtection="1">
      <alignment horizontal="distributed"/>
    </xf>
    <xf numFmtId="0" fontId="9" fillId="0" borderId="0" xfId="0" applyFont="1" applyBorder="1" applyAlignment="1" applyProtection="1">
      <alignment horizontal="distributed"/>
    </xf>
    <xf numFmtId="0" fontId="10" fillId="0" borderId="0" xfId="0" applyFont="1" applyBorder="1" applyAlignment="1" applyProtection="1">
      <alignment horizontal="distributed"/>
    </xf>
    <xf numFmtId="0" fontId="10" fillId="0" borderId="4" xfId="0" applyFont="1" applyBorder="1" applyAlignment="1" applyProtection="1">
      <alignment horizontal="distributed"/>
    </xf>
    <xf numFmtId="0" fontId="10" fillId="0" borderId="17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41" xfId="0" applyFont="1" applyFill="1" applyBorder="1" applyAlignment="1" applyProtection="1">
      <alignment horizontal="center" vertical="center"/>
    </xf>
    <xf numFmtId="0" fontId="10" fillId="0" borderId="43" xfId="0" applyFont="1" applyFill="1" applyBorder="1" applyAlignment="1" applyProtection="1">
      <alignment horizontal="center" vertical="center"/>
    </xf>
    <xf numFmtId="0" fontId="10" fillId="0" borderId="46" xfId="0" applyFont="1" applyFill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35" xfId="0" applyFont="1" applyBorder="1" applyAlignment="1" applyProtection="1">
      <alignment horizontal="center" wrapText="1"/>
    </xf>
    <xf numFmtId="0" fontId="10" fillId="0" borderId="36" xfId="0" applyFont="1" applyBorder="1" applyAlignment="1" applyProtection="1">
      <alignment horizontal="center" wrapText="1"/>
    </xf>
    <xf numFmtId="0" fontId="10" fillId="0" borderId="7" xfId="0" applyFont="1" applyBorder="1" applyAlignment="1" applyProtection="1">
      <alignment horizontal="center" wrapText="1"/>
    </xf>
    <xf numFmtId="0" fontId="10" fillId="0" borderId="18" xfId="0" applyFont="1" applyBorder="1" applyAlignment="1" applyProtection="1">
      <alignment horizontal="center" wrapText="1"/>
    </xf>
    <xf numFmtId="181" fontId="13" fillId="0" borderId="14" xfId="0" applyNumberFormat="1" applyFont="1" applyBorder="1" applyAlignment="1" applyProtection="1">
      <alignment horizontal="center" vertical="center" wrapText="1"/>
    </xf>
    <xf numFmtId="181" fontId="13" fillId="0" borderId="1" xfId="0" applyNumberFormat="1" applyFont="1" applyBorder="1" applyAlignment="1" applyProtection="1">
      <alignment horizontal="center" vertical="center" wrapText="1"/>
    </xf>
    <xf numFmtId="181" fontId="13" fillId="0" borderId="3" xfId="0" applyNumberFormat="1" applyFont="1" applyBorder="1" applyAlignment="1" applyProtection="1">
      <alignment horizontal="center" vertical="center" wrapText="1"/>
    </xf>
    <xf numFmtId="0" fontId="10" fillId="0" borderId="11" xfId="0" applyNumberFormat="1" applyFont="1" applyBorder="1" applyAlignment="1" applyProtection="1">
      <alignment horizontal="center" vertical="center" wrapText="1"/>
    </xf>
    <xf numFmtId="0" fontId="10" fillId="0" borderId="9" xfId="0" applyNumberFormat="1" applyFont="1" applyBorder="1" applyAlignment="1" applyProtection="1">
      <alignment horizontal="center" vertical="center" wrapText="1"/>
    </xf>
    <xf numFmtId="0" fontId="10" fillId="0" borderId="7" xfId="0" applyNumberFormat="1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181" fontId="10" fillId="0" borderId="13" xfId="0" applyNumberFormat="1" applyFont="1" applyBorder="1" applyAlignment="1" applyProtection="1">
      <alignment horizontal="center" vertical="center"/>
    </xf>
    <xf numFmtId="181" fontId="10" fillId="0" borderId="4" xfId="0" applyNumberFormat="1" applyFont="1" applyBorder="1" applyAlignment="1" applyProtection="1">
      <alignment horizontal="center" vertical="center"/>
    </xf>
    <xf numFmtId="181" fontId="10" fillId="0" borderId="18" xfId="0" applyNumberFormat="1" applyFont="1" applyBorder="1" applyAlignment="1" applyProtection="1">
      <alignment horizontal="center" vertical="center"/>
    </xf>
    <xf numFmtId="0" fontId="10" fillId="0" borderId="14" xfId="0" applyNumberFormat="1" applyFont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10" fillId="0" borderId="3" xfId="0" applyNumberFormat="1" applyFont="1" applyBorder="1" applyAlignment="1" applyProtection="1">
      <alignment horizontal="center" vertical="center" wrapText="1"/>
    </xf>
    <xf numFmtId="0" fontId="10" fillId="0" borderId="39" xfId="0" applyNumberFormat="1" applyFont="1" applyBorder="1" applyAlignment="1" applyProtection="1">
      <alignment horizontal="center" vertical="center" wrapText="1"/>
    </xf>
    <xf numFmtId="0" fontId="10" fillId="0" borderId="42" xfId="0" applyNumberFormat="1" applyFont="1" applyBorder="1" applyAlignment="1" applyProtection="1">
      <alignment horizontal="center" vertical="center" wrapText="1"/>
    </xf>
    <xf numFmtId="0" fontId="10" fillId="0" borderId="44" xfId="0" applyNumberFormat="1" applyFont="1" applyBorder="1" applyAlignment="1" applyProtection="1">
      <alignment horizontal="center" vertical="center" wrapText="1"/>
    </xf>
    <xf numFmtId="180" fontId="10" fillId="0" borderId="14" xfId="0" applyNumberFormat="1" applyFont="1" applyBorder="1" applyAlignment="1" applyProtection="1">
      <alignment horizontal="center" vertical="center" wrapText="1"/>
    </xf>
    <xf numFmtId="180" fontId="10" fillId="0" borderId="1" xfId="0" applyNumberFormat="1" applyFont="1" applyBorder="1" applyAlignment="1" applyProtection="1">
      <alignment horizontal="center" vertical="center" wrapText="1"/>
    </xf>
    <xf numFmtId="180" fontId="10" fillId="0" borderId="3" xfId="0" applyNumberFormat="1" applyFont="1" applyBorder="1" applyAlignment="1" applyProtection="1">
      <alignment horizontal="center" vertical="center" wrapText="1"/>
    </xf>
    <xf numFmtId="0" fontId="10" fillId="0" borderId="38" xfId="0" applyFont="1" applyFill="1" applyBorder="1" applyAlignment="1" applyProtection="1">
      <alignment horizontal="center"/>
    </xf>
    <xf numFmtId="0" fontId="0" fillId="0" borderId="5" xfId="0" applyBorder="1" applyAlignment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34" xfId="0" applyFont="1" applyBorder="1" applyAlignment="1" applyProtection="1">
      <alignment horizontal="center" vertical="center"/>
    </xf>
    <xf numFmtId="0" fontId="10" fillId="0" borderId="33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/>
    </xf>
    <xf numFmtId="0" fontId="10" fillId="0" borderId="32" xfId="0" applyFont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180" fontId="13" fillId="0" borderId="14" xfId="0" applyNumberFormat="1" applyFont="1" applyBorder="1" applyAlignment="1" applyProtection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</cellXfs>
  <cellStyles count="4">
    <cellStyle name="パーセント" xfId="3" builtinId="5"/>
    <cellStyle name="パーセント 2" xfId="2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308;&#12487;&#12540;&#12479;&#65310;37&#21330;&#24460;&#20013;&#23398;&#21330;&#26989;&#32773;&#259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65308;&#12487;&#12540;&#12479;&#65310;38&#20013;&#23398;&#29366;&#27841;&#21029;&#21330;&#269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36表集計"/>
      <sheetName val="就職県外"/>
      <sheetName val="県外進学"/>
    </sheetNames>
    <sheetDataSet>
      <sheetData sheetId="0" refreshError="1"/>
      <sheetData sheetId="1">
        <row r="98">
          <cell r="E98">
            <v>98</v>
          </cell>
          <cell r="F98">
            <v>0</v>
          </cell>
          <cell r="G98">
            <v>0</v>
          </cell>
          <cell r="H98">
            <v>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Z98">
            <v>98</v>
          </cell>
          <cell r="AA98">
            <v>0</v>
          </cell>
          <cell r="AB98">
            <v>2</v>
          </cell>
          <cell r="AC98">
            <v>0</v>
          </cell>
        </row>
        <row r="99">
          <cell r="E99">
            <v>7333</v>
          </cell>
          <cell r="F99">
            <v>14</v>
          </cell>
          <cell r="G99">
            <v>115</v>
          </cell>
          <cell r="H99">
            <v>201</v>
          </cell>
          <cell r="I99">
            <v>92</v>
          </cell>
          <cell r="J99">
            <v>1</v>
          </cell>
          <cell r="K99">
            <v>1</v>
          </cell>
          <cell r="L99">
            <v>2</v>
          </cell>
          <cell r="M99">
            <v>10</v>
          </cell>
          <cell r="N99">
            <v>55</v>
          </cell>
          <cell r="O99">
            <v>55</v>
          </cell>
          <cell r="P99">
            <v>1</v>
          </cell>
          <cell r="R99">
            <v>5</v>
          </cell>
          <cell r="S99">
            <v>0</v>
          </cell>
          <cell r="T99">
            <v>0</v>
          </cell>
          <cell r="U99">
            <v>1</v>
          </cell>
          <cell r="Z99">
            <v>7406</v>
          </cell>
          <cell r="AA99">
            <v>14</v>
          </cell>
          <cell r="AB99">
            <v>209</v>
          </cell>
          <cell r="AC99">
            <v>93</v>
          </cell>
        </row>
        <row r="100">
          <cell r="E100">
            <v>388</v>
          </cell>
          <cell r="F100">
            <v>0</v>
          </cell>
          <cell r="G100">
            <v>1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Z100">
            <v>388</v>
          </cell>
          <cell r="AA100">
            <v>0</v>
          </cell>
          <cell r="AB100">
            <v>0</v>
          </cell>
          <cell r="AC100">
            <v>0</v>
          </cell>
        </row>
        <row r="184">
          <cell r="E184">
            <v>99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Z184">
            <v>99</v>
          </cell>
          <cell r="AA184">
            <v>0</v>
          </cell>
          <cell r="AB184">
            <v>0</v>
          </cell>
          <cell r="AC184">
            <v>0</v>
          </cell>
        </row>
        <row r="185">
          <cell r="E185">
            <v>7282</v>
          </cell>
          <cell r="F185">
            <v>9</v>
          </cell>
          <cell r="G185">
            <v>115</v>
          </cell>
          <cell r="H185">
            <v>29</v>
          </cell>
          <cell r="I185">
            <v>57</v>
          </cell>
          <cell r="J185">
            <v>4</v>
          </cell>
          <cell r="K185">
            <v>0</v>
          </cell>
          <cell r="L185">
            <v>0</v>
          </cell>
          <cell r="M185">
            <v>2</v>
          </cell>
          <cell r="N185">
            <v>12</v>
          </cell>
          <cell r="O185">
            <v>45</v>
          </cell>
          <cell r="P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Z185">
            <v>7320</v>
          </cell>
          <cell r="AA185">
            <v>9</v>
          </cell>
          <cell r="AB185">
            <v>30</v>
          </cell>
          <cell r="AC185">
            <v>57</v>
          </cell>
        </row>
        <row r="186">
          <cell r="E186">
            <v>243</v>
          </cell>
          <cell r="F186">
            <v>0</v>
          </cell>
          <cell r="G186">
            <v>1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3</v>
          </cell>
          <cell r="P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Z186">
            <v>244</v>
          </cell>
          <cell r="AA186">
            <v>0</v>
          </cell>
          <cell r="AB186">
            <v>0</v>
          </cell>
          <cell r="AC186">
            <v>0</v>
          </cell>
        </row>
      </sheetData>
      <sheetData sheetId="2">
        <row r="6">
          <cell r="AB6">
            <v>0</v>
          </cell>
          <cell r="AD6">
            <v>0</v>
          </cell>
        </row>
        <row r="7">
          <cell r="AB7">
            <v>12</v>
          </cell>
          <cell r="AD7">
            <v>2</v>
          </cell>
        </row>
        <row r="8">
          <cell r="AB8">
            <v>0</v>
          </cell>
          <cell r="AD8">
            <v>0</v>
          </cell>
        </row>
      </sheetData>
      <sheetData sheetId="3">
        <row r="14">
          <cell r="J14">
            <v>4</v>
          </cell>
        </row>
        <row r="15">
          <cell r="J15">
            <v>1</v>
          </cell>
        </row>
        <row r="22">
          <cell r="J22">
            <v>191</v>
          </cell>
        </row>
        <row r="23">
          <cell r="J23">
            <v>135</v>
          </cell>
        </row>
        <row r="30">
          <cell r="J30">
            <v>8</v>
          </cell>
        </row>
        <row r="31">
          <cell r="J31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総計"/>
      <sheetName val="総計（男）"/>
      <sheetName val="総計（女）"/>
      <sheetName val="国立"/>
      <sheetName val="公立"/>
      <sheetName val="私立"/>
      <sheetName val="高校進学計"/>
      <sheetName val="専修入学計"/>
      <sheetName val="高校入学志願計"/>
      <sheetName val="Sheet1"/>
    </sheetNames>
    <sheetDataSet>
      <sheetData sheetId="0" refreshError="1"/>
      <sheetData sheetId="1" refreshError="1"/>
      <sheetData sheetId="2">
        <row r="6">
          <cell r="D6">
            <v>0</v>
          </cell>
          <cell r="F6">
            <v>2</v>
          </cell>
          <cell r="G6">
            <v>15</v>
          </cell>
          <cell r="H6">
            <v>25</v>
          </cell>
          <cell r="I6">
            <v>1</v>
          </cell>
          <cell r="L6">
            <v>4</v>
          </cell>
          <cell r="M6">
            <v>0</v>
          </cell>
          <cell r="N6">
            <v>0</v>
          </cell>
          <cell r="O6">
            <v>1</v>
          </cell>
        </row>
        <row r="7">
          <cell r="D7">
            <v>0</v>
          </cell>
          <cell r="F7">
            <v>0</v>
          </cell>
          <cell r="G7">
            <v>4</v>
          </cell>
          <cell r="H7">
            <v>1</v>
          </cell>
          <cell r="I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D8">
            <v>0</v>
          </cell>
          <cell r="F8">
            <v>0</v>
          </cell>
          <cell r="G8">
            <v>3</v>
          </cell>
          <cell r="H8">
            <v>0</v>
          </cell>
          <cell r="I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D9">
            <v>0</v>
          </cell>
          <cell r="F9">
            <v>0</v>
          </cell>
          <cell r="G9">
            <v>3</v>
          </cell>
          <cell r="H9">
            <v>0</v>
          </cell>
          <cell r="I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D10">
            <v>0</v>
          </cell>
          <cell r="F10">
            <v>0</v>
          </cell>
          <cell r="G10">
            <v>1</v>
          </cell>
          <cell r="H10">
            <v>1</v>
          </cell>
          <cell r="I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D11">
            <v>0</v>
          </cell>
          <cell r="F11">
            <v>0</v>
          </cell>
          <cell r="G11">
            <v>1</v>
          </cell>
          <cell r="H11">
            <v>0</v>
          </cell>
          <cell r="I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D12">
            <v>0</v>
          </cell>
          <cell r="F12">
            <v>0</v>
          </cell>
          <cell r="G12">
            <v>2</v>
          </cell>
          <cell r="H12">
            <v>0</v>
          </cell>
          <cell r="I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1</v>
          </cell>
          <cell r="I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0</v>
          </cell>
          <cell r="F14">
            <v>1</v>
          </cell>
          <cell r="G14">
            <v>1</v>
          </cell>
          <cell r="H14">
            <v>2</v>
          </cell>
          <cell r="I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F15">
            <v>0</v>
          </cell>
          <cell r="G15">
            <v>1</v>
          </cell>
          <cell r="H15">
            <v>1</v>
          </cell>
          <cell r="I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D16">
            <v>0</v>
          </cell>
          <cell r="F16">
            <v>0</v>
          </cell>
          <cell r="G16">
            <v>0</v>
          </cell>
          <cell r="H16">
            <v>2</v>
          </cell>
          <cell r="I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D17">
            <v>0</v>
          </cell>
          <cell r="F17">
            <v>1</v>
          </cell>
          <cell r="G17">
            <v>13</v>
          </cell>
          <cell r="H17">
            <v>6</v>
          </cell>
          <cell r="I17">
            <v>0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0</v>
          </cell>
          <cell r="F18">
            <v>2</v>
          </cell>
          <cell r="G18">
            <v>0</v>
          </cell>
          <cell r="H18">
            <v>1</v>
          </cell>
          <cell r="I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0</v>
          </cell>
          <cell r="F20">
            <v>0</v>
          </cell>
          <cell r="G20">
            <v>3</v>
          </cell>
          <cell r="H20">
            <v>6</v>
          </cell>
          <cell r="I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0</v>
          </cell>
          <cell r="F23">
            <v>0</v>
          </cell>
          <cell r="G23">
            <v>1</v>
          </cell>
          <cell r="H23">
            <v>0</v>
          </cell>
          <cell r="I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F26">
            <v>0</v>
          </cell>
          <cell r="G26">
            <v>0</v>
          </cell>
          <cell r="H26">
            <v>1</v>
          </cell>
          <cell r="I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F27">
            <v>0</v>
          </cell>
          <cell r="G27">
            <v>1</v>
          </cell>
          <cell r="H27">
            <v>0</v>
          </cell>
          <cell r="I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0</v>
          </cell>
          <cell r="F30">
            <v>1</v>
          </cell>
          <cell r="G30">
            <v>1</v>
          </cell>
          <cell r="H30">
            <v>0</v>
          </cell>
          <cell r="I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F34">
            <v>0</v>
          </cell>
          <cell r="G34">
            <v>1</v>
          </cell>
          <cell r="H34">
            <v>0</v>
          </cell>
          <cell r="I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F35">
            <v>1</v>
          </cell>
          <cell r="G35">
            <v>0</v>
          </cell>
          <cell r="H35">
            <v>1</v>
          </cell>
          <cell r="I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D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F40">
            <v>1</v>
          </cell>
          <cell r="G40">
            <v>0</v>
          </cell>
          <cell r="H40">
            <v>1</v>
          </cell>
          <cell r="I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F43">
            <v>0</v>
          </cell>
          <cell r="G43">
            <v>3</v>
          </cell>
          <cell r="H43">
            <v>0</v>
          </cell>
          <cell r="I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F45">
            <v>0</v>
          </cell>
          <cell r="G45">
            <v>0</v>
          </cell>
          <cell r="H45">
            <v>1</v>
          </cell>
          <cell r="I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D47">
            <v>0</v>
          </cell>
          <cell r="F47">
            <v>0</v>
          </cell>
          <cell r="G47">
            <v>0</v>
          </cell>
          <cell r="H47">
            <v>1</v>
          </cell>
          <cell r="I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</sheetData>
      <sheetData sheetId="3">
        <row r="6">
          <cell r="D6">
            <v>2</v>
          </cell>
          <cell r="F6">
            <v>0</v>
          </cell>
          <cell r="G6">
            <v>3</v>
          </cell>
          <cell r="H6">
            <v>15</v>
          </cell>
          <cell r="I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D7">
            <v>0</v>
          </cell>
          <cell r="F7">
            <v>0</v>
          </cell>
          <cell r="G7">
            <v>1</v>
          </cell>
          <cell r="H7">
            <v>4</v>
          </cell>
          <cell r="I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D8">
            <v>0</v>
          </cell>
          <cell r="F8">
            <v>0</v>
          </cell>
          <cell r="G8">
            <v>0</v>
          </cell>
          <cell r="H8">
            <v>1</v>
          </cell>
          <cell r="I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2</v>
          </cell>
          <cell r="I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D11">
            <v>0</v>
          </cell>
          <cell r="F11">
            <v>0</v>
          </cell>
          <cell r="G11">
            <v>1</v>
          </cell>
          <cell r="H11">
            <v>0</v>
          </cell>
          <cell r="I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1</v>
          </cell>
          <cell r="I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0</v>
          </cell>
          <cell r="F14">
            <v>0</v>
          </cell>
          <cell r="G14">
            <v>1</v>
          </cell>
          <cell r="H14">
            <v>3</v>
          </cell>
          <cell r="I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D17">
            <v>0</v>
          </cell>
          <cell r="F17">
            <v>0</v>
          </cell>
          <cell r="G17">
            <v>1</v>
          </cell>
          <cell r="H17">
            <v>9</v>
          </cell>
          <cell r="I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0</v>
          </cell>
          <cell r="F19">
            <v>1</v>
          </cell>
          <cell r="G19">
            <v>1</v>
          </cell>
          <cell r="H19">
            <v>0</v>
          </cell>
          <cell r="I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0</v>
          </cell>
          <cell r="F20">
            <v>0</v>
          </cell>
          <cell r="G20">
            <v>1</v>
          </cell>
          <cell r="H20">
            <v>1</v>
          </cell>
          <cell r="I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2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0</v>
          </cell>
          <cell r="F23">
            <v>0</v>
          </cell>
          <cell r="G23">
            <v>1</v>
          </cell>
          <cell r="H23">
            <v>1</v>
          </cell>
          <cell r="I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F24">
            <v>0</v>
          </cell>
          <cell r="G24">
            <v>0</v>
          </cell>
          <cell r="H24">
            <v>2</v>
          </cell>
          <cell r="I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0</v>
          </cell>
          <cell r="F29">
            <v>0</v>
          </cell>
          <cell r="G29">
            <v>0</v>
          </cell>
          <cell r="H29">
            <v>2</v>
          </cell>
          <cell r="I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  <cell r="H31">
            <v>1</v>
          </cell>
          <cell r="I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F33">
            <v>0</v>
          </cell>
          <cell r="G33">
            <v>1</v>
          </cell>
          <cell r="H33">
            <v>0</v>
          </cell>
          <cell r="I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F41">
            <v>0</v>
          </cell>
          <cell r="G41">
            <v>0</v>
          </cell>
          <cell r="H41">
            <v>1</v>
          </cell>
          <cell r="I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F46">
            <v>0</v>
          </cell>
          <cell r="G46">
            <v>1</v>
          </cell>
          <cell r="H46">
            <v>1</v>
          </cell>
          <cell r="I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D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F48">
            <v>1</v>
          </cell>
          <cell r="G48">
            <v>0</v>
          </cell>
          <cell r="H48">
            <v>0</v>
          </cell>
          <cell r="I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</sheetData>
      <sheetData sheetId="4">
        <row r="6">
          <cell r="D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D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13">
          <cell r="R13">
            <v>98</v>
          </cell>
          <cell r="S13">
            <v>0</v>
          </cell>
          <cell r="Y13">
            <v>2</v>
          </cell>
          <cell r="Z13">
            <v>0</v>
          </cell>
          <cell r="AC13">
            <v>0</v>
          </cell>
          <cell r="AF13">
            <v>99</v>
          </cell>
          <cell r="AG13">
            <v>0</v>
          </cell>
          <cell r="AM13">
            <v>0</v>
          </cell>
          <cell r="AN13">
            <v>0</v>
          </cell>
          <cell r="AQ13">
            <v>0</v>
          </cell>
        </row>
        <row r="19">
          <cell r="F19">
            <v>0</v>
          </cell>
          <cell r="G19">
            <v>0</v>
          </cell>
          <cell r="I19">
            <v>0</v>
          </cell>
          <cell r="J19">
            <v>0</v>
          </cell>
        </row>
        <row r="25">
          <cell r="M25">
            <v>98</v>
          </cell>
          <cell r="N25">
            <v>0</v>
          </cell>
          <cell r="R25">
            <v>2</v>
          </cell>
          <cell r="S25">
            <v>0</v>
          </cell>
          <cell r="V25">
            <v>99</v>
          </cell>
          <cell r="W25">
            <v>0</v>
          </cell>
          <cell r="AA25">
            <v>0</v>
          </cell>
          <cell r="AB25">
            <v>0</v>
          </cell>
        </row>
      </sheetData>
      <sheetData sheetId="5">
        <row r="6">
          <cell r="D6">
            <v>1</v>
          </cell>
          <cell r="F6">
            <v>10</v>
          </cell>
          <cell r="G6">
            <v>55</v>
          </cell>
          <cell r="H6">
            <v>55</v>
          </cell>
          <cell r="I6">
            <v>1</v>
          </cell>
          <cell r="L6">
            <v>5</v>
          </cell>
          <cell r="M6">
            <v>0</v>
          </cell>
          <cell r="N6">
            <v>0</v>
          </cell>
          <cell r="O6">
            <v>1</v>
          </cell>
        </row>
        <row r="7">
          <cell r="D7">
            <v>4</v>
          </cell>
          <cell r="F7">
            <v>2</v>
          </cell>
          <cell r="G7">
            <v>12</v>
          </cell>
          <cell r="H7">
            <v>45</v>
          </cell>
          <cell r="I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13">
          <cell r="R13">
            <v>7333</v>
          </cell>
          <cell r="S13">
            <v>14</v>
          </cell>
          <cell r="Y13">
            <v>201</v>
          </cell>
          <cell r="Z13">
            <v>92</v>
          </cell>
          <cell r="AC13">
            <v>115</v>
          </cell>
          <cell r="AF13">
            <v>7282</v>
          </cell>
          <cell r="AG13">
            <v>9</v>
          </cell>
          <cell r="AM13">
            <v>29</v>
          </cell>
          <cell r="AN13">
            <v>57</v>
          </cell>
          <cell r="AQ13">
            <v>115</v>
          </cell>
        </row>
        <row r="19">
          <cell r="F19">
            <v>1</v>
          </cell>
          <cell r="G19">
            <v>2</v>
          </cell>
          <cell r="I19">
            <v>0</v>
          </cell>
          <cell r="J19">
            <v>0</v>
          </cell>
        </row>
        <row r="25">
          <cell r="M25">
            <v>7406</v>
          </cell>
          <cell r="N25">
            <v>14</v>
          </cell>
          <cell r="R25">
            <v>209</v>
          </cell>
          <cell r="S25">
            <v>93</v>
          </cell>
          <cell r="V25">
            <v>7320</v>
          </cell>
          <cell r="W25">
            <v>9</v>
          </cell>
          <cell r="AA25">
            <v>30</v>
          </cell>
          <cell r="AB25">
            <v>57</v>
          </cell>
        </row>
      </sheetData>
      <sheetData sheetId="6">
        <row r="6">
          <cell r="D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D7">
            <v>0</v>
          </cell>
          <cell r="F7">
            <v>0</v>
          </cell>
          <cell r="G7">
            <v>0</v>
          </cell>
          <cell r="H7">
            <v>3</v>
          </cell>
          <cell r="I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13">
          <cell r="R13">
            <v>388</v>
          </cell>
          <cell r="S13">
            <v>0</v>
          </cell>
          <cell r="Y13">
            <v>0</v>
          </cell>
          <cell r="Z13">
            <v>0</v>
          </cell>
          <cell r="AC13">
            <v>1</v>
          </cell>
          <cell r="AF13">
            <v>243</v>
          </cell>
          <cell r="AG13">
            <v>0</v>
          </cell>
          <cell r="AM13">
            <v>0</v>
          </cell>
          <cell r="AN13">
            <v>0</v>
          </cell>
          <cell r="AQ13">
            <v>1</v>
          </cell>
        </row>
        <row r="19">
          <cell r="F19">
            <v>0</v>
          </cell>
          <cell r="G19">
            <v>0</v>
          </cell>
          <cell r="I19">
            <v>0</v>
          </cell>
          <cell r="J19">
            <v>0</v>
          </cell>
        </row>
        <row r="25">
          <cell r="M25">
            <v>388</v>
          </cell>
          <cell r="N25">
            <v>0</v>
          </cell>
          <cell r="R25">
            <v>0</v>
          </cell>
          <cell r="S25">
            <v>0</v>
          </cell>
          <cell r="V25">
            <v>244</v>
          </cell>
          <cell r="W25">
            <v>0</v>
          </cell>
          <cell r="AA25">
            <v>0</v>
          </cell>
          <cell r="AB25">
            <v>0</v>
          </cell>
        </row>
      </sheetData>
      <sheetData sheetId="7">
        <row r="6">
          <cell r="R6">
            <v>2960</v>
          </cell>
          <cell r="S6">
            <v>6</v>
          </cell>
          <cell r="Y6">
            <v>65</v>
          </cell>
          <cell r="Z6">
            <v>33</v>
          </cell>
          <cell r="AC6">
            <v>56</v>
          </cell>
          <cell r="AF6">
            <v>2806</v>
          </cell>
          <cell r="AG6">
            <v>4</v>
          </cell>
          <cell r="AM6">
            <v>7</v>
          </cell>
          <cell r="AN6">
            <v>26</v>
          </cell>
          <cell r="AQ6">
            <v>46</v>
          </cell>
        </row>
        <row r="7">
          <cell r="R7">
            <v>473</v>
          </cell>
          <cell r="S7">
            <v>0</v>
          </cell>
          <cell r="Y7">
            <v>17</v>
          </cell>
          <cell r="Z7">
            <v>8</v>
          </cell>
          <cell r="AC7">
            <v>8</v>
          </cell>
          <cell r="AF7">
            <v>502</v>
          </cell>
          <cell r="AG7">
            <v>0</v>
          </cell>
          <cell r="AM7">
            <v>4</v>
          </cell>
          <cell r="AN7">
            <v>6</v>
          </cell>
          <cell r="AQ7">
            <v>19</v>
          </cell>
        </row>
        <row r="8">
          <cell r="R8">
            <v>81</v>
          </cell>
          <cell r="S8">
            <v>0</v>
          </cell>
          <cell r="Y8">
            <v>0</v>
          </cell>
          <cell r="Z8">
            <v>0</v>
          </cell>
          <cell r="AC8">
            <v>1</v>
          </cell>
          <cell r="AF8">
            <v>105</v>
          </cell>
          <cell r="AG8">
            <v>0</v>
          </cell>
          <cell r="AM8">
            <v>0</v>
          </cell>
          <cell r="AN8">
            <v>0</v>
          </cell>
          <cell r="AQ8">
            <v>0</v>
          </cell>
        </row>
        <row r="9">
          <cell r="R9">
            <v>86</v>
          </cell>
          <cell r="S9">
            <v>0</v>
          </cell>
          <cell r="Y9">
            <v>2</v>
          </cell>
          <cell r="Z9">
            <v>2</v>
          </cell>
          <cell r="AC9">
            <v>2</v>
          </cell>
          <cell r="AF9">
            <v>92</v>
          </cell>
          <cell r="AG9">
            <v>0</v>
          </cell>
          <cell r="AM9">
            <v>1</v>
          </cell>
          <cell r="AN9">
            <v>0</v>
          </cell>
          <cell r="AQ9">
            <v>2</v>
          </cell>
        </row>
        <row r="10">
          <cell r="R10">
            <v>276</v>
          </cell>
          <cell r="S10">
            <v>2</v>
          </cell>
          <cell r="Y10">
            <v>4</v>
          </cell>
          <cell r="Z10">
            <v>4</v>
          </cell>
          <cell r="AC10">
            <v>3</v>
          </cell>
          <cell r="AF10">
            <v>222</v>
          </cell>
          <cell r="AG10">
            <v>0</v>
          </cell>
          <cell r="AM10">
            <v>0</v>
          </cell>
          <cell r="AN10">
            <v>3</v>
          </cell>
          <cell r="AQ10">
            <v>3</v>
          </cell>
        </row>
        <row r="11">
          <cell r="R11">
            <v>168</v>
          </cell>
          <cell r="S11">
            <v>0</v>
          </cell>
          <cell r="Y11">
            <v>0</v>
          </cell>
          <cell r="Z11">
            <v>1</v>
          </cell>
          <cell r="AC11">
            <v>0</v>
          </cell>
          <cell r="AF11">
            <v>227</v>
          </cell>
          <cell r="AG11">
            <v>0</v>
          </cell>
          <cell r="AM11">
            <v>1</v>
          </cell>
          <cell r="AN11">
            <v>0</v>
          </cell>
          <cell r="AQ11">
            <v>2</v>
          </cell>
        </row>
        <row r="12">
          <cell r="R12">
            <v>79</v>
          </cell>
          <cell r="S12">
            <v>0</v>
          </cell>
          <cell r="Y12">
            <v>1</v>
          </cell>
          <cell r="Z12">
            <v>0</v>
          </cell>
          <cell r="AC12">
            <v>1</v>
          </cell>
          <cell r="AF12">
            <v>78</v>
          </cell>
          <cell r="AG12">
            <v>1</v>
          </cell>
          <cell r="AM12">
            <v>0</v>
          </cell>
          <cell r="AN12">
            <v>0</v>
          </cell>
          <cell r="AQ12">
            <v>1</v>
          </cell>
        </row>
        <row r="13">
          <cell r="R13">
            <v>63</v>
          </cell>
          <cell r="S13">
            <v>0</v>
          </cell>
          <cell r="Y13">
            <v>2</v>
          </cell>
          <cell r="Z13">
            <v>0</v>
          </cell>
          <cell r="AC13">
            <v>0</v>
          </cell>
          <cell r="AF13">
            <v>41</v>
          </cell>
          <cell r="AG13">
            <v>0</v>
          </cell>
          <cell r="AM13">
            <v>0</v>
          </cell>
          <cell r="AN13">
            <v>0</v>
          </cell>
          <cell r="AQ13">
            <v>0</v>
          </cell>
        </row>
        <row r="14">
          <cell r="R14">
            <v>488</v>
          </cell>
          <cell r="S14">
            <v>0</v>
          </cell>
          <cell r="Y14">
            <v>14</v>
          </cell>
          <cell r="Z14">
            <v>7</v>
          </cell>
          <cell r="AC14">
            <v>9</v>
          </cell>
          <cell r="AF14">
            <v>423</v>
          </cell>
          <cell r="AG14">
            <v>0</v>
          </cell>
          <cell r="AM14">
            <v>6</v>
          </cell>
          <cell r="AN14">
            <v>1</v>
          </cell>
          <cell r="AQ14">
            <v>8</v>
          </cell>
        </row>
        <row r="15">
          <cell r="R15">
            <v>251</v>
          </cell>
          <cell r="S15">
            <v>0</v>
          </cell>
          <cell r="Y15">
            <v>12</v>
          </cell>
          <cell r="Z15">
            <v>1</v>
          </cell>
          <cell r="AC15">
            <v>0</v>
          </cell>
          <cell r="AF15">
            <v>217</v>
          </cell>
          <cell r="AG15">
            <v>0</v>
          </cell>
          <cell r="AM15">
            <v>3</v>
          </cell>
          <cell r="AN15">
            <v>0</v>
          </cell>
          <cell r="AQ15">
            <v>1</v>
          </cell>
        </row>
        <row r="16">
          <cell r="R16">
            <v>146</v>
          </cell>
          <cell r="S16">
            <v>0</v>
          </cell>
          <cell r="Y16">
            <v>6</v>
          </cell>
          <cell r="Z16">
            <v>2</v>
          </cell>
          <cell r="AC16">
            <v>5</v>
          </cell>
          <cell r="AF16">
            <v>134</v>
          </cell>
          <cell r="AG16">
            <v>0</v>
          </cell>
          <cell r="AM16">
            <v>2</v>
          </cell>
          <cell r="AN16">
            <v>0</v>
          </cell>
          <cell r="AQ16">
            <v>4</v>
          </cell>
        </row>
        <row r="17">
          <cell r="R17">
            <v>577</v>
          </cell>
          <cell r="S17">
            <v>0</v>
          </cell>
          <cell r="Y17">
            <v>42</v>
          </cell>
          <cell r="Z17">
            <v>2</v>
          </cell>
          <cell r="AC17">
            <v>11</v>
          </cell>
          <cell r="AF17">
            <v>652</v>
          </cell>
          <cell r="AG17">
            <v>0</v>
          </cell>
          <cell r="AM17">
            <v>3</v>
          </cell>
          <cell r="AN17">
            <v>5</v>
          </cell>
          <cell r="AQ17">
            <v>8</v>
          </cell>
        </row>
        <row r="18">
          <cell r="R18">
            <v>171</v>
          </cell>
          <cell r="S18">
            <v>0</v>
          </cell>
          <cell r="Y18">
            <v>4</v>
          </cell>
          <cell r="Z18">
            <v>2</v>
          </cell>
          <cell r="AC18">
            <v>4</v>
          </cell>
          <cell r="AF18">
            <v>160</v>
          </cell>
          <cell r="AG18">
            <v>0</v>
          </cell>
          <cell r="AM18">
            <v>0</v>
          </cell>
          <cell r="AN18">
            <v>1</v>
          </cell>
          <cell r="AQ18">
            <v>0</v>
          </cell>
        </row>
        <row r="19">
          <cell r="R19">
            <v>136</v>
          </cell>
          <cell r="S19">
            <v>0</v>
          </cell>
          <cell r="Y19">
            <v>3</v>
          </cell>
          <cell r="Z19">
            <v>4</v>
          </cell>
          <cell r="AC19">
            <v>1</v>
          </cell>
          <cell r="AF19">
            <v>135</v>
          </cell>
          <cell r="AG19">
            <v>0</v>
          </cell>
          <cell r="AM19">
            <v>0</v>
          </cell>
          <cell r="AN19">
            <v>0</v>
          </cell>
          <cell r="AQ19">
            <v>1</v>
          </cell>
        </row>
        <row r="20">
          <cell r="R20">
            <v>127</v>
          </cell>
          <cell r="S20">
            <v>0</v>
          </cell>
          <cell r="Y20">
            <v>2</v>
          </cell>
          <cell r="Z20">
            <v>2</v>
          </cell>
          <cell r="AC20">
            <v>3</v>
          </cell>
          <cell r="AF20">
            <v>134</v>
          </cell>
          <cell r="AG20">
            <v>0</v>
          </cell>
          <cell r="AM20">
            <v>1</v>
          </cell>
          <cell r="AN20">
            <v>1</v>
          </cell>
          <cell r="AQ20">
            <v>3</v>
          </cell>
        </row>
        <row r="21">
          <cell r="R21">
            <v>220</v>
          </cell>
          <cell r="S21">
            <v>5</v>
          </cell>
          <cell r="Y21">
            <v>1</v>
          </cell>
          <cell r="Z21">
            <v>1</v>
          </cell>
          <cell r="AC21">
            <v>1</v>
          </cell>
          <cell r="AF21">
            <v>231</v>
          </cell>
          <cell r="AG21">
            <v>1</v>
          </cell>
          <cell r="AM21">
            <v>0</v>
          </cell>
          <cell r="AN21">
            <v>3</v>
          </cell>
          <cell r="AQ21">
            <v>1</v>
          </cell>
        </row>
        <row r="22">
          <cell r="R22">
            <v>179</v>
          </cell>
          <cell r="S22">
            <v>0</v>
          </cell>
          <cell r="Y22">
            <v>3</v>
          </cell>
          <cell r="Z22">
            <v>1</v>
          </cell>
          <cell r="AC22">
            <v>1</v>
          </cell>
          <cell r="AF22">
            <v>156</v>
          </cell>
          <cell r="AG22">
            <v>1</v>
          </cell>
          <cell r="AM22">
            <v>0</v>
          </cell>
          <cell r="AN22">
            <v>0</v>
          </cell>
          <cell r="AQ22">
            <v>1</v>
          </cell>
        </row>
        <row r="23">
          <cell r="R23">
            <v>103</v>
          </cell>
          <cell r="S23">
            <v>0</v>
          </cell>
          <cell r="Y23">
            <v>4</v>
          </cell>
          <cell r="Z23">
            <v>4</v>
          </cell>
          <cell r="AC23">
            <v>0</v>
          </cell>
          <cell r="AF23">
            <v>113</v>
          </cell>
          <cell r="AG23">
            <v>0</v>
          </cell>
          <cell r="AM23">
            <v>0</v>
          </cell>
          <cell r="AN23">
            <v>1</v>
          </cell>
          <cell r="AQ23">
            <v>3</v>
          </cell>
        </row>
        <row r="24">
          <cell r="R24">
            <v>357</v>
          </cell>
          <cell r="S24">
            <v>1</v>
          </cell>
          <cell r="Y24">
            <v>17</v>
          </cell>
          <cell r="Z24">
            <v>4</v>
          </cell>
          <cell r="AC24">
            <v>6</v>
          </cell>
          <cell r="AF24">
            <v>376</v>
          </cell>
          <cell r="AG24">
            <v>0</v>
          </cell>
          <cell r="AM24">
            <v>1</v>
          </cell>
          <cell r="AN24">
            <v>2</v>
          </cell>
          <cell r="AQ24">
            <v>7</v>
          </cell>
        </row>
        <row r="25">
          <cell r="R25">
            <v>2</v>
          </cell>
          <cell r="S25">
            <v>0</v>
          </cell>
          <cell r="Y25">
            <v>0</v>
          </cell>
          <cell r="Z25">
            <v>0</v>
          </cell>
          <cell r="AC25">
            <v>0</v>
          </cell>
          <cell r="AF25">
            <v>5</v>
          </cell>
          <cell r="AG25">
            <v>0</v>
          </cell>
          <cell r="AM25">
            <v>0</v>
          </cell>
          <cell r="AN25">
            <v>0</v>
          </cell>
          <cell r="AQ25">
            <v>0</v>
          </cell>
        </row>
        <row r="26">
          <cell r="R26">
            <v>2</v>
          </cell>
          <cell r="S26">
            <v>0</v>
          </cell>
          <cell r="Y26">
            <v>1</v>
          </cell>
          <cell r="Z26">
            <v>0</v>
          </cell>
          <cell r="AC26">
            <v>0</v>
          </cell>
          <cell r="AF26">
            <v>3</v>
          </cell>
          <cell r="AG26">
            <v>0</v>
          </cell>
          <cell r="AM26">
            <v>0</v>
          </cell>
          <cell r="AN26">
            <v>0</v>
          </cell>
          <cell r="AQ26">
            <v>0</v>
          </cell>
        </row>
        <row r="27">
          <cell r="R27">
            <v>97</v>
          </cell>
          <cell r="S27">
            <v>0</v>
          </cell>
          <cell r="Y27">
            <v>1</v>
          </cell>
          <cell r="Z27">
            <v>4</v>
          </cell>
          <cell r="AC27">
            <v>0</v>
          </cell>
          <cell r="AF27">
            <v>76</v>
          </cell>
          <cell r="AG27">
            <v>0</v>
          </cell>
          <cell r="AM27">
            <v>0</v>
          </cell>
          <cell r="AN27">
            <v>1</v>
          </cell>
          <cell r="AQ27">
            <v>4</v>
          </cell>
        </row>
        <row r="28">
          <cell r="R28">
            <v>48</v>
          </cell>
          <cell r="S28">
            <v>0</v>
          </cell>
          <cell r="Y28">
            <v>0</v>
          </cell>
          <cell r="Z28">
            <v>2</v>
          </cell>
          <cell r="AC28">
            <v>0</v>
          </cell>
          <cell r="AF28">
            <v>52</v>
          </cell>
          <cell r="AG28">
            <v>0</v>
          </cell>
          <cell r="AM28">
            <v>0</v>
          </cell>
          <cell r="AN28">
            <v>0</v>
          </cell>
          <cell r="AQ28">
            <v>0</v>
          </cell>
        </row>
        <row r="29">
          <cell r="R29">
            <v>45</v>
          </cell>
          <cell r="S29">
            <v>0</v>
          </cell>
          <cell r="Y29">
            <v>1</v>
          </cell>
          <cell r="Z29">
            <v>1</v>
          </cell>
          <cell r="AC29">
            <v>0</v>
          </cell>
          <cell r="AF29">
            <v>27</v>
          </cell>
          <cell r="AG29">
            <v>0</v>
          </cell>
          <cell r="AM29">
            <v>0</v>
          </cell>
          <cell r="AN29">
            <v>0</v>
          </cell>
          <cell r="AQ29">
            <v>0</v>
          </cell>
        </row>
        <row r="30">
          <cell r="R30">
            <v>54</v>
          </cell>
          <cell r="S30">
            <v>0</v>
          </cell>
          <cell r="Y30">
            <v>0</v>
          </cell>
          <cell r="Z30">
            <v>0</v>
          </cell>
          <cell r="AC30">
            <v>2</v>
          </cell>
          <cell r="AF30">
            <v>46</v>
          </cell>
          <cell r="AG30">
            <v>0</v>
          </cell>
          <cell r="AM30">
            <v>0</v>
          </cell>
          <cell r="AN30">
            <v>1</v>
          </cell>
          <cell r="AQ30">
            <v>0</v>
          </cell>
        </row>
        <row r="31">
          <cell r="R31">
            <v>26</v>
          </cell>
          <cell r="S31">
            <v>0</v>
          </cell>
          <cell r="Y31">
            <v>0</v>
          </cell>
          <cell r="Z31">
            <v>0</v>
          </cell>
          <cell r="AC31">
            <v>0</v>
          </cell>
          <cell r="AF31">
            <v>32</v>
          </cell>
          <cell r="AG31">
            <v>0</v>
          </cell>
          <cell r="AM31">
            <v>0</v>
          </cell>
          <cell r="AN31">
            <v>0</v>
          </cell>
          <cell r="AQ31">
            <v>0</v>
          </cell>
        </row>
        <row r="32">
          <cell r="R32">
            <v>36</v>
          </cell>
          <cell r="S32">
            <v>0</v>
          </cell>
          <cell r="Y32">
            <v>0</v>
          </cell>
          <cell r="Z32">
            <v>0</v>
          </cell>
          <cell r="AC32">
            <v>0</v>
          </cell>
          <cell r="AF32">
            <v>34</v>
          </cell>
          <cell r="AG32">
            <v>0</v>
          </cell>
          <cell r="AM32">
            <v>0</v>
          </cell>
          <cell r="AN32">
            <v>1</v>
          </cell>
          <cell r="AQ32">
            <v>0</v>
          </cell>
        </row>
        <row r="33">
          <cell r="R33">
            <v>21</v>
          </cell>
          <cell r="S33">
            <v>0</v>
          </cell>
          <cell r="Y33">
            <v>0</v>
          </cell>
          <cell r="Z33">
            <v>0</v>
          </cell>
          <cell r="AC33">
            <v>0</v>
          </cell>
          <cell r="AF33">
            <v>33</v>
          </cell>
          <cell r="AG33">
            <v>0</v>
          </cell>
          <cell r="AM33">
            <v>0</v>
          </cell>
          <cell r="AN33">
            <v>0</v>
          </cell>
          <cell r="AQ33">
            <v>1</v>
          </cell>
        </row>
        <row r="34">
          <cell r="R34">
            <v>73</v>
          </cell>
          <cell r="S34">
            <v>0</v>
          </cell>
          <cell r="Y34">
            <v>0</v>
          </cell>
          <cell r="Z34">
            <v>0</v>
          </cell>
          <cell r="AC34">
            <v>0</v>
          </cell>
          <cell r="AF34">
            <v>68</v>
          </cell>
          <cell r="AG34">
            <v>0</v>
          </cell>
          <cell r="AM34">
            <v>0</v>
          </cell>
          <cell r="AN34">
            <v>0</v>
          </cell>
          <cell r="AQ34">
            <v>0</v>
          </cell>
        </row>
        <row r="35">
          <cell r="R35">
            <v>33</v>
          </cell>
          <cell r="S35">
            <v>0</v>
          </cell>
          <cell r="Y35">
            <v>0</v>
          </cell>
          <cell r="Z35">
            <v>1</v>
          </cell>
          <cell r="AC35">
            <v>0</v>
          </cell>
          <cell r="AF35">
            <v>36</v>
          </cell>
          <cell r="AG35">
            <v>0</v>
          </cell>
          <cell r="AM35">
            <v>0</v>
          </cell>
          <cell r="AN35">
            <v>0</v>
          </cell>
          <cell r="AQ35">
            <v>1</v>
          </cell>
        </row>
        <row r="36">
          <cell r="R36">
            <v>26</v>
          </cell>
          <cell r="S36">
            <v>0</v>
          </cell>
          <cell r="Y36">
            <v>0</v>
          </cell>
          <cell r="Z36">
            <v>0</v>
          </cell>
          <cell r="AC36">
            <v>0</v>
          </cell>
          <cell r="AF36">
            <v>30</v>
          </cell>
          <cell r="AG36">
            <v>1</v>
          </cell>
          <cell r="AM36">
            <v>0</v>
          </cell>
          <cell r="AN36">
            <v>2</v>
          </cell>
          <cell r="AQ36">
            <v>0</v>
          </cell>
        </row>
        <row r="37">
          <cell r="R37">
            <v>50</v>
          </cell>
          <cell r="S37">
            <v>0</v>
          </cell>
          <cell r="Y37">
            <v>1</v>
          </cell>
          <cell r="Z37">
            <v>1</v>
          </cell>
          <cell r="AC37">
            <v>0</v>
          </cell>
          <cell r="AF37">
            <v>55</v>
          </cell>
          <cell r="AG37">
            <v>1</v>
          </cell>
          <cell r="AM37">
            <v>0</v>
          </cell>
          <cell r="AN37">
            <v>2</v>
          </cell>
          <cell r="AQ37">
            <v>0</v>
          </cell>
        </row>
        <row r="38">
          <cell r="R38">
            <v>6</v>
          </cell>
          <cell r="S38">
            <v>0</v>
          </cell>
          <cell r="Y38">
            <v>0</v>
          </cell>
          <cell r="Z38">
            <v>0</v>
          </cell>
          <cell r="AC38">
            <v>0</v>
          </cell>
          <cell r="AF38">
            <v>6</v>
          </cell>
          <cell r="AG38">
            <v>0</v>
          </cell>
          <cell r="AM38">
            <v>0</v>
          </cell>
          <cell r="AN38">
            <v>0</v>
          </cell>
          <cell r="AQ38">
            <v>0</v>
          </cell>
        </row>
        <row r="39">
          <cell r="R39">
            <v>9</v>
          </cell>
          <cell r="S39">
            <v>0</v>
          </cell>
          <cell r="Y39">
            <v>0</v>
          </cell>
          <cell r="Z39">
            <v>0</v>
          </cell>
          <cell r="AC39">
            <v>0</v>
          </cell>
          <cell r="AF39">
            <v>11</v>
          </cell>
          <cell r="AG39">
            <v>0</v>
          </cell>
          <cell r="AM39">
            <v>0</v>
          </cell>
          <cell r="AN39">
            <v>0</v>
          </cell>
          <cell r="AQ39">
            <v>0</v>
          </cell>
        </row>
        <row r="40">
          <cell r="R40">
            <v>51</v>
          </cell>
          <cell r="S40">
            <v>0</v>
          </cell>
          <cell r="Y40">
            <v>0</v>
          </cell>
          <cell r="Z40">
            <v>0</v>
          </cell>
          <cell r="AC40">
            <v>0</v>
          </cell>
          <cell r="AF40">
            <v>43</v>
          </cell>
          <cell r="AG40">
            <v>0</v>
          </cell>
          <cell r="AM40">
            <v>0</v>
          </cell>
          <cell r="AN40">
            <v>0</v>
          </cell>
          <cell r="AQ40">
            <v>0</v>
          </cell>
        </row>
        <row r="41">
          <cell r="R41">
            <v>32</v>
          </cell>
          <cell r="S41">
            <v>0</v>
          </cell>
          <cell r="Y41">
            <v>0</v>
          </cell>
          <cell r="Z41">
            <v>0</v>
          </cell>
          <cell r="AC41">
            <v>0</v>
          </cell>
          <cell r="AF41">
            <v>26</v>
          </cell>
          <cell r="AG41">
            <v>0</v>
          </cell>
          <cell r="AM41">
            <v>0</v>
          </cell>
          <cell r="AN41">
            <v>0</v>
          </cell>
          <cell r="AQ41">
            <v>0</v>
          </cell>
        </row>
        <row r="42">
          <cell r="R42">
            <v>45</v>
          </cell>
          <cell r="S42">
            <v>0</v>
          </cell>
          <cell r="Y42">
            <v>0</v>
          </cell>
          <cell r="Z42">
            <v>1</v>
          </cell>
          <cell r="AC42">
            <v>0</v>
          </cell>
          <cell r="AF42">
            <v>35</v>
          </cell>
          <cell r="AG42">
            <v>0</v>
          </cell>
          <cell r="AM42">
            <v>0</v>
          </cell>
          <cell r="AN42">
            <v>1</v>
          </cell>
          <cell r="AQ42">
            <v>0</v>
          </cell>
        </row>
        <row r="43">
          <cell r="R43">
            <v>62</v>
          </cell>
          <cell r="S43">
            <v>0</v>
          </cell>
          <cell r="Y43">
            <v>0</v>
          </cell>
          <cell r="Z43">
            <v>1</v>
          </cell>
          <cell r="AC43">
            <v>2</v>
          </cell>
          <cell r="AF43">
            <v>57</v>
          </cell>
          <cell r="AG43">
            <v>0</v>
          </cell>
          <cell r="AM43">
            <v>0</v>
          </cell>
          <cell r="AN43">
            <v>0</v>
          </cell>
          <cell r="AQ43">
            <v>0</v>
          </cell>
        </row>
        <row r="44">
          <cell r="R44">
            <v>37</v>
          </cell>
          <cell r="S44">
            <v>0</v>
          </cell>
          <cell r="Y44">
            <v>0</v>
          </cell>
          <cell r="Z44">
            <v>0</v>
          </cell>
          <cell r="AC44">
            <v>0</v>
          </cell>
          <cell r="AF44">
            <v>34</v>
          </cell>
          <cell r="AG44">
            <v>0</v>
          </cell>
          <cell r="AM44">
            <v>0</v>
          </cell>
          <cell r="AN44">
            <v>0</v>
          </cell>
          <cell r="AQ44">
            <v>0</v>
          </cell>
        </row>
        <row r="45">
          <cell r="R45">
            <v>28</v>
          </cell>
          <cell r="S45">
            <v>0</v>
          </cell>
          <cell r="Y45">
            <v>0</v>
          </cell>
          <cell r="Z45">
            <v>0</v>
          </cell>
          <cell r="AC45">
            <v>0</v>
          </cell>
          <cell r="AF45">
            <v>34</v>
          </cell>
          <cell r="AG45">
            <v>0</v>
          </cell>
          <cell r="AM45">
            <v>0</v>
          </cell>
          <cell r="AN45">
            <v>0</v>
          </cell>
          <cell r="AQ45">
            <v>0</v>
          </cell>
        </row>
        <row r="46">
          <cell r="R46">
            <v>36</v>
          </cell>
          <cell r="S46">
            <v>0</v>
          </cell>
          <cell r="Y46">
            <v>0</v>
          </cell>
          <cell r="Z46">
            <v>3</v>
          </cell>
          <cell r="AC46">
            <v>0</v>
          </cell>
          <cell r="AF46">
            <v>32</v>
          </cell>
          <cell r="AG46">
            <v>0</v>
          </cell>
          <cell r="AM46">
            <v>0</v>
          </cell>
          <cell r="AN46">
            <v>0</v>
          </cell>
          <cell r="AQ46">
            <v>0</v>
          </cell>
        </row>
        <row r="47">
          <cell r="R47">
            <v>39</v>
          </cell>
          <cell r="S47">
            <v>0</v>
          </cell>
          <cell r="Y47">
            <v>0</v>
          </cell>
          <cell r="Z47">
            <v>0</v>
          </cell>
          <cell r="AC47">
            <v>0</v>
          </cell>
          <cell r="AF47">
            <v>23</v>
          </cell>
          <cell r="AG47">
            <v>0</v>
          </cell>
          <cell r="AM47">
            <v>0</v>
          </cell>
          <cell r="AN47">
            <v>0</v>
          </cell>
          <cell r="AQ47">
            <v>0</v>
          </cell>
        </row>
        <row r="48">
          <cell r="R48">
            <v>20</v>
          </cell>
          <cell r="S48">
            <v>0</v>
          </cell>
          <cell r="Y48">
            <v>0</v>
          </cell>
          <cell r="Z48">
            <v>0</v>
          </cell>
          <cell r="AC48">
            <v>0</v>
          </cell>
          <cell r="AF48">
            <v>22</v>
          </cell>
          <cell r="AG48">
            <v>0</v>
          </cell>
          <cell r="AM48">
            <v>0</v>
          </cell>
          <cell r="AN48">
            <v>0</v>
          </cell>
          <cell r="AQ48">
            <v>0</v>
          </cell>
        </row>
      </sheetData>
      <sheetData sheetId="8">
        <row r="6">
          <cell r="F6">
            <v>0</v>
          </cell>
          <cell r="G6">
            <v>0</v>
          </cell>
          <cell r="I6">
            <v>0</v>
          </cell>
          <cell r="J6">
            <v>0</v>
          </cell>
        </row>
        <row r="7">
          <cell r="F7">
            <v>0</v>
          </cell>
          <cell r="G7">
            <v>0</v>
          </cell>
          <cell r="I7">
            <v>0</v>
          </cell>
          <cell r="J7">
            <v>0</v>
          </cell>
        </row>
        <row r="8">
          <cell r="F8">
            <v>0</v>
          </cell>
          <cell r="G8">
            <v>0</v>
          </cell>
          <cell r="I8">
            <v>0</v>
          </cell>
          <cell r="J8">
            <v>0</v>
          </cell>
        </row>
        <row r="9">
          <cell r="F9">
            <v>0</v>
          </cell>
          <cell r="G9">
            <v>0</v>
          </cell>
          <cell r="I9">
            <v>0</v>
          </cell>
          <cell r="J9">
            <v>0</v>
          </cell>
        </row>
        <row r="10">
          <cell r="F10">
            <v>1</v>
          </cell>
          <cell r="G10">
            <v>0</v>
          </cell>
          <cell r="I10">
            <v>0</v>
          </cell>
          <cell r="J10">
            <v>0</v>
          </cell>
        </row>
        <row r="11">
          <cell r="F11">
            <v>0</v>
          </cell>
          <cell r="G11">
            <v>0</v>
          </cell>
          <cell r="I11">
            <v>0</v>
          </cell>
          <cell r="J11">
            <v>0</v>
          </cell>
        </row>
        <row r="12">
          <cell r="F12">
            <v>0</v>
          </cell>
          <cell r="G12">
            <v>0</v>
          </cell>
          <cell r="I12">
            <v>0</v>
          </cell>
          <cell r="J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</row>
        <row r="14">
          <cell r="F14">
            <v>0</v>
          </cell>
          <cell r="G14">
            <v>2</v>
          </cell>
          <cell r="I14">
            <v>0</v>
          </cell>
          <cell r="J14">
            <v>0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</row>
        <row r="17">
          <cell r="F17">
            <v>0</v>
          </cell>
          <cell r="G17">
            <v>0</v>
          </cell>
          <cell r="I17">
            <v>0</v>
          </cell>
          <cell r="J17">
            <v>0</v>
          </cell>
        </row>
        <row r="18">
          <cell r="F18">
            <v>0</v>
          </cell>
          <cell r="G18">
            <v>0</v>
          </cell>
          <cell r="I18">
            <v>0</v>
          </cell>
          <cell r="J18">
            <v>0</v>
          </cell>
        </row>
        <row r="19">
          <cell r="F19">
            <v>0</v>
          </cell>
          <cell r="G19">
            <v>0</v>
          </cell>
          <cell r="I19">
            <v>0</v>
          </cell>
          <cell r="J19">
            <v>0</v>
          </cell>
        </row>
        <row r="20">
          <cell r="F20">
            <v>0</v>
          </cell>
          <cell r="G20">
            <v>0</v>
          </cell>
          <cell r="I20">
            <v>0</v>
          </cell>
          <cell r="J20">
            <v>0</v>
          </cell>
        </row>
        <row r="21">
          <cell r="F21">
            <v>0</v>
          </cell>
          <cell r="G21">
            <v>0</v>
          </cell>
          <cell r="I21">
            <v>0</v>
          </cell>
          <cell r="J21">
            <v>0</v>
          </cell>
        </row>
        <row r="22">
          <cell r="F22">
            <v>0</v>
          </cell>
          <cell r="G22">
            <v>0</v>
          </cell>
          <cell r="I22">
            <v>0</v>
          </cell>
          <cell r="J22">
            <v>0</v>
          </cell>
        </row>
        <row r="23">
          <cell r="F23">
            <v>0</v>
          </cell>
          <cell r="G23">
            <v>0</v>
          </cell>
          <cell r="I23">
            <v>0</v>
          </cell>
          <cell r="J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</row>
        <row r="25">
          <cell r="F25">
            <v>0</v>
          </cell>
          <cell r="G25">
            <v>0</v>
          </cell>
          <cell r="I25">
            <v>0</v>
          </cell>
          <cell r="J25">
            <v>0</v>
          </cell>
        </row>
        <row r="26">
          <cell r="F26">
            <v>0</v>
          </cell>
          <cell r="G26">
            <v>0</v>
          </cell>
          <cell r="I26">
            <v>0</v>
          </cell>
          <cell r="J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</row>
        <row r="28">
          <cell r="F28">
            <v>0</v>
          </cell>
          <cell r="G28">
            <v>0</v>
          </cell>
          <cell r="I28">
            <v>0</v>
          </cell>
          <cell r="J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</row>
        <row r="30">
          <cell r="F30">
            <v>0</v>
          </cell>
          <cell r="G30">
            <v>0</v>
          </cell>
          <cell r="I30">
            <v>0</v>
          </cell>
          <cell r="J30">
            <v>0</v>
          </cell>
        </row>
        <row r="31">
          <cell r="F31">
            <v>0</v>
          </cell>
          <cell r="G31">
            <v>0</v>
          </cell>
          <cell r="I31">
            <v>0</v>
          </cell>
          <cell r="J31">
            <v>0</v>
          </cell>
        </row>
        <row r="32">
          <cell r="F32">
            <v>0</v>
          </cell>
          <cell r="G32">
            <v>0</v>
          </cell>
          <cell r="I32">
            <v>0</v>
          </cell>
          <cell r="J32">
            <v>0</v>
          </cell>
        </row>
        <row r="33">
          <cell r="F33">
            <v>0</v>
          </cell>
          <cell r="G33">
            <v>0</v>
          </cell>
          <cell r="I33">
            <v>0</v>
          </cell>
          <cell r="J33">
            <v>0</v>
          </cell>
        </row>
        <row r="34">
          <cell r="F34">
            <v>0</v>
          </cell>
          <cell r="G34">
            <v>0</v>
          </cell>
          <cell r="I34">
            <v>0</v>
          </cell>
          <cell r="J34">
            <v>0</v>
          </cell>
        </row>
        <row r="35">
          <cell r="F35">
            <v>0</v>
          </cell>
          <cell r="G35">
            <v>0</v>
          </cell>
          <cell r="I35">
            <v>0</v>
          </cell>
          <cell r="J35">
            <v>0</v>
          </cell>
        </row>
        <row r="36">
          <cell r="F36">
            <v>0</v>
          </cell>
          <cell r="G36">
            <v>0</v>
          </cell>
          <cell r="I36">
            <v>0</v>
          </cell>
          <cell r="J36">
            <v>0</v>
          </cell>
        </row>
        <row r="37">
          <cell r="F37">
            <v>0</v>
          </cell>
          <cell r="G37">
            <v>0</v>
          </cell>
          <cell r="I37">
            <v>0</v>
          </cell>
          <cell r="J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J38">
            <v>0</v>
          </cell>
        </row>
        <row r="39">
          <cell r="F39">
            <v>0</v>
          </cell>
          <cell r="G39">
            <v>0</v>
          </cell>
          <cell r="I39">
            <v>0</v>
          </cell>
          <cell r="J39">
            <v>0</v>
          </cell>
        </row>
        <row r="40">
          <cell r="F40">
            <v>0</v>
          </cell>
          <cell r="G40">
            <v>0</v>
          </cell>
          <cell r="I40">
            <v>0</v>
          </cell>
          <cell r="J40">
            <v>0</v>
          </cell>
        </row>
        <row r="41">
          <cell r="F41">
            <v>0</v>
          </cell>
          <cell r="G41">
            <v>0</v>
          </cell>
          <cell r="I41">
            <v>0</v>
          </cell>
          <cell r="J41">
            <v>0</v>
          </cell>
        </row>
        <row r="42">
          <cell r="F42">
            <v>0</v>
          </cell>
          <cell r="G42">
            <v>0</v>
          </cell>
          <cell r="I42">
            <v>0</v>
          </cell>
          <cell r="J42">
            <v>0</v>
          </cell>
        </row>
        <row r="43">
          <cell r="F43">
            <v>0</v>
          </cell>
          <cell r="G43">
            <v>0</v>
          </cell>
          <cell r="I43">
            <v>0</v>
          </cell>
          <cell r="J43">
            <v>0</v>
          </cell>
        </row>
        <row r="44">
          <cell r="F44">
            <v>0</v>
          </cell>
          <cell r="G44">
            <v>0</v>
          </cell>
          <cell r="I44">
            <v>0</v>
          </cell>
          <cell r="J44">
            <v>0</v>
          </cell>
        </row>
        <row r="45">
          <cell r="F45">
            <v>0</v>
          </cell>
          <cell r="G45">
            <v>0</v>
          </cell>
          <cell r="I45">
            <v>0</v>
          </cell>
          <cell r="J45">
            <v>0</v>
          </cell>
        </row>
        <row r="46">
          <cell r="F46">
            <v>0</v>
          </cell>
          <cell r="G46">
            <v>0</v>
          </cell>
          <cell r="I46">
            <v>0</v>
          </cell>
          <cell r="J46">
            <v>0</v>
          </cell>
        </row>
        <row r="47">
          <cell r="F47">
            <v>0</v>
          </cell>
          <cell r="G47">
            <v>0</v>
          </cell>
          <cell r="I47">
            <v>0</v>
          </cell>
          <cell r="J47">
            <v>0</v>
          </cell>
        </row>
        <row r="48">
          <cell r="F48">
            <v>0</v>
          </cell>
          <cell r="G48">
            <v>0</v>
          </cell>
          <cell r="I48">
            <v>0</v>
          </cell>
          <cell r="J48">
            <v>0</v>
          </cell>
        </row>
      </sheetData>
      <sheetData sheetId="9">
        <row r="6">
          <cell r="M6">
            <v>3000</v>
          </cell>
          <cell r="N6">
            <v>6</v>
          </cell>
          <cell r="R6">
            <v>71</v>
          </cell>
          <cell r="S6">
            <v>33</v>
          </cell>
          <cell r="V6">
            <v>2822</v>
          </cell>
          <cell r="W6">
            <v>4</v>
          </cell>
          <cell r="AA6">
            <v>7</v>
          </cell>
          <cell r="AB6">
            <v>26</v>
          </cell>
        </row>
        <row r="7">
          <cell r="M7">
            <v>479</v>
          </cell>
          <cell r="N7">
            <v>0</v>
          </cell>
          <cell r="R7">
            <v>18</v>
          </cell>
          <cell r="S7">
            <v>8</v>
          </cell>
          <cell r="V7">
            <v>514</v>
          </cell>
          <cell r="W7">
            <v>0</v>
          </cell>
          <cell r="AA7">
            <v>5</v>
          </cell>
          <cell r="AB7">
            <v>6</v>
          </cell>
        </row>
        <row r="8">
          <cell r="M8">
            <v>84</v>
          </cell>
          <cell r="N8">
            <v>0</v>
          </cell>
          <cell r="R8">
            <v>0</v>
          </cell>
          <cell r="S8">
            <v>0</v>
          </cell>
          <cell r="V8">
            <v>105</v>
          </cell>
          <cell r="W8">
            <v>0</v>
          </cell>
          <cell r="AA8">
            <v>0</v>
          </cell>
          <cell r="AB8">
            <v>0</v>
          </cell>
        </row>
        <row r="9">
          <cell r="M9">
            <v>90</v>
          </cell>
          <cell r="N9">
            <v>0</v>
          </cell>
          <cell r="R9">
            <v>2</v>
          </cell>
          <cell r="S9">
            <v>2</v>
          </cell>
          <cell r="V9">
            <v>92</v>
          </cell>
          <cell r="W9">
            <v>0</v>
          </cell>
          <cell r="AA9">
            <v>1</v>
          </cell>
          <cell r="AB9">
            <v>0</v>
          </cell>
        </row>
        <row r="10">
          <cell r="M10">
            <v>276</v>
          </cell>
          <cell r="N10">
            <v>2</v>
          </cell>
          <cell r="R10">
            <v>4</v>
          </cell>
          <cell r="S10">
            <v>4</v>
          </cell>
          <cell r="V10">
            <v>223</v>
          </cell>
          <cell r="W10">
            <v>0</v>
          </cell>
          <cell r="AA10">
            <v>0</v>
          </cell>
          <cell r="AB10">
            <v>3</v>
          </cell>
        </row>
        <row r="11">
          <cell r="M11">
            <v>168</v>
          </cell>
          <cell r="N11">
            <v>0</v>
          </cell>
          <cell r="R11">
            <v>0</v>
          </cell>
          <cell r="S11">
            <v>1</v>
          </cell>
          <cell r="V11">
            <v>228</v>
          </cell>
          <cell r="W11">
            <v>0</v>
          </cell>
          <cell r="AA11">
            <v>1</v>
          </cell>
          <cell r="AB11">
            <v>0</v>
          </cell>
        </row>
        <row r="12">
          <cell r="M12">
            <v>79</v>
          </cell>
          <cell r="N12">
            <v>0</v>
          </cell>
          <cell r="R12">
            <v>1</v>
          </cell>
          <cell r="S12">
            <v>0</v>
          </cell>
          <cell r="V12">
            <v>78</v>
          </cell>
          <cell r="W12">
            <v>1</v>
          </cell>
          <cell r="AA12">
            <v>0</v>
          </cell>
          <cell r="AB12">
            <v>0</v>
          </cell>
        </row>
        <row r="13">
          <cell r="M13">
            <v>63</v>
          </cell>
          <cell r="N13">
            <v>0</v>
          </cell>
          <cell r="R13">
            <v>2</v>
          </cell>
          <cell r="S13">
            <v>0</v>
          </cell>
          <cell r="V13">
            <v>41</v>
          </cell>
          <cell r="W13">
            <v>0</v>
          </cell>
          <cell r="AA13">
            <v>0</v>
          </cell>
          <cell r="AB13">
            <v>0</v>
          </cell>
        </row>
        <row r="14">
          <cell r="M14">
            <v>489</v>
          </cell>
          <cell r="N14">
            <v>0</v>
          </cell>
          <cell r="R14">
            <v>14</v>
          </cell>
          <cell r="S14">
            <v>7</v>
          </cell>
          <cell r="V14">
            <v>424</v>
          </cell>
          <cell r="W14">
            <v>0</v>
          </cell>
          <cell r="AA14">
            <v>6</v>
          </cell>
          <cell r="AB14">
            <v>1</v>
          </cell>
        </row>
        <row r="15">
          <cell r="M15">
            <v>251</v>
          </cell>
          <cell r="N15">
            <v>0</v>
          </cell>
          <cell r="R15">
            <v>12</v>
          </cell>
          <cell r="S15">
            <v>1</v>
          </cell>
          <cell r="V15">
            <v>217</v>
          </cell>
          <cell r="W15">
            <v>0</v>
          </cell>
          <cell r="AA15">
            <v>3</v>
          </cell>
          <cell r="AB15">
            <v>0</v>
          </cell>
        </row>
        <row r="16">
          <cell r="M16">
            <v>149</v>
          </cell>
          <cell r="N16">
            <v>0</v>
          </cell>
          <cell r="R16">
            <v>6</v>
          </cell>
          <cell r="S16">
            <v>2</v>
          </cell>
          <cell r="V16">
            <v>134</v>
          </cell>
          <cell r="W16">
            <v>0</v>
          </cell>
          <cell r="AA16">
            <v>2</v>
          </cell>
          <cell r="AB16">
            <v>0</v>
          </cell>
        </row>
        <row r="17">
          <cell r="M17">
            <v>580</v>
          </cell>
          <cell r="N17">
            <v>0</v>
          </cell>
          <cell r="R17">
            <v>42</v>
          </cell>
          <cell r="S17">
            <v>2</v>
          </cell>
          <cell r="V17">
            <v>654</v>
          </cell>
          <cell r="W17">
            <v>0</v>
          </cell>
          <cell r="AA17">
            <v>3</v>
          </cell>
          <cell r="AB17">
            <v>5</v>
          </cell>
        </row>
        <row r="18">
          <cell r="M18">
            <v>173</v>
          </cell>
          <cell r="N18">
            <v>0</v>
          </cell>
          <cell r="R18">
            <v>4</v>
          </cell>
          <cell r="S18">
            <v>2</v>
          </cell>
          <cell r="V18">
            <v>160</v>
          </cell>
          <cell r="W18">
            <v>0</v>
          </cell>
          <cell r="AA18">
            <v>0</v>
          </cell>
          <cell r="AB18">
            <v>1</v>
          </cell>
        </row>
        <row r="19">
          <cell r="M19">
            <v>136</v>
          </cell>
          <cell r="N19">
            <v>0</v>
          </cell>
          <cell r="R19">
            <v>3</v>
          </cell>
          <cell r="S19">
            <v>4</v>
          </cell>
          <cell r="V19">
            <v>135</v>
          </cell>
          <cell r="W19">
            <v>0</v>
          </cell>
          <cell r="AA19">
            <v>0</v>
          </cell>
          <cell r="AB19">
            <v>0</v>
          </cell>
        </row>
        <row r="20">
          <cell r="M20">
            <v>130</v>
          </cell>
          <cell r="N20">
            <v>0</v>
          </cell>
          <cell r="R20">
            <v>3</v>
          </cell>
          <cell r="S20">
            <v>2</v>
          </cell>
          <cell r="V20">
            <v>134</v>
          </cell>
          <cell r="W20">
            <v>0</v>
          </cell>
          <cell r="AA20">
            <v>1</v>
          </cell>
          <cell r="AB20">
            <v>1</v>
          </cell>
        </row>
        <row r="21">
          <cell r="M21">
            <v>222</v>
          </cell>
          <cell r="N21">
            <v>5</v>
          </cell>
          <cell r="R21">
            <v>1</v>
          </cell>
          <cell r="S21">
            <v>2</v>
          </cell>
          <cell r="V21">
            <v>234</v>
          </cell>
          <cell r="W21">
            <v>1</v>
          </cell>
          <cell r="AA21">
            <v>0</v>
          </cell>
          <cell r="AB21">
            <v>3</v>
          </cell>
        </row>
        <row r="22">
          <cell r="M22">
            <v>180</v>
          </cell>
          <cell r="N22">
            <v>0</v>
          </cell>
          <cell r="R22">
            <v>3</v>
          </cell>
          <cell r="S22">
            <v>1</v>
          </cell>
          <cell r="V22">
            <v>157</v>
          </cell>
          <cell r="W22">
            <v>1</v>
          </cell>
          <cell r="AA22">
            <v>0</v>
          </cell>
          <cell r="AB22">
            <v>0</v>
          </cell>
        </row>
        <row r="23">
          <cell r="M23">
            <v>103</v>
          </cell>
          <cell r="N23">
            <v>0</v>
          </cell>
          <cell r="R23">
            <v>4</v>
          </cell>
          <cell r="S23">
            <v>4</v>
          </cell>
          <cell r="V23">
            <v>114</v>
          </cell>
          <cell r="W23">
            <v>0</v>
          </cell>
          <cell r="AA23">
            <v>0</v>
          </cell>
          <cell r="AB23">
            <v>1</v>
          </cell>
        </row>
        <row r="24">
          <cell r="M24">
            <v>358</v>
          </cell>
          <cell r="N24">
            <v>1</v>
          </cell>
          <cell r="R24">
            <v>17</v>
          </cell>
          <cell r="S24">
            <v>4</v>
          </cell>
          <cell r="V24">
            <v>376</v>
          </cell>
          <cell r="W24">
            <v>0</v>
          </cell>
          <cell r="AA24">
            <v>1</v>
          </cell>
          <cell r="AB24">
            <v>2</v>
          </cell>
        </row>
        <row r="25">
          <cell r="M25">
            <v>2</v>
          </cell>
          <cell r="N25">
            <v>0</v>
          </cell>
          <cell r="R25">
            <v>0</v>
          </cell>
          <cell r="S25">
            <v>0</v>
          </cell>
          <cell r="V25">
            <v>5</v>
          </cell>
          <cell r="W25">
            <v>0</v>
          </cell>
          <cell r="AA25">
            <v>0</v>
          </cell>
          <cell r="AB25">
            <v>0</v>
          </cell>
        </row>
        <row r="26">
          <cell r="M26">
            <v>2</v>
          </cell>
          <cell r="N26">
            <v>0</v>
          </cell>
          <cell r="R26">
            <v>1</v>
          </cell>
          <cell r="S26">
            <v>0</v>
          </cell>
          <cell r="V26">
            <v>3</v>
          </cell>
          <cell r="W26">
            <v>0</v>
          </cell>
          <cell r="AA26">
            <v>0</v>
          </cell>
          <cell r="AB26">
            <v>0</v>
          </cell>
        </row>
        <row r="27">
          <cell r="M27">
            <v>97</v>
          </cell>
          <cell r="N27">
            <v>0</v>
          </cell>
          <cell r="R27">
            <v>1</v>
          </cell>
          <cell r="S27">
            <v>4</v>
          </cell>
          <cell r="V27">
            <v>76</v>
          </cell>
          <cell r="W27">
            <v>0</v>
          </cell>
          <cell r="AA27">
            <v>0</v>
          </cell>
          <cell r="AB27">
            <v>1</v>
          </cell>
        </row>
        <row r="28">
          <cell r="M28">
            <v>48</v>
          </cell>
          <cell r="N28">
            <v>0</v>
          </cell>
          <cell r="R28">
            <v>0</v>
          </cell>
          <cell r="S28">
            <v>2</v>
          </cell>
          <cell r="V28">
            <v>52</v>
          </cell>
          <cell r="W28">
            <v>0</v>
          </cell>
          <cell r="AA28">
            <v>0</v>
          </cell>
          <cell r="AB28">
            <v>0</v>
          </cell>
        </row>
        <row r="29">
          <cell r="M29">
            <v>45</v>
          </cell>
          <cell r="N29">
            <v>0</v>
          </cell>
          <cell r="R29">
            <v>1</v>
          </cell>
          <cell r="S29">
            <v>1</v>
          </cell>
          <cell r="V29">
            <v>27</v>
          </cell>
          <cell r="W29">
            <v>0</v>
          </cell>
          <cell r="AA29">
            <v>0</v>
          </cell>
          <cell r="AB29">
            <v>0</v>
          </cell>
        </row>
        <row r="30">
          <cell r="M30">
            <v>58</v>
          </cell>
          <cell r="N30">
            <v>0</v>
          </cell>
          <cell r="R30">
            <v>0</v>
          </cell>
          <cell r="S30">
            <v>0</v>
          </cell>
          <cell r="V30">
            <v>46</v>
          </cell>
          <cell r="W30">
            <v>0</v>
          </cell>
          <cell r="AA30">
            <v>0</v>
          </cell>
          <cell r="AB30">
            <v>1</v>
          </cell>
        </row>
        <row r="31">
          <cell r="M31">
            <v>26</v>
          </cell>
          <cell r="N31">
            <v>0</v>
          </cell>
          <cell r="R31">
            <v>0</v>
          </cell>
          <cell r="S31">
            <v>0</v>
          </cell>
          <cell r="V31">
            <v>32</v>
          </cell>
          <cell r="W31">
            <v>0</v>
          </cell>
          <cell r="AA31">
            <v>0</v>
          </cell>
          <cell r="AB31">
            <v>0</v>
          </cell>
        </row>
        <row r="32">
          <cell r="M32">
            <v>36</v>
          </cell>
          <cell r="N32">
            <v>0</v>
          </cell>
          <cell r="R32">
            <v>0</v>
          </cell>
          <cell r="S32">
            <v>0</v>
          </cell>
          <cell r="V32">
            <v>34</v>
          </cell>
          <cell r="W32">
            <v>0</v>
          </cell>
          <cell r="AA32">
            <v>0</v>
          </cell>
          <cell r="AB32">
            <v>1</v>
          </cell>
        </row>
        <row r="33">
          <cell r="M33">
            <v>21</v>
          </cell>
          <cell r="N33">
            <v>0</v>
          </cell>
          <cell r="R33">
            <v>0</v>
          </cell>
          <cell r="S33">
            <v>0</v>
          </cell>
          <cell r="V33">
            <v>33</v>
          </cell>
          <cell r="W33">
            <v>0</v>
          </cell>
          <cell r="AA33">
            <v>0</v>
          </cell>
          <cell r="AB33">
            <v>0</v>
          </cell>
        </row>
        <row r="34">
          <cell r="M34">
            <v>73</v>
          </cell>
          <cell r="N34">
            <v>0</v>
          </cell>
          <cell r="R34">
            <v>0</v>
          </cell>
          <cell r="S34">
            <v>0</v>
          </cell>
          <cell r="V34">
            <v>68</v>
          </cell>
          <cell r="W34">
            <v>0</v>
          </cell>
          <cell r="AA34">
            <v>0</v>
          </cell>
          <cell r="AB34">
            <v>0</v>
          </cell>
        </row>
        <row r="35">
          <cell r="M35">
            <v>33</v>
          </cell>
          <cell r="N35">
            <v>0</v>
          </cell>
          <cell r="R35">
            <v>0</v>
          </cell>
          <cell r="S35">
            <v>1</v>
          </cell>
          <cell r="V35">
            <v>37</v>
          </cell>
          <cell r="W35">
            <v>0</v>
          </cell>
          <cell r="AA35">
            <v>0</v>
          </cell>
          <cell r="AB35">
            <v>0</v>
          </cell>
        </row>
        <row r="36">
          <cell r="M36">
            <v>26</v>
          </cell>
          <cell r="N36">
            <v>0</v>
          </cell>
          <cell r="R36">
            <v>0</v>
          </cell>
          <cell r="S36">
            <v>0</v>
          </cell>
          <cell r="V36">
            <v>30</v>
          </cell>
          <cell r="W36">
            <v>1</v>
          </cell>
          <cell r="AA36">
            <v>0</v>
          </cell>
          <cell r="AB36">
            <v>2</v>
          </cell>
        </row>
        <row r="37">
          <cell r="M37">
            <v>50</v>
          </cell>
          <cell r="N37">
            <v>0</v>
          </cell>
          <cell r="R37">
            <v>1</v>
          </cell>
          <cell r="S37">
            <v>1</v>
          </cell>
          <cell r="V37">
            <v>55</v>
          </cell>
          <cell r="W37">
            <v>1</v>
          </cell>
          <cell r="AA37">
            <v>0</v>
          </cell>
          <cell r="AB37">
            <v>2</v>
          </cell>
        </row>
        <row r="38">
          <cell r="M38">
            <v>6</v>
          </cell>
          <cell r="N38">
            <v>0</v>
          </cell>
          <cell r="R38">
            <v>0</v>
          </cell>
          <cell r="S38">
            <v>0</v>
          </cell>
          <cell r="V38">
            <v>6</v>
          </cell>
          <cell r="W38">
            <v>0</v>
          </cell>
          <cell r="AA38">
            <v>0</v>
          </cell>
          <cell r="AB38">
            <v>0</v>
          </cell>
        </row>
        <row r="39">
          <cell r="M39">
            <v>9</v>
          </cell>
          <cell r="N39">
            <v>0</v>
          </cell>
          <cell r="R39">
            <v>0</v>
          </cell>
          <cell r="S39">
            <v>0</v>
          </cell>
          <cell r="V39">
            <v>11</v>
          </cell>
          <cell r="W39">
            <v>0</v>
          </cell>
          <cell r="AA39">
            <v>0</v>
          </cell>
          <cell r="AB39">
            <v>0</v>
          </cell>
        </row>
        <row r="40">
          <cell r="M40">
            <v>51</v>
          </cell>
          <cell r="N40">
            <v>0</v>
          </cell>
          <cell r="R40">
            <v>0</v>
          </cell>
          <cell r="S40">
            <v>0</v>
          </cell>
          <cell r="V40">
            <v>43</v>
          </cell>
          <cell r="W40">
            <v>0</v>
          </cell>
          <cell r="AA40">
            <v>0</v>
          </cell>
          <cell r="AB40">
            <v>0</v>
          </cell>
        </row>
        <row r="41">
          <cell r="M41">
            <v>32</v>
          </cell>
          <cell r="N41">
            <v>0</v>
          </cell>
          <cell r="R41">
            <v>0</v>
          </cell>
          <cell r="S41">
            <v>0</v>
          </cell>
          <cell r="V41">
            <v>26</v>
          </cell>
          <cell r="W41">
            <v>0</v>
          </cell>
          <cell r="AA41">
            <v>0</v>
          </cell>
          <cell r="AB41">
            <v>0</v>
          </cell>
        </row>
        <row r="42">
          <cell r="M42">
            <v>45</v>
          </cell>
          <cell r="N42">
            <v>0</v>
          </cell>
          <cell r="R42">
            <v>0</v>
          </cell>
          <cell r="S42">
            <v>1</v>
          </cell>
          <cell r="V42">
            <v>35</v>
          </cell>
          <cell r="W42">
            <v>0</v>
          </cell>
          <cell r="AA42">
            <v>0</v>
          </cell>
          <cell r="AB42">
            <v>1</v>
          </cell>
        </row>
        <row r="43">
          <cell r="M43">
            <v>62</v>
          </cell>
          <cell r="N43">
            <v>0</v>
          </cell>
          <cell r="R43">
            <v>0</v>
          </cell>
          <cell r="S43">
            <v>1</v>
          </cell>
          <cell r="V43">
            <v>57</v>
          </cell>
          <cell r="W43">
            <v>0</v>
          </cell>
          <cell r="AA43">
            <v>0</v>
          </cell>
          <cell r="AB43">
            <v>0</v>
          </cell>
        </row>
        <row r="44">
          <cell r="M44">
            <v>37</v>
          </cell>
          <cell r="N44">
            <v>0</v>
          </cell>
          <cell r="R44">
            <v>0</v>
          </cell>
          <cell r="S44">
            <v>0</v>
          </cell>
          <cell r="V44">
            <v>34</v>
          </cell>
          <cell r="W44">
            <v>0</v>
          </cell>
          <cell r="AA44">
            <v>0</v>
          </cell>
          <cell r="AB44">
            <v>0</v>
          </cell>
        </row>
        <row r="45">
          <cell r="M45">
            <v>28</v>
          </cell>
          <cell r="N45">
            <v>0</v>
          </cell>
          <cell r="R45">
            <v>0</v>
          </cell>
          <cell r="S45">
            <v>0</v>
          </cell>
          <cell r="V45">
            <v>34</v>
          </cell>
          <cell r="W45">
            <v>0</v>
          </cell>
          <cell r="AA45">
            <v>0</v>
          </cell>
          <cell r="AB45">
            <v>0</v>
          </cell>
        </row>
        <row r="46">
          <cell r="M46">
            <v>36</v>
          </cell>
          <cell r="N46">
            <v>0</v>
          </cell>
          <cell r="R46">
            <v>0</v>
          </cell>
          <cell r="S46">
            <v>3</v>
          </cell>
          <cell r="V46">
            <v>32</v>
          </cell>
          <cell r="W46">
            <v>0</v>
          </cell>
          <cell r="AA46">
            <v>0</v>
          </cell>
          <cell r="AB46">
            <v>0</v>
          </cell>
        </row>
        <row r="47">
          <cell r="M47">
            <v>39</v>
          </cell>
          <cell r="N47">
            <v>0</v>
          </cell>
          <cell r="R47">
            <v>0</v>
          </cell>
          <cell r="S47">
            <v>0</v>
          </cell>
          <cell r="V47">
            <v>23</v>
          </cell>
          <cell r="W47">
            <v>0</v>
          </cell>
          <cell r="AA47">
            <v>0</v>
          </cell>
          <cell r="AB47">
            <v>0</v>
          </cell>
        </row>
        <row r="48">
          <cell r="M48">
            <v>20</v>
          </cell>
          <cell r="N48">
            <v>0</v>
          </cell>
          <cell r="R48">
            <v>0</v>
          </cell>
          <cell r="S48">
            <v>0</v>
          </cell>
          <cell r="V48">
            <v>22</v>
          </cell>
          <cell r="W48">
            <v>0</v>
          </cell>
          <cell r="AA48">
            <v>0</v>
          </cell>
          <cell r="AB48">
            <v>0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zoomScaleNormal="100" workbookViewId="0">
      <selection activeCell="G39" sqref="G39"/>
    </sheetView>
  </sheetViews>
  <sheetFormatPr defaultColWidth="10.625" defaultRowHeight="13.5"/>
  <cols>
    <col min="1" max="1" width="3.625" customWidth="1"/>
    <col min="2" max="2" width="11.625" customWidth="1"/>
    <col min="3" max="4" width="12.625" customWidth="1"/>
    <col min="5" max="5" width="8.75" customWidth="1"/>
    <col min="6" max="8" width="17.625" customWidth="1"/>
    <col min="9" max="17" width="11.625" customWidth="1"/>
    <col min="19" max="26" width="5.5" customWidth="1"/>
    <col min="257" max="257" width="3.625" customWidth="1"/>
    <col min="258" max="258" width="11.625" customWidth="1"/>
    <col min="259" max="260" width="12.625" customWidth="1"/>
    <col min="261" max="261" width="8.75" customWidth="1"/>
    <col min="262" max="264" width="17.625" customWidth="1"/>
    <col min="265" max="273" width="11.625" customWidth="1"/>
    <col min="275" max="282" width="5.5" customWidth="1"/>
    <col min="513" max="513" width="3.625" customWidth="1"/>
    <col min="514" max="514" width="11.625" customWidth="1"/>
    <col min="515" max="516" width="12.625" customWidth="1"/>
    <col min="517" max="517" width="8.75" customWidth="1"/>
    <col min="518" max="520" width="17.625" customWidth="1"/>
    <col min="521" max="529" width="11.625" customWidth="1"/>
    <col min="531" max="538" width="5.5" customWidth="1"/>
    <col min="769" max="769" width="3.625" customWidth="1"/>
    <col min="770" max="770" width="11.625" customWidth="1"/>
    <col min="771" max="772" width="12.625" customWidth="1"/>
    <col min="773" max="773" width="8.75" customWidth="1"/>
    <col min="774" max="776" width="17.625" customWidth="1"/>
    <col min="777" max="785" width="11.625" customWidth="1"/>
    <col min="787" max="794" width="5.5" customWidth="1"/>
    <col min="1025" max="1025" width="3.625" customWidth="1"/>
    <col min="1026" max="1026" width="11.625" customWidth="1"/>
    <col min="1027" max="1028" width="12.625" customWidth="1"/>
    <col min="1029" max="1029" width="8.75" customWidth="1"/>
    <col min="1030" max="1032" width="17.625" customWidth="1"/>
    <col min="1033" max="1041" width="11.625" customWidth="1"/>
    <col min="1043" max="1050" width="5.5" customWidth="1"/>
    <col min="1281" max="1281" width="3.625" customWidth="1"/>
    <col min="1282" max="1282" width="11.625" customWidth="1"/>
    <col min="1283" max="1284" width="12.625" customWidth="1"/>
    <col min="1285" max="1285" width="8.75" customWidth="1"/>
    <col min="1286" max="1288" width="17.625" customWidth="1"/>
    <col min="1289" max="1297" width="11.625" customWidth="1"/>
    <col min="1299" max="1306" width="5.5" customWidth="1"/>
    <col min="1537" max="1537" width="3.625" customWidth="1"/>
    <col min="1538" max="1538" width="11.625" customWidth="1"/>
    <col min="1539" max="1540" width="12.625" customWidth="1"/>
    <col min="1541" max="1541" width="8.75" customWidth="1"/>
    <col min="1542" max="1544" width="17.625" customWidth="1"/>
    <col min="1545" max="1553" width="11.625" customWidth="1"/>
    <col min="1555" max="1562" width="5.5" customWidth="1"/>
    <col min="1793" max="1793" width="3.625" customWidth="1"/>
    <col min="1794" max="1794" width="11.625" customWidth="1"/>
    <col min="1795" max="1796" width="12.625" customWidth="1"/>
    <col min="1797" max="1797" width="8.75" customWidth="1"/>
    <col min="1798" max="1800" width="17.625" customWidth="1"/>
    <col min="1801" max="1809" width="11.625" customWidth="1"/>
    <col min="1811" max="1818" width="5.5" customWidth="1"/>
    <col min="2049" max="2049" width="3.625" customWidth="1"/>
    <col min="2050" max="2050" width="11.625" customWidth="1"/>
    <col min="2051" max="2052" width="12.625" customWidth="1"/>
    <col min="2053" max="2053" width="8.75" customWidth="1"/>
    <col min="2054" max="2056" width="17.625" customWidth="1"/>
    <col min="2057" max="2065" width="11.625" customWidth="1"/>
    <col min="2067" max="2074" width="5.5" customWidth="1"/>
    <col min="2305" max="2305" width="3.625" customWidth="1"/>
    <col min="2306" max="2306" width="11.625" customWidth="1"/>
    <col min="2307" max="2308" width="12.625" customWidth="1"/>
    <col min="2309" max="2309" width="8.75" customWidth="1"/>
    <col min="2310" max="2312" width="17.625" customWidth="1"/>
    <col min="2313" max="2321" width="11.625" customWidth="1"/>
    <col min="2323" max="2330" width="5.5" customWidth="1"/>
    <col min="2561" max="2561" width="3.625" customWidth="1"/>
    <col min="2562" max="2562" width="11.625" customWidth="1"/>
    <col min="2563" max="2564" width="12.625" customWidth="1"/>
    <col min="2565" max="2565" width="8.75" customWidth="1"/>
    <col min="2566" max="2568" width="17.625" customWidth="1"/>
    <col min="2569" max="2577" width="11.625" customWidth="1"/>
    <col min="2579" max="2586" width="5.5" customWidth="1"/>
    <col min="2817" max="2817" width="3.625" customWidth="1"/>
    <col min="2818" max="2818" width="11.625" customWidth="1"/>
    <col min="2819" max="2820" width="12.625" customWidth="1"/>
    <col min="2821" max="2821" width="8.75" customWidth="1"/>
    <col min="2822" max="2824" width="17.625" customWidth="1"/>
    <col min="2825" max="2833" width="11.625" customWidth="1"/>
    <col min="2835" max="2842" width="5.5" customWidth="1"/>
    <col min="3073" max="3073" width="3.625" customWidth="1"/>
    <col min="3074" max="3074" width="11.625" customWidth="1"/>
    <col min="3075" max="3076" width="12.625" customWidth="1"/>
    <col min="3077" max="3077" width="8.75" customWidth="1"/>
    <col min="3078" max="3080" width="17.625" customWidth="1"/>
    <col min="3081" max="3089" width="11.625" customWidth="1"/>
    <col min="3091" max="3098" width="5.5" customWidth="1"/>
    <col min="3329" max="3329" width="3.625" customWidth="1"/>
    <col min="3330" max="3330" width="11.625" customWidth="1"/>
    <col min="3331" max="3332" width="12.625" customWidth="1"/>
    <col min="3333" max="3333" width="8.75" customWidth="1"/>
    <col min="3334" max="3336" width="17.625" customWidth="1"/>
    <col min="3337" max="3345" width="11.625" customWidth="1"/>
    <col min="3347" max="3354" width="5.5" customWidth="1"/>
    <col min="3585" max="3585" width="3.625" customWidth="1"/>
    <col min="3586" max="3586" width="11.625" customWidth="1"/>
    <col min="3587" max="3588" width="12.625" customWidth="1"/>
    <col min="3589" max="3589" width="8.75" customWidth="1"/>
    <col min="3590" max="3592" width="17.625" customWidth="1"/>
    <col min="3593" max="3601" width="11.625" customWidth="1"/>
    <col min="3603" max="3610" width="5.5" customWidth="1"/>
    <col min="3841" max="3841" width="3.625" customWidth="1"/>
    <col min="3842" max="3842" width="11.625" customWidth="1"/>
    <col min="3843" max="3844" width="12.625" customWidth="1"/>
    <col min="3845" max="3845" width="8.75" customWidth="1"/>
    <col min="3846" max="3848" width="17.625" customWidth="1"/>
    <col min="3849" max="3857" width="11.625" customWidth="1"/>
    <col min="3859" max="3866" width="5.5" customWidth="1"/>
    <col min="4097" max="4097" width="3.625" customWidth="1"/>
    <col min="4098" max="4098" width="11.625" customWidth="1"/>
    <col min="4099" max="4100" width="12.625" customWidth="1"/>
    <col min="4101" max="4101" width="8.75" customWidth="1"/>
    <col min="4102" max="4104" width="17.625" customWidth="1"/>
    <col min="4105" max="4113" width="11.625" customWidth="1"/>
    <col min="4115" max="4122" width="5.5" customWidth="1"/>
    <col min="4353" max="4353" width="3.625" customWidth="1"/>
    <col min="4354" max="4354" width="11.625" customWidth="1"/>
    <col min="4355" max="4356" width="12.625" customWidth="1"/>
    <col min="4357" max="4357" width="8.75" customWidth="1"/>
    <col min="4358" max="4360" width="17.625" customWidth="1"/>
    <col min="4361" max="4369" width="11.625" customWidth="1"/>
    <col min="4371" max="4378" width="5.5" customWidth="1"/>
    <col min="4609" max="4609" width="3.625" customWidth="1"/>
    <col min="4610" max="4610" width="11.625" customWidth="1"/>
    <col min="4611" max="4612" width="12.625" customWidth="1"/>
    <col min="4613" max="4613" width="8.75" customWidth="1"/>
    <col min="4614" max="4616" width="17.625" customWidth="1"/>
    <col min="4617" max="4625" width="11.625" customWidth="1"/>
    <col min="4627" max="4634" width="5.5" customWidth="1"/>
    <col min="4865" max="4865" width="3.625" customWidth="1"/>
    <col min="4866" max="4866" width="11.625" customWidth="1"/>
    <col min="4867" max="4868" width="12.625" customWidth="1"/>
    <col min="4869" max="4869" width="8.75" customWidth="1"/>
    <col min="4870" max="4872" width="17.625" customWidth="1"/>
    <col min="4873" max="4881" width="11.625" customWidth="1"/>
    <col min="4883" max="4890" width="5.5" customWidth="1"/>
    <col min="5121" max="5121" width="3.625" customWidth="1"/>
    <col min="5122" max="5122" width="11.625" customWidth="1"/>
    <col min="5123" max="5124" width="12.625" customWidth="1"/>
    <col min="5125" max="5125" width="8.75" customWidth="1"/>
    <col min="5126" max="5128" width="17.625" customWidth="1"/>
    <col min="5129" max="5137" width="11.625" customWidth="1"/>
    <col min="5139" max="5146" width="5.5" customWidth="1"/>
    <col min="5377" max="5377" width="3.625" customWidth="1"/>
    <col min="5378" max="5378" width="11.625" customWidth="1"/>
    <col min="5379" max="5380" width="12.625" customWidth="1"/>
    <col min="5381" max="5381" width="8.75" customWidth="1"/>
    <col min="5382" max="5384" width="17.625" customWidth="1"/>
    <col min="5385" max="5393" width="11.625" customWidth="1"/>
    <col min="5395" max="5402" width="5.5" customWidth="1"/>
    <col min="5633" max="5633" width="3.625" customWidth="1"/>
    <col min="5634" max="5634" width="11.625" customWidth="1"/>
    <col min="5635" max="5636" width="12.625" customWidth="1"/>
    <col min="5637" max="5637" width="8.75" customWidth="1"/>
    <col min="5638" max="5640" width="17.625" customWidth="1"/>
    <col min="5641" max="5649" width="11.625" customWidth="1"/>
    <col min="5651" max="5658" width="5.5" customWidth="1"/>
    <col min="5889" max="5889" width="3.625" customWidth="1"/>
    <col min="5890" max="5890" width="11.625" customWidth="1"/>
    <col min="5891" max="5892" width="12.625" customWidth="1"/>
    <col min="5893" max="5893" width="8.75" customWidth="1"/>
    <col min="5894" max="5896" width="17.625" customWidth="1"/>
    <col min="5897" max="5905" width="11.625" customWidth="1"/>
    <col min="5907" max="5914" width="5.5" customWidth="1"/>
    <col min="6145" max="6145" width="3.625" customWidth="1"/>
    <col min="6146" max="6146" width="11.625" customWidth="1"/>
    <col min="6147" max="6148" width="12.625" customWidth="1"/>
    <col min="6149" max="6149" width="8.75" customWidth="1"/>
    <col min="6150" max="6152" width="17.625" customWidth="1"/>
    <col min="6153" max="6161" width="11.625" customWidth="1"/>
    <col min="6163" max="6170" width="5.5" customWidth="1"/>
    <col min="6401" max="6401" width="3.625" customWidth="1"/>
    <col min="6402" max="6402" width="11.625" customWidth="1"/>
    <col min="6403" max="6404" width="12.625" customWidth="1"/>
    <col min="6405" max="6405" width="8.75" customWidth="1"/>
    <col min="6406" max="6408" width="17.625" customWidth="1"/>
    <col min="6409" max="6417" width="11.625" customWidth="1"/>
    <col min="6419" max="6426" width="5.5" customWidth="1"/>
    <col min="6657" max="6657" width="3.625" customWidth="1"/>
    <col min="6658" max="6658" width="11.625" customWidth="1"/>
    <col min="6659" max="6660" width="12.625" customWidth="1"/>
    <col min="6661" max="6661" width="8.75" customWidth="1"/>
    <col min="6662" max="6664" width="17.625" customWidth="1"/>
    <col min="6665" max="6673" width="11.625" customWidth="1"/>
    <col min="6675" max="6682" width="5.5" customWidth="1"/>
    <col min="6913" max="6913" width="3.625" customWidth="1"/>
    <col min="6914" max="6914" width="11.625" customWidth="1"/>
    <col min="6915" max="6916" width="12.625" customWidth="1"/>
    <col min="6917" max="6917" width="8.75" customWidth="1"/>
    <col min="6918" max="6920" width="17.625" customWidth="1"/>
    <col min="6921" max="6929" width="11.625" customWidth="1"/>
    <col min="6931" max="6938" width="5.5" customWidth="1"/>
    <col min="7169" max="7169" width="3.625" customWidth="1"/>
    <col min="7170" max="7170" width="11.625" customWidth="1"/>
    <col min="7171" max="7172" width="12.625" customWidth="1"/>
    <col min="7173" max="7173" width="8.75" customWidth="1"/>
    <col min="7174" max="7176" width="17.625" customWidth="1"/>
    <col min="7177" max="7185" width="11.625" customWidth="1"/>
    <col min="7187" max="7194" width="5.5" customWidth="1"/>
    <col min="7425" max="7425" width="3.625" customWidth="1"/>
    <col min="7426" max="7426" width="11.625" customWidth="1"/>
    <col min="7427" max="7428" width="12.625" customWidth="1"/>
    <col min="7429" max="7429" width="8.75" customWidth="1"/>
    <col min="7430" max="7432" width="17.625" customWidth="1"/>
    <col min="7433" max="7441" width="11.625" customWidth="1"/>
    <col min="7443" max="7450" width="5.5" customWidth="1"/>
    <col min="7681" max="7681" width="3.625" customWidth="1"/>
    <col min="7682" max="7682" width="11.625" customWidth="1"/>
    <col min="7683" max="7684" width="12.625" customWidth="1"/>
    <col min="7685" max="7685" width="8.75" customWidth="1"/>
    <col min="7686" max="7688" width="17.625" customWidth="1"/>
    <col min="7689" max="7697" width="11.625" customWidth="1"/>
    <col min="7699" max="7706" width="5.5" customWidth="1"/>
    <col min="7937" max="7937" width="3.625" customWidth="1"/>
    <col min="7938" max="7938" width="11.625" customWidth="1"/>
    <col min="7939" max="7940" width="12.625" customWidth="1"/>
    <col min="7941" max="7941" width="8.75" customWidth="1"/>
    <col min="7942" max="7944" width="17.625" customWidth="1"/>
    <col min="7945" max="7953" width="11.625" customWidth="1"/>
    <col min="7955" max="7962" width="5.5" customWidth="1"/>
    <col min="8193" max="8193" width="3.625" customWidth="1"/>
    <col min="8194" max="8194" width="11.625" customWidth="1"/>
    <col min="8195" max="8196" width="12.625" customWidth="1"/>
    <col min="8197" max="8197" width="8.75" customWidth="1"/>
    <col min="8198" max="8200" width="17.625" customWidth="1"/>
    <col min="8201" max="8209" width="11.625" customWidth="1"/>
    <col min="8211" max="8218" width="5.5" customWidth="1"/>
    <col min="8449" max="8449" width="3.625" customWidth="1"/>
    <col min="8450" max="8450" width="11.625" customWidth="1"/>
    <col min="8451" max="8452" width="12.625" customWidth="1"/>
    <col min="8453" max="8453" width="8.75" customWidth="1"/>
    <col min="8454" max="8456" width="17.625" customWidth="1"/>
    <col min="8457" max="8465" width="11.625" customWidth="1"/>
    <col min="8467" max="8474" width="5.5" customWidth="1"/>
    <col min="8705" max="8705" width="3.625" customWidth="1"/>
    <col min="8706" max="8706" width="11.625" customWidth="1"/>
    <col min="8707" max="8708" width="12.625" customWidth="1"/>
    <col min="8709" max="8709" width="8.75" customWidth="1"/>
    <col min="8710" max="8712" width="17.625" customWidth="1"/>
    <col min="8713" max="8721" width="11.625" customWidth="1"/>
    <col min="8723" max="8730" width="5.5" customWidth="1"/>
    <col min="8961" max="8961" width="3.625" customWidth="1"/>
    <col min="8962" max="8962" width="11.625" customWidth="1"/>
    <col min="8963" max="8964" width="12.625" customWidth="1"/>
    <col min="8965" max="8965" width="8.75" customWidth="1"/>
    <col min="8966" max="8968" width="17.625" customWidth="1"/>
    <col min="8969" max="8977" width="11.625" customWidth="1"/>
    <col min="8979" max="8986" width="5.5" customWidth="1"/>
    <col min="9217" max="9217" width="3.625" customWidth="1"/>
    <col min="9218" max="9218" width="11.625" customWidth="1"/>
    <col min="9219" max="9220" width="12.625" customWidth="1"/>
    <col min="9221" max="9221" width="8.75" customWidth="1"/>
    <col min="9222" max="9224" width="17.625" customWidth="1"/>
    <col min="9225" max="9233" width="11.625" customWidth="1"/>
    <col min="9235" max="9242" width="5.5" customWidth="1"/>
    <col min="9473" max="9473" width="3.625" customWidth="1"/>
    <col min="9474" max="9474" width="11.625" customWidth="1"/>
    <col min="9475" max="9476" width="12.625" customWidth="1"/>
    <col min="9477" max="9477" width="8.75" customWidth="1"/>
    <col min="9478" max="9480" width="17.625" customWidth="1"/>
    <col min="9481" max="9489" width="11.625" customWidth="1"/>
    <col min="9491" max="9498" width="5.5" customWidth="1"/>
    <col min="9729" max="9729" width="3.625" customWidth="1"/>
    <col min="9730" max="9730" width="11.625" customWidth="1"/>
    <col min="9731" max="9732" width="12.625" customWidth="1"/>
    <col min="9733" max="9733" width="8.75" customWidth="1"/>
    <col min="9734" max="9736" width="17.625" customWidth="1"/>
    <col min="9737" max="9745" width="11.625" customWidth="1"/>
    <col min="9747" max="9754" width="5.5" customWidth="1"/>
    <col min="9985" max="9985" width="3.625" customWidth="1"/>
    <col min="9986" max="9986" width="11.625" customWidth="1"/>
    <col min="9987" max="9988" width="12.625" customWidth="1"/>
    <col min="9989" max="9989" width="8.75" customWidth="1"/>
    <col min="9990" max="9992" width="17.625" customWidth="1"/>
    <col min="9993" max="10001" width="11.625" customWidth="1"/>
    <col min="10003" max="10010" width="5.5" customWidth="1"/>
    <col min="10241" max="10241" width="3.625" customWidth="1"/>
    <col min="10242" max="10242" width="11.625" customWidth="1"/>
    <col min="10243" max="10244" width="12.625" customWidth="1"/>
    <col min="10245" max="10245" width="8.75" customWidth="1"/>
    <col min="10246" max="10248" width="17.625" customWidth="1"/>
    <col min="10249" max="10257" width="11.625" customWidth="1"/>
    <col min="10259" max="10266" width="5.5" customWidth="1"/>
    <col min="10497" max="10497" width="3.625" customWidth="1"/>
    <col min="10498" max="10498" width="11.625" customWidth="1"/>
    <col min="10499" max="10500" width="12.625" customWidth="1"/>
    <col min="10501" max="10501" width="8.75" customWidth="1"/>
    <col min="10502" max="10504" width="17.625" customWidth="1"/>
    <col min="10505" max="10513" width="11.625" customWidth="1"/>
    <col min="10515" max="10522" width="5.5" customWidth="1"/>
    <col min="10753" max="10753" width="3.625" customWidth="1"/>
    <col min="10754" max="10754" width="11.625" customWidth="1"/>
    <col min="10755" max="10756" width="12.625" customWidth="1"/>
    <col min="10757" max="10757" width="8.75" customWidth="1"/>
    <col min="10758" max="10760" width="17.625" customWidth="1"/>
    <col min="10761" max="10769" width="11.625" customWidth="1"/>
    <col min="10771" max="10778" width="5.5" customWidth="1"/>
    <col min="11009" max="11009" width="3.625" customWidth="1"/>
    <col min="11010" max="11010" width="11.625" customWidth="1"/>
    <col min="11011" max="11012" width="12.625" customWidth="1"/>
    <col min="11013" max="11013" width="8.75" customWidth="1"/>
    <col min="11014" max="11016" width="17.625" customWidth="1"/>
    <col min="11017" max="11025" width="11.625" customWidth="1"/>
    <col min="11027" max="11034" width="5.5" customWidth="1"/>
    <col min="11265" max="11265" width="3.625" customWidth="1"/>
    <col min="11266" max="11266" width="11.625" customWidth="1"/>
    <col min="11267" max="11268" width="12.625" customWidth="1"/>
    <col min="11269" max="11269" width="8.75" customWidth="1"/>
    <col min="11270" max="11272" width="17.625" customWidth="1"/>
    <col min="11273" max="11281" width="11.625" customWidth="1"/>
    <col min="11283" max="11290" width="5.5" customWidth="1"/>
    <col min="11521" max="11521" width="3.625" customWidth="1"/>
    <col min="11522" max="11522" width="11.625" customWidth="1"/>
    <col min="11523" max="11524" width="12.625" customWidth="1"/>
    <col min="11525" max="11525" width="8.75" customWidth="1"/>
    <col min="11526" max="11528" width="17.625" customWidth="1"/>
    <col min="11529" max="11537" width="11.625" customWidth="1"/>
    <col min="11539" max="11546" width="5.5" customWidth="1"/>
    <col min="11777" max="11777" width="3.625" customWidth="1"/>
    <col min="11778" max="11778" width="11.625" customWidth="1"/>
    <col min="11779" max="11780" width="12.625" customWidth="1"/>
    <col min="11781" max="11781" width="8.75" customWidth="1"/>
    <col min="11782" max="11784" width="17.625" customWidth="1"/>
    <col min="11785" max="11793" width="11.625" customWidth="1"/>
    <col min="11795" max="11802" width="5.5" customWidth="1"/>
    <col min="12033" max="12033" width="3.625" customWidth="1"/>
    <col min="12034" max="12034" width="11.625" customWidth="1"/>
    <col min="12035" max="12036" width="12.625" customWidth="1"/>
    <col min="12037" max="12037" width="8.75" customWidth="1"/>
    <col min="12038" max="12040" width="17.625" customWidth="1"/>
    <col min="12041" max="12049" width="11.625" customWidth="1"/>
    <col min="12051" max="12058" width="5.5" customWidth="1"/>
    <col min="12289" max="12289" width="3.625" customWidth="1"/>
    <col min="12290" max="12290" width="11.625" customWidth="1"/>
    <col min="12291" max="12292" width="12.625" customWidth="1"/>
    <col min="12293" max="12293" width="8.75" customWidth="1"/>
    <col min="12294" max="12296" width="17.625" customWidth="1"/>
    <col min="12297" max="12305" width="11.625" customWidth="1"/>
    <col min="12307" max="12314" width="5.5" customWidth="1"/>
    <col min="12545" max="12545" width="3.625" customWidth="1"/>
    <col min="12546" max="12546" width="11.625" customWidth="1"/>
    <col min="12547" max="12548" width="12.625" customWidth="1"/>
    <col min="12549" max="12549" width="8.75" customWidth="1"/>
    <col min="12550" max="12552" width="17.625" customWidth="1"/>
    <col min="12553" max="12561" width="11.625" customWidth="1"/>
    <col min="12563" max="12570" width="5.5" customWidth="1"/>
    <col min="12801" max="12801" width="3.625" customWidth="1"/>
    <col min="12802" max="12802" width="11.625" customWidth="1"/>
    <col min="12803" max="12804" width="12.625" customWidth="1"/>
    <col min="12805" max="12805" width="8.75" customWidth="1"/>
    <col min="12806" max="12808" width="17.625" customWidth="1"/>
    <col min="12809" max="12817" width="11.625" customWidth="1"/>
    <col min="12819" max="12826" width="5.5" customWidth="1"/>
    <col min="13057" max="13057" width="3.625" customWidth="1"/>
    <col min="13058" max="13058" width="11.625" customWidth="1"/>
    <col min="13059" max="13060" width="12.625" customWidth="1"/>
    <col min="13061" max="13061" width="8.75" customWidth="1"/>
    <col min="13062" max="13064" width="17.625" customWidth="1"/>
    <col min="13065" max="13073" width="11.625" customWidth="1"/>
    <col min="13075" max="13082" width="5.5" customWidth="1"/>
    <col min="13313" max="13313" width="3.625" customWidth="1"/>
    <col min="13314" max="13314" width="11.625" customWidth="1"/>
    <col min="13315" max="13316" width="12.625" customWidth="1"/>
    <col min="13317" max="13317" width="8.75" customWidth="1"/>
    <col min="13318" max="13320" width="17.625" customWidth="1"/>
    <col min="13321" max="13329" width="11.625" customWidth="1"/>
    <col min="13331" max="13338" width="5.5" customWidth="1"/>
    <col min="13569" max="13569" width="3.625" customWidth="1"/>
    <col min="13570" max="13570" width="11.625" customWidth="1"/>
    <col min="13571" max="13572" width="12.625" customWidth="1"/>
    <col min="13573" max="13573" width="8.75" customWidth="1"/>
    <col min="13574" max="13576" width="17.625" customWidth="1"/>
    <col min="13577" max="13585" width="11.625" customWidth="1"/>
    <col min="13587" max="13594" width="5.5" customWidth="1"/>
    <col min="13825" max="13825" width="3.625" customWidth="1"/>
    <col min="13826" max="13826" width="11.625" customWidth="1"/>
    <col min="13827" max="13828" width="12.625" customWidth="1"/>
    <col min="13829" max="13829" width="8.75" customWidth="1"/>
    <col min="13830" max="13832" width="17.625" customWidth="1"/>
    <col min="13833" max="13841" width="11.625" customWidth="1"/>
    <col min="13843" max="13850" width="5.5" customWidth="1"/>
    <col min="14081" max="14081" width="3.625" customWidth="1"/>
    <col min="14082" max="14082" width="11.625" customWidth="1"/>
    <col min="14083" max="14084" width="12.625" customWidth="1"/>
    <col min="14085" max="14085" width="8.75" customWidth="1"/>
    <col min="14086" max="14088" width="17.625" customWidth="1"/>
    <col min="14089" max="14097" width="11.625" customWidth="1"/>
    <col min="14099" max="14106" width="5.5" customWidth="1"/>
    <col min="14337" max="14337" width="3.625" customWidth="1"/>
    <col min="14338" max="14338" width="11.625" customWidth="1"/>
    <col min="14339" max="14340" width="12.625" customWidth="1"/>
    <col min="14341" max="14341" width="8.75" customWidth="1"/>
    <col min="14342" max="14344" width="17.625" customWidth="1"/>
    <col min="14345" max="14353" width="11.625" customWidth="1"/>
    <col min="14355" max="14362" width="5.5" customWidth="1"/>
    <col min="14593" max="14593" width="3.625" customWidth="1"/>
    <col min="14594" max="14594" width="11.625" customWidth="1"/>
    <col min="14595" max="14596" width="12.625" customWidth="1"/>
    <col min="14597" max="14597" width="8.75" customWidth="1"/>
    <col min="14598" max="14600" width="17.625" customWidth="1"/>
    <col min="14601" max="14609" width="11.625" customWidth="1"/>
    <col min="14611" max="14618" width="5.5" customWidth="1"/>
    <col min="14849" max="14849" width="3.625" customWidth="1"/>
    <col min="14850" max="14850" width="11.625" customWidth="1"/>
    <col min="14851" max="14852" width="12.625" customWidth="1"/>
    <col min="14853" max="14853" width="8.75" customWidth="1"/>
    <col min="14854" max="14856" width="17.625" customWidth="1"/>
    <col min="14857" max="14865" width="11.625" customWidth="1"/>
    <col min="14867" max="14874" width="5.5" customWidth="1"/>
    <col min="15105" max="15105" width="3.625" customWidth="1"/>
    <col min="15106" max="15106" width="11.625" customWidth="1"/>
    <col min="15107" max="15108" width="12.625" customWidth="1"/>
    <col min="15109" max="15109" width="8.75" customWidth="1"/>
    <col min="15110" max="15112" width="17.625" customWidth="1"/>
    <col min="15113" max="15121" width="11.625" customWidth="1"/>
    <col min="15123" max="15130" width="5.5" customWidth="1"/>
    <col min="15361" max="15361" width="3.625" customWidth="1"/>
    <col min="15362" max="15362" width="11.625" customWidth="1"/>
    <col min="15363" max="15364" width="12.625" customWidth="1"/>
    <col min="15365" max="15365" width="8.75" customWidth="1"/>
    <col min="15366" max="15368" width="17.625" customWidth="1"/>
    <col min="15369" max="15377" width="11.625" customWidth="1"/>
    <col min="15379" max="15386" width="5.5" customWidth="1"/>
    <col min="15617" max="15617" width="3.625" customWidth="1"/>
    <col min="15618" max="15618" width="11.625" customWidth="1"/>
    <col min="15619" max="15620" width="12.625" customWidth="1"/>
    <col min="15621" max="15621" width="8.75" customWidth="1"/>
    <col min="15622" max="15624" width="17.625" customWidth="1"/>
    <col min="15625" max="15633" width="11.625" customWidth="1"/>
    <col min="15635" max="15642" width="5.5" customWidth="1"/>
    <col min="15873" max="15873" width="3.625" customWidth="1"/>
    <col min="15874" max="15874" width="11.625" customWidth="1"/>
    <col min="15875" max="15876" width="12.625" customWidth="1"/>
    <col min="15877" max="15877" width="8.75" customWidth="1"/>
    <col min="15878" max="15880" width="17.625" customWidth="1"/>
    <col min="15881" max="15889" width="11.625" customWidth="1"/>
    <col min="15891" max="15898" width="5.5" customWidth="1"/>
    <col min="16129" max="16129" width="3.625" customWidth="1"/>
    <col min="16130" max="16130" width="11.625" customWidth="1"/>
    <col min="16131" max="16132" width="12.625" customWidth="1"/>
    <col min="16133" max="16133" width="8.75" customWidth="1"/>
    <col min="16134" max="16136" width="17.625" customWidth="1"/>
    <col min="16137" max="16145" width="11.625" customWidth="1"/>
    <col min="16147" max="16154" width="5.5" customWidth="1"/>
  </cols>
  <sheetData>
    <row r="1" spans="1:26" ht="24">
      <c r="A1" s="1"/>
      <c r="B1" s="1"/>
      <c r="C1" s="1"/>
      <c r="D1" s="1"/>
      <c r="E1" s="1"/>
      <c r="F1" s="1"/>
      <c r="G1" s="244"/>
      <c r="H1" s="234"/>
      <c r="I1" s="234"/>
      <c r="J1" s="234"/>
      <c r="K1" s="234"/>
      <c r="L1" s="234"/>
      <c r="M1" s="1"/>
      <c r="N1" s="1"/>
      <c r="O1" s="1"/>
      <c r="P1" s="1"/>
      <c r="Q1" s="1"/>
    </row>
    <row r="2" spans="1:26" ht="24">
      <c r="A2" s="1"/>
      <c r="B2" s="1"/>
      <c r="C2" s="1"/>
      <c r="D2" s="1"/>
      <c r="E2" s="1"/>
      <c r="F2" s="1"/>
      <c r="G2" s="244" t="s">
        <v>115</v>
      </c>
      <c r="H2" s="234"/>
      <c r="I2" s="234"/>
      <c r="J2" s="234"/>
      <c r="K2" s="234"/>
      <c r="L2" s="234"/>
      <c r="M2" s="1"/>
      <c r="N2" s="1"/>
      <c r="O2" s="1"/>
      <c r="P2" s="1"/>
      <c r="Q2" s="1"/>
    </row>
    <row r="4" spans="1:26" ht="19.5" customHeight="1">
      <c r="A4" s="6"/>
      <c r="B4" s="6"/>
      <c r="C4" s="6"/>
      <c r="D4" s="6"/>
      <c r="E4" s="5" t="s">
        <v>116</v>
      </c>
      <c r="F4" s="245" t="s">
        <v>2</v>
      </c>
      <c r="G4" s="234"/>
      <c r="H4" s="234"/>
      <c r="I4" s="234"/>
      <c r="J4" s="234"/>
      <c r="K4" s="234"/>
      <c r="L4" s="234"/>
      <c r="M4" s="234"/>
      <c r="N4" s="6"/>
      <c r="O4" s="6"/>
      <c r="P4" s="6"/>
      <c r="Q4" s="6"/>
    </row>
    <row r="5" spans="1:26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26" ht="15" customHeight="1">
      <c r="A6" s="246" t="s">
        <v>117</v>
      </c>
      <c r="B6" s="246"/>
      <c r="C6" s="246"/>
      <c r="D6" s="246"/>
      <c r="E6" s="247"/>
      <c r="F6" s="242" t="s">
        <v>118</v>
      </c>
      <c r="G6" s="243"/>
      <c r="H6" s="250"/>
      <c r="I6" s="242" t="s">
        <v>119</v>
      </c>
      <c r="J6" s="243"/>
      <c r="K6" s="250"/>
      <c r="L6" s="242" t="s">
        <v>120</v>
      </c>
      <c r="M6" s="243"/>
      <c r="N6" s="250"/>
      <c r="O6" s="242" t="s">
        <v>121</v>
      </c>
      <c r="P6" s="243"/>
      <c r="Q6" s="243"/>
    </row>
    <row r="7" spans="1:26" ht="15" customHeight="1">
      <c r="A7" s="248"/>
      <c r="B7" s="248"/>
      <c r="C7" s="248"/>
      <c r="D7" s="248"/>
      <c r="E7" s="249"/>
      <c r="F7" s="8" t="s">
        <v>3</v>
      </c>
      <c r="G7" s="9" t="s">
        <v>4</v>
      </c>
      <c r="H7" s="9" t="s">
        <v>5</v>
      </c>
      <c r="I7" s="8" t="s">
        <v>3</v>
      </c>
      <c r="J7" s="9" t="s">
        <v>4</v>
      </c>
      <c r="K7" s="9" t="s">
        <v>5</v>
      </c>
      <c r="L7" s="9" t="s">
        <v>3</v>
      </c>
      <c r="M7" s="9" t="s">
        <v>4</v>
      </c>
      <c r="N7" s="9" t="s">
        <v>5</v>
      </c>
      <c r="O7" s="9" t="s">
        <v>3</v>
      </c>
      <c r="P7" s="9" t="s">
        <v>4</v>
      </c>
      <c r="Q7" s="10" t="s">
        <v>5</v>
      </c>
    </row>
    <row r="8" spans="1:26" ht="15" customHeight="1">
      <c r="E8" s="11"/>
      <c r="F8" s="12"/>
      <c r="G8" s="12"/>
      <c r="H8" s="13"/>
      <c r="I8" s="13"/>
      <c r="J8" s="12"/>
      <c r="K8" s="14"/>
      <c r="L8" s="12"/>
      <c r="M8" s="12"/>
      <c r="N8" s="14"/>
      <c r="O8" s="12"/>
      <c r="P8" s="12"/>
      <c r="Q8" s="12"/>
    </row>
    <row r="9" spans="1:26" ht="15" customHeight="1">
      <c r="A9" s="230" t="s">
        <v>6</v>
      </c>
      <c r="B9" s="234"/>
      <c r="C9" s="234"/>
      <c r="D9" s="234"/>
      <c r="E9" s="235"/>
      <c r="F9" s="15">
        <f>+I9+L9+O9</f>
        <v>16270</v>
      </c>
      <c r="G9" s="15">
        <f>+J9+M9+P9</f>
        <v>8369</v>
      </c>
      <c r="H9" s="15">
        <f>+K9+N9+Q9</f>
        <v>7901</v>
      </c>
      <c r="I9" s="15">
        <f>SUM(J9:K9)</f>
        <v>199</v>
      </c>
      <c r="J9" s="15">
        <f>+J11+J27+J29+J33+J35+J37+J39</f>
        <v>100</v>
      </c>
      <c r="K9" s="16">
        <f>+K11+K27+K29+K33+K35+K37+K39</f>
        <v>99</v>
      </c>
      <c r="L9" s="15">
        <f>SUM(M9:N9)</f>
        <v>15435</v>
      </c>
      <c r="M9" s="15">
        <f>+M11+M27+M29+M33+M35+M37+M39</f>
        <v>7880</v>
      </c>
      <c r="N9" s="16">
        <f>+N11+N27+N29+N33+N35+N37+N39</f>
        <v>7555</v>
      </c>
      <c r="O9" s="15">
        <f>SUM(P9:Q9)</f>
        <v>636</v>
      </c>
      <c r="P9" s="15">
        <f>+P11+P27+P29+P33+P35+P37+P39</f>
        <v>389</v>
      </c>
      <c r="Q9" s="15">
        <f>+Q11+Q27+Q29+Q33+Q35+Q37+Q39</f>
        <v>247</v>
      </c>
      <c r="S9" s="17">
        <f>IF(SUM(G9:H9)=F9,0,Y)</f>
        <v>0</v>
      </c>
      <c r="T9" s="17">
        <f>IF(SUM(J9:K9)=I9,0,Y)</f>
        <v>0</v>
      </c>
      <c r="U9" s="17">
        <f>IF(SUM(M9:N9)=L9,0,Y)</f>
        <v>0</v>
      </c>
      <c r="V9" s="17">
        <f>IF(SUM(P9:Q9)=O9,0,Y)</f>
        <v>0</v>
      </c>
      <c r="W9" s="17">
        <f>IF(SUM(S9:T9)=R9,0,Y)</f>
        <v>0</v>
      </c>
      <c r="X9" s="17">
        <f>IF(SUM(I9,L9,O9)=F9,0,Y)</f>
        <v>0</v>
      </c>
      <c r="Y9" s="17">
        <f>IF(SUM(J9,M9,P9)=G9,0,Y)</f>
        <v>0</v>
      </c>
      <c r="Z9" s="17">
        <f>IF(SUM(K9,N9,Q9)=H9,0,Y)</f>
        <v>0</v>
      </c>
    </row>
    <row r="10" spans="1:26" ht="15" customHeight="1">
      <c r="E10" s="11"/>
      <c r="F10" s="17"/>
      <c r="G10" s="17"/>
      <c r="H10" s="17"/>
      <c r="I10" s="17"/>
      <c r="J10" s="17"/>
      <c r="K10" s="18"/>
      <c r="L10" s="17"/>
      <c r="M10" s="17"/>
      <c r="N10" s="18"/>
      <c r="O10" s="17"/>
      <c r="P10" s="17"/>
      <c r="Q10" s="17"/>
      <c r="S10" s="17">
        <f t="shared" ref="S10:S56" si="0">IF(SUM(G10:H10)=F10,0,Y)</f>
        <v>0</v>
      </c>
      <c r="T10" s="17">
        <f t="shared" ref="T10:T56" si="1">IF(SUM(J10:K10)=I10,0,Y)</f>
        <v>0</v>
      </c>
      <c r="U10" s="17">
        <f t="shared" ref="U10:U56" si="2">IF(SUM(M10:N10)=L10,0,Y)</f>
        <v>0</v>
      </c>
      <c r="V10" s="17">
        <f t="shared" ref="V10:V56" si="3">IF(SUM(P10:Q10)=O10,0,Y)</f>
        <v>0</v>
      </c>
      <c r="W10" s="17">
        <f t="shared" ref="W10:W56" si="4">IF(SUM(S10:T10)=R10,0,Y)</f>
        <v>0</v>
      </c>
      <c r="X10" s="17">
        <f t="shared" ref="X10:X56" si="5">IF(SUM(I10,L10,O10)=F10,0,Y)</f>
        <v>0</v>
      </c>
      <c r="Y10" s="17">
        <f t="shared" ref="Y10:Y56" si="6">IF(SUM(J10,M10,P10)=G10,0,Y)</f>
        <v>0</v>
      </c>
      <c r="Z10" s="17">
        <f t="shared" ref="Z10:Z56" si="7">IF(SUM(K10,N10,Q10)=H10,0,Y)</f>
        <v>0</v>
      </c>
    </row>
    <row r="11" spans="1:26" ht="15" customHeight="1">
      <c r="A11" s="230" t="s">
        <v>7</v>
      </c>
      <c r="B11" s="234"/>
      <c r="C11" s="234"/>
      <c r="D11" s="234"/>
      <c r="E11" s="227" t="s">
        <v>8</v>
      </c>
      <c r="F11" s="15">
        <f>+I11+L11+O11</f>
        <v>16079</v>
      </c>
      <c r="G11" s="15">
        <f>+J11+M11+P11</f>
        <v>8244</v>
      </c>
      <c r="H11" s="15">
        <f>+K11+N11+Q11</f>
        <v>7835</v>
      </c>
      <c r="I11" s="15">
        <f>SUM(J11:K11)</f>
        <v>199</v>
      </c>
      <c r="J11" s="15">
        <f>SUM(J15:J25)</f>
        <v>100</v>
      </c>
      <c r="K11" s="16">
        <f>SUM(K15:K25)</f>
        <v>99</v>
      </c>
      <c r="L11" s="15">
        <f>SUM(M11:N11)</f>
        <v>15247</v>
      </c>
      <c r="M11" s="15">
        <f>SUM(M15:M25)</f>
        <v>7755</v>
      </c>
      <c r="N11" s="16">
        <f>SUM(N15:N25)</f>
        <v>7492</v>
      </c>
      <c r="O11" s="15">
        <f>SUM(P11:Q11)</f>
        <v>633</v>
      </c>
      <c r="P11" s="15">
        <f>SUM(P15:P25)</f>
        <v>389</v>
      </c>
      <c r="Q11" s="15">
        <f>SUM(Q15:Q25)</f>
        <v>244</v>
      </c>
      <c r="S11" s="17">
        <f t="shared" si="0"/>
        <v>0</v>
      </c>
      <c r="T11" s="17">
        <f t="shared" si="1"/>
        <v>0</v>
      </c>
      <c r="U11" s="17">
        <f t="shared" si="2"/>
        <v>0</v>
      </c>
      <c r="V11" s="17">
        <f t="shared" si="3"/>
        <v>0</v>
      </c>
      <c r="W11" s="17">
        <f t="shared" si="4"/>
        <v>0</v>
      </c>
      <c r="X11" s="17">
        <f t="shared" si="5"/>
        <v>0</v>
      </c>
      <c r="Y11" s="17">
        <f t="shared" si="6"/>
        <v>0</v>
      </c>
      <c r="Z11" s="17">
        <f t="shared" si="7"/>
        <v>0</v>
      </c>
    </row>
    <row r="12" spans="1:26" ht="15" customHeight="1">
      <c r="A12" s="228"/>
      <c r="B12" s="228"/>
      <c r="C12" s="228"/>
      <c r="D12" s="2"/>
      <c r="E12" s="229"/>
      <c r="F12" s="15"/>
      <c r="G12" s="15"/>
      <c r="H12" s="15"/>
      <c r="I12" s="15"/>
      <c r="J12" s="15"/>
      <c r="K12" s="16"/>
      <c r="L12" s="15"/>
      <c r="M12" s="15"/>
      <c r="N12" s="16"/>
      <c r="O12" s="15"/>
      <c r="P12" s="15"/>
      <c r="Q12" s="15"/>
      <c r="S12" s="17">
        <f t="shared" si="0"/>
        <v>0</v>
      </c>
      <c r="T12" s="17">
        <f t="shared" si="1"/>
        <v>0</v>
      </c>
      <c r="U12" s="17">
        <f t="shared" si="2"/>
        <v>0</v>
      </c>
      <c r="V12" s="17">
        <f t="shared" si="3"/>
        <v>0</v>
      </c>
      <c r="W12" s="17">
        <f t="shared" si="4"/>
        <v>0</v>
      </c>
      <c r="X12" s="17">
        <f t="shared" si="5"/>
        <v>0</v>
      </c>
      <c r="Y12" s="17">
        <f t="shared" si="6"/>
        <v>0</v>
      </c>
      <c r="Z12" s="17">
        <f t="shared" si="7"/>
        <v>0</v>
      </c>
    </row>
    <row r="13" spans="1:26" ht="15" customHeight="1">
      <c r="B13" s="236" t="s">
        <v>9</v>
      </c>
      <c r="C13" s="236"/>
      <c r="E13" s="19"/>
      <c r="F13" s="17"/>
      <c r="G13" s="17"/>
      <c r="H13" s="17"/>
      <c r="I13" s="17"/>
      <c r="J13" s="17"/>
      <c r="K13" s="18"/>
      <c r="L13" s="17"/>
      <c r="M13" s="17"/>
      <c r="N13" s="18"/>
      <c r="O13" s="17"/>
      <c r="P13" s="17"/>
      <c r="Q13" s="17"/>
      <c r="S13" s="17">
        <f t="shared" si="0"/>
        <v>0</v>
      </c>
      <c r="T13" s="17">
        <f t="shared" si="1"/>
        <v>0</v>
      </c>
      <c r="U13" s="17">
        <f t="shared" si="2"/>
        <v>0</v>
      </c>
      <c r="V13" s="17">
        <f t="shared" si="3"/>
        <v>0</v>
      </c>
      <c r="W13" s="17">
        <f t="shared" si="4"/>
        <v>0</v>
      </c>
      <c r="X13" s="17">
        <f t="shared" si="5"/>
        <v>0</v>
      </c>
      <c r="Y13" s="17">
        <f t="shared" si="6"/>
        <v>0</v>
      </c>
      <c r="Z13" s="17">
        <f t="shared" si="7"/>
        <v>0</v>
      </c>
    </row>
    <row r="14" spans="1:26" ht="15" customHeight="1">
      <c r="E14" s="19"/>
      <c r="F14" s="17"/>
      <c r="G14" s="17"/>
      <c r="H14" s="17"/>
      <c r="I14" s="17"/>
      <c r="J14" s="17"/>
      <c r="K14" s="18"/>
      <c r="L14" s="17"/>
      <c r="M14" s="17"/>
      <c r="N14" s="18"/>
      <c r="O14" s="17"/>
      <c r="P14" s="17"/>
      <c r="Q14" s="17"/>
      <c r="S14" s="17">
        <f t="shared" si="0"/>
        <v>0</v>
      </c>
      <c r="T14" s="17">
        <f t="shared" si="1"/>
        <v>0</v>
      </c>
      <c r="U14" s="17">
        <f t="shared" si="2"/>
        <v>0</v>
      </c>
      <c r="V14" s="17">
        <f t="shared" si="3"/>
        <v>0</v>
      </c>
      <c r="W14" s="17">
        <f t="shared" si="4"/>
        <v>0</v>
      </c>
      <c r="X14" s="17">
        <f t="shared" si="5"/>
        <v>0</v>
      </c>
      <c r="Y14" s="17">
        <f t="shared" si="6"/>
        <v>0</v>
      </c>
      <c r="Z14" s="17">
        <f t="shared" si="7"/>
        <v>0</v>
      </c>
    </row>
    <row r="15" spans="1:26" ht="15" customHeight="1">
      <c r="C15" s="2" t="s">
        <v>122</v>
      </c>
      <c r="D15" s="2"/>
      <c r="E15" s="19"/>
      <c r="F15" s="20">
        <f>+I15+L15+O15</f>
        <v>15443</v>
      </c>
      <c r="G15" s="20">
        <f>+J15+M15+P15</f>
        <v>7819</v>
      </c>
      <c r="H15" s="20">
        <f>+K15+N15+Q15</f>
        <v>7624</v>
      </c>
      <c r="I15" s="17">
        <f>SUM(J15:K15)</f>
        <v>197</v>
      </c>
      <c r="J15" s="17">
        <f>+'[1]36表集計'!E98</f>
        <v>98</v>
      </c>
      <c r="K15" s="18">
        <f>+'[1]36表集計'!E184</f>
        <v>99</v>
      </c>
      <c r="L15" s="17">
        <f>SUM(M15:N15)</f>
        <v>14615</v>
      </c>
      <c r="M15" s="17">
        <f>+'[1]36表集計'!E99</f>
        <v>7333</v>
      </c>
      <c r="N15" s="18">
        <f>+'[1]36表集計'!E185</f>
        <v>7282</v>
      </c>
      <c r="O15" s="17">
        <f>SUM(P15:Q15)</f>
        <v>631</v>
      </c>
      <c r="P15" s="17">
        <f>+'[1]36表集計'!E100</f>
        <v>388</v>
      </c>
      <c r="Q15" s="17">
        <f>+'[1]36表集計'!E186</f>
        <v>243</v>
      </c>
      <c r="S15" s="17">
        <f t="shared" si="0"/>
        <v>0</v>
      </c>
      <c r="T15" s="17">
        <f t="shared" si="1"/>
        <v>0</v>
      </c>
      <c r="U15" s="17">
        <f t="shared" si="2"/>
        <v>0</v>
      </c>
      <c r="V15" s="17">
        <f t="shared" si="3"/>
        <v>0</v>
      </c>
      <c r="W15" s="17">
        <f t="shared" si="4"/>
        <v>0</v>
      </c>
      <c r="X15" s="17">
        <f t="shared" si="5"/>
        <v>0</v>
      </c>
      <c r="Y15" s="17">
        <f t="shared" si="6"/>
        <v>0</v>
      </c>
      <c r="Z15" s="17">
        <f t="shared" si="7"/>
        <v>0</v>
      </c>
    </row>
    <row r="16" spans="1:26" ht="15" customHeight="1">
      <c r="E16" s="19"/>
      <c r="F16" s="20"/>
      <c r="G16" s="17"/>
      <c r="H16" s="17"/>
      <c r="I16" s="17"/>
      <c r="J16" s="17"/>
      <c r="K16" s="18"/>
      <c r="L16" s="17"/>
      <c r="M16" s="17"/>
      <c r="N16" s="18"/>
      <c r="O16" s="17"/>
      <c r="P16" s="17"/>
      <c r="Q16" s="17"/>
      <c r="S16" s="17">
        <f t="shared" si="0"/>
        <v>0</v>
      </c>
      <c r="T16" s="17">
        <f t="shared" si="1"/>
        <v>0</v>
      </c>
      <c r="U16" s="17">
        <f t="shared" si="2"/>
        <v>0</v>
      </c>
      <c r="V16" s="17">
        <f t="shared" si="3"/>
        <v>0</v>
      </c>
      <c r="W16" s="17">
        <f t="shared" si="4"/>
        <v>0</v>
      </c>
      <c r="X16" s="17">
        <f t="shared" si="5"/>
        <v>0</v>
      </c>
      <c r="Y16" s="17">
        <f t="shared" si="6"/>
        <v>0</v>
      </c>
      <c r="Z16" s="17">
        <f t="shared" si="7"/>
        <v>0</v>
      </c>
    </row>
    <row r="17" spans="1:26" ht="15" customHeight="1">
      <c r="C17" s="2" t="s">
        <v>123</v>
      </c>
      <c r="D17" s="2"/>
      <c r="E17" s="19"/>
      <c r="F17" s="20">
        <f>+I17+L17+O17</f>
        <v>23</v>
      </c>
      <c r="G17" s="20">
        <f>+J17+M17+P17</f>
        <v>14</v>
      </c>
      <c r="H17" s="20">
        <f>+K17+N17+Q17</f>
        <v>9</v>
      </c>
      <c r="I17" s="17">
        <f>SUM(J17:K17)</f>
        <v>0</v>
      </c>
      <c r="J17" s="17">
        <f>+'[1]36表集計'!F98</f>
        <v>0</v>
      </c>
      <c r="K17" s="18">
        <f>+'[1]36表集計'!F184</f>
        <v>0</v>
      </c>
      <c r="L17" s="17">
        <f>SUM(M17:N17)</f>
        <v>23</v>
      </c>
      <c r="M17" s="17">
        <f>+'[1]36表集計'!F99</f>
        <v>14</v>
      </c>
      <c r="N17" s="18">
        <f>+'[1]36表集計'!F185</f>
        <v>9</v>
      </c>
      <c r="O17" s="17">
        <f>SUM(P17:Q17)</f>
        <v>0</v>
      </c>
      <c r="P17" s="17">
        <f>+'[1]36表集計'!F100</f>
        <v>0</v>
      </c>
      <c r="Q17" s="17">
        <f>+'[1]36表集計'!F186</f>
        <v>0</v>
      </c>
      <c r="S17" s="17">
        <f t="shared" si="0"/>
        <v>0</v>
      </c>
      <c r="T17" s="17">
        <f t="shared" si="1"/>
        <v>0</v>
      </c>
      <c r="U17" s="17">
        <f t="shared" si="2"/>
        <v>0</v>
      </c>
      <c r="V17" s="17">
        <f t="shared" si="3"/>
        <v>0</v>
      </c>
      <c r="W17" s="17">
        <f t="shared" si="4"/>
        <v>0</v>
      </c>
      <c r="X17" s="17">
        <f t="shared" si="5"/>
        <v>0</v>
      </c>
      <c r="Y17" s="17">
        <f t="shared" si="6"/>
        <v>0</v>
      </c>
      <c r="Z17" s="17">
        <f t="shared" si="7"/>
        <v>0</v>
      </c>
    </row>
    <row r="18" spans="1:26" ht="15" customHeight="1">
      <c r="E18" s="19"/>
      <c r="F18" s="20"/>
      <c r="G18" s="17"/>
      <c r="H18" s="17"/>
      <c r="I18" s="17"/>
      <c r="J18" s="17"/>
      <c r="K18" s="18"/>
      <c r="L18" s="17"/>
      <c r="M18" s="17"/>
      <c r="N18" s="18"/>
      <c r="O18" s="17"/>
      <c r="P18" s="17"/>
      <c r="Q18" s="17"/>
      <c r="S18" s="17">
        <f t="shared" si="0"/>
        <v>0</v>
      </c>
      <c r="T18" s="17">
        <f t="shared" si="1"/>
        <v>0</v>
      </c>
      <c r="U18" s="17">
        <f t="shared" si="2"/>
        <v>0</v>
      </c>
      <c r="V18" s="17">
        <f t="shared" si="3"/>
        <v>0</v>
      </c>
      <c r="W18" s="17">
        <f t="shared" si="4"/>
        <v>0</v>
      </c>
      <c r="X18" s="17">
        <f t="shared" si="5"/>
        <v>0</v>
      </c>
      <c r="Y18" s="17">
        <f t="shared" si="6"/>
        <v>0</v>
      </c>
      <c r="Z18" s="17">
        <f t="shared" si="7"/>
        <v>0</v>
      </c>
    </row>
    <row r="19" spans="1:26" ht="15" customHeight="1">
      <c r="C19" s="2" t="s">
        <v>124</v>
      </c>
      <c r="D19" s="2"/>
      <c r="E19" s="19"/>
      <c r="F19" s="20">
        <f>+I19+L19+O19</f>
        <v>232</v>
      </c>
      <c r="G19" s="20">
        <f>+J19+M19+P19</f>
        <v>116</v>
      </c>
      <c r="H19" s="20">
        <f>+K19+N19+Q19</f>
        <v>116</v>
      </c>
      <c r="I19" s="17">
        <f>SUM(J19:K19)</f>
        <v>0</v>
      </c>
      <c r="J19" s="17">
        <f>+'[1]36表集計'!G98</f>
        <v>0</v>
      </c>
      <c r="K19" s="18">
        <f>+'[1]36表集計'!G184</f>
        <v>0</v>
      </c>
      <c r="L19" s="17">
        <f>SUM(M19:N19)</f>
        <v>230</v>
      </c>
      <c r="M19" s="17">
        <f>+'[1]36表集計'!G99</f>
        <v>115</v>
      </c>
      <c r="N19" s="18">
        <f>+'[1]36表集計'!G185</f>
        <v>115</v>
      </c>
      <c r="O19" s="17">
        <f>SUM(P19:Q19)</f>
        <v>2</v>
      </c>
      <c r="P19" s="17">
        <f>+'[1]36表集計'!G100</f>
        <v>1</v>
      </c>
      <c r="Q19" s="17">
        <f>+'[1]36表集計'!G186</f>
        <v>1</v>
      </c>
      <c r="S19" s="17">
        <f t="shared" si="0"/>
        <v>0</v>
      </c>
      <c r="T19" s="17">
        <f t="shared" si="1"/>
        <v>0</v>
      </c>
      <c r="U19" s="17">
        <f t="shared" si="2"/>
        <v>0</v>
      </c>
      <c r="V19" s="17">
        <f t="shared" si="3"/>
        <v>0</v>
      </c>
      <c r="W19" s="17">
        <f t="shared" si="4"/>
        <v>0</v>
      </c>
      <c r="X19" s="17">
        <f t="shared" si="5"/>
        <v>0</v>
      </c>
      <c r="Y19" s="17">
        <f t="shared" si="6"/>
        <v>0</v>
      </c>
      <c r="Z19" s="17">
        <f t="shared" si="7"/>
        <v>0</v>
      </c>
    </row>
    <row r="20" spans="1:26" ht="15" customHeight="1">
      <c r="E20" s="19"/>
      <c r="F20" s="20"/>
      <c r="G20" s="17"/>
      <c r="H20" s="17"/>
      <c r="I20" s="17"/>
      <c r="J20" s="17"/>
      <c r="K20" s="18"/>
      <c r="L20" s="17"/>
      <c r="M20" s="17"/>
      <c r="N20" s="18"/>
      <c r="O20" s="17"/>
      <c r="P20" s="17"/>
      <c r="Q20" s="17"/>
      <c r="S20" s="17">
        <f t="shared" si="0"/>
        <v>0</v>
      </c>
      <c r="T20" s="17">
        <f t="shared" si="1"/>
        <v>0</v>
      </c>
      <c r="U20" s="17">
        <f t="shared" si="2"/>
        <v>0</v>
      </c>
      <c r="V20" s="17">
        <f t="shared" si="3"/>
        <v>0</v>
      </c>
      <c r="W20" s="17">
        <f t="shared" si="4"/>
        <v>0</v>
      </c>
      <c r="X20" s="17">
        <f t="shared" si="5"/>
        <v>0</v>
      </c>
      <c r="Y20" s="17">
        <f t="shared" si="6"/>
        <v>0</v>
      </c>
      <c r="Z20" s="17">
        <f t="shared" si="7"/>
        <v>0</v>
      </c>
    </row>
    <row r="21" spans="1:26" ht="15" customHeight="1">
      <c r="B21" s="236" t="s">
        <v>10</v>
      </c>
      <c r="C21" s="236"/>
      <c r="E21" s="19"/>
      <c r="F21" s="20">
        <f>+I21+L21+O21</f>
        <v>0</v>
      </c>
      <c r="G21" s="20">
        <f>+J21+M21+P21</f>
        <v>0</v>
      </c>
      <c r="H21" s="20">
        <f>+K21+N21+Q21</f>
        <v>0</v>
      </c>
      <c r="I21" s="17">
        <f>SUM(J21:K21)</f>
        <v>0</v>
      </c>
      <c r="J21" s="17">
        <v>0</v>
      </c>
      <c r="K21" s="18">
        <v>0</v>
      </c>
      <c r="L21" s="17">
        <f>SUM(M21:N21)</f>
        <v>0</v>
      </c>
      <c r="M21" s="17">
        <v>0</v>
      </c>
      <c r="N21" s="18">
        <v>0</v>
      </c>
      <c r="O21" s="17">
        <f>SUM(P21:Q21)</f>
        <v>0</v>
      </c>
      <c r="P21" s="17">
        <v>0</v>
      </c>
      <c r="Q21" s="17">
        <v>0</v>
      </c>
      <c r="S21" s="17">
        <f t="shared" si="0"/>
        <v>0</v>
      </c>
      <c r="T21" s="17">
        <f t="shared" si="1"/>
        <v>0</v>
      </c>
      <c r="U21" s="17">
        <f t="shared" si="2"/>
        <v>0</v>
      </c>
      <c r="V21" s="17">
        <f t="shared" si="3"/>
        <v>0</v>
      </c>
      <c r="W21" s="17">
        <f t="shared" si="4"/>
        <v>0</v>
      </c>
      <c r="X21" s="17">
        <f t="shared" si="5"/>
        <v>0</v>
      </c>
      <c r="Y21" s="17">
        <f t="shared" si="6"/>
        <v>0</v>
      </c>
      <c r="Z21" s="17">
        <f t="shared" si="7"/>
        <v>0</v>
      </c>
    </row>
    <row r="22" spans="1:26" ht="15" customHeight="1">
      <c r="E22" s="19"/>
      <c r="F22" s="20"/>
      <c r="G22" s="17"/>
      <c r="H22" s="17"/>
      <c r="I22" s="17"/>
      <c r="J22" s="17"/>
      <c r="K22" s="18"/>
      <c r="L22" s="17"/>
      <c r="M22" s="17"/>
      <c r="N22" s="18"/>
      <c r="O22" s="17"/>
      <c r="P22" s="17"/>
      <c r="Q22" s="17"/>
      <c r="S22" s="17">
        <f t="shared" si="0"/>
        <v>0</v>
      </c>
      <c r="T22" s="17">
        <f t="shared" si="1"/>
        <v>0</v>
      </c>
      <c r="U22" s="17">
        <f t="shared" si="2"/>
        <v>0</v>
      </c>
      <c r="V22" s="17">
        <f t="shared" si="3"/>
        <v>0</v>
      </c>
      <c r="W22" s="17">
        <f t="shared" si="4"/>
        <v>0</v>
      </c>
      <c r="X22" s="17">
        <f t="shared" si="5"/>
        <v>0</v>
      </c>
      <c r="Y22" s="17">
        <f t="shared" si="6"/>
        <v>0</v>
      </c>
      <c r="Z22" s="17">
        <f t="shared" si="7"/>
        <v>0</v>
      </c>
    </row>
    <row r="23" spans="1:26" ht="15" customHeight="1">
      <c r="B23" s="236" t="s">
        <v>11</v>
      </c>
      <c r="C23" s="236"/>
      <c r="E23" s="19"/>
      <c r="F23" s="20">
        <f>+I23+L23+O23</f>
        <v>232</v>
      </c>
      <c r="G23" s="20">
        <f>+J23+M23+P23</f>
        <v>203</v>
      </c>
      <c r="H23" s="20">
        <f>+K23+N23+Q23</f>
        <v>29</v>
      </c>
      <c r="I23" s="17">
        <f>SUM(J23:K23)</f>
        <v>2</v>
      </c>
      <c r="J23" s="17">
        <f>+'[1]36表集計'!H98</f>
        <v>2</v>
      </c>
      <c r="K23" s="18">
        <f>+'[1]36表集計'!H184</f>
        <v>0</v>
      </c>
      <c r="L23" s="17">
        <f>SUM(M23:N23)</f>
        <v>230</v>
      </c>
      <c r="M23" s="17">
        <f>+'[1]36表集計'!H99</f>
        <v>201</v>
      </c>
      <c r="N23" s="18">
        <f>+'[1]36表集計'!H185</f>
        <v>29</v>
      </c>
      <c r="O23" s="17">
        <f>SUM(P23:Q23)</f>
        <v>0</v>
      </c>
      <c r="P23" s="17">
        <f>+'[1]36表集計'!H100</f>
        <v>0</v>
      </c>
      <c r="Q23" s="17">
        <f>+'[1]36表集計'!H186</f>
        <v>0</v>
      </c>
      <c r="S23" s="17">
        <f t="shared" si="0"/>
        <v>0</v>
      </c>
      <c r="T23" s="17">
        <f t="shared" si="1"/>
        <v>0</v>
      </c>
      <c r="U23" s="17">
        <f t="shared" si="2"/>
        <v>0</v>
      </c>
      <c r="V23" s="17">
        <f t="shared" si="3"/>
        <v>0</v>
      </c>
      <c r="W23" s="17">
        <f t="shared" si="4"/>
        <v>0</v>
      </c>
      <c r="X23" s="17">
        <f t="shared" si="5"/>
        <v>0</v>
      </c>
      <c r="Y23" s="17">
        <f t="shared" si="6"/>
        <v>0</v>
      </c>
      <c r="Z23" s="17">
        <f t="shared" si="7"/>
        <v>0</v>
      </c>
    </row>
    <row r="24" spans="1:26" ht="15" customHeight="1">
      <c r="E24" s="19"/>
      <c r="F24" s="20"/>
      <c r="G24" s="17"/>
      <c r="H24" s="17"/>
      <c r="I24" s="17"/>
      <c r="J24" s="17"/>
      <c r="K24" s="18"/>
      <c r="L24" s="17"/>
      <c r="M24" s="17"/>
      <c r="N24" s="18"/>
      <c r="O24" s="17"/>
      <c r="P24" s="17"/>
      <c r="Q24" s="17"/>
      <c r="S24" s="17">
        <f t="shared" si="0"/>
        <v>0</v>
      </c>
      <c r="T24" s="17">
        <f t="shared" si="1"/>
        <v>0</v>
      </c>
      <c r="U24" s="17">
        <f t="shared" si="2"/>
        <v>0</v>
      </c>
      <c r="V24" s="17">
        <f t="shared" si="3"/>
        <v>0</v>
      </c>
      <c r="W24" s="17">
        <f t="shared" si="4"/>
        <v>0</v>
      </c>
      <c r="X24" s="17">
        <f t="shared" si="5"/>
        <v>0</v>
      </c>
      <c r="Y24" s="17">
        <f t="shared" si="6"/>
        <v>0</v>
      </c>
      <c r="Z24" s="17">
        <f t="shared" si="7"/>
        <v>0</v>
      </c>
    </row>
    <row r="25" spans="1:26" ht="15" customHeight="1">
      <c r="B25" t="s">
        <v>12</v>
      </c>
      <c r="E25" s="19"/>
      <c r="F25" s="20">
        <f>+I25+L25+O25</f>
        <v>149</v>
      </c>
      <c r="G25" s="20">
        <f>+J25+M25+P25</f>
        <v>92</v>
      </c>
      <c r="H25" s="20">
        <f>+K25+N25+Q25</f>
        <v>57</v>
      </c>
      <c r="I25" s="17">
        <f t="shared" ref="I25:I39" si="8">SUM(J25:K25)</f>
        <v>0</v>
      </c>
      <c r="J25" s="17">
        <f>+'[1]36表集計'!I98</f>
        <v>0</v>
      </c>
      <c r="K25" s="18">
        <f>+'[1]36表集計'!I184</f>
        <v>0</v>
      </c>
      <c r="L25" s="17">
        <f t="shared" ref="L25:L39" si="9">SUM(M25:N25)</f>
        <v>149</v>
      </c>
      <c r="M25" s="17">
        <f>+'[1]36表集計'!I99</f>
        <v>92</v>
      </c>
      <c r="N25" s="18">
        <f>+'[1]36表集計'!I185</f>
        <v>57</v>
      </c>
      <c r="O25" s="17">
        <f t="shared" ref="O25:O39" si="10">SUM(P25:Q25)</f>
        <v>0</v>
      </c>
      <c r="P25" s="17">
        <f>+'[1]36表集計'!I100</f>
        <v>0</v>
      </c>
      <c r="Q25" s="17">
        <f>+'[1]36表集計'!I186</f>
        <v>0</v>
      </c>
      <c r="S25" s="17">
        <f t="shared" si="0"/>
        <v>0</v>
      </c>
      <c r="T25" s="17">
        <f t="shared" si="1"/>
        <v>0</v>
      </c>
      <c r="U25" s="17">
        <f t="shared" si="2"/>
        <v>0</v>
      </c>
      <c r="V25" s="17">
        <f t="shared" si="3"/>
        <v>0</v>
      </c>
      <c r="W25" s="17">
        <f t="shared" si="4"/>
        <v>0</v>
      </c>
      <c r="X25" s="17">
        <f t="shared" si="5"/>
        <v>0</v>
      </c>
      <c r="Y25" s="17">
        <f t="shared" si="6"/>
        <v>0</v>
      </c>
      <c r="Z25" s="17">
        <f t="shared" si="7"/>
        <v>0</v>
      </c>
    </row>
    <row r="26" spans="1:26" ht="15" customHeight="1">
      <c r="E26" s="11"/>
      <c r="F26" s="17"/>
      <c r="G26" s="17"/>
      <c r="H26" s="17"/>
      <c r="I26" s="17"/>
      <c r="J26" s="17"/>
      <c r="K26" s="18"/>
      <c r="L26" s="17"/>
      <c r="M26" s="17"/>
      <c r="N26" s="18"/>
      <c r="O26" s="17"/>
      <c r="P26" s="17"/>
      <c r="Q26" s="17"/>
      <c r="S26" s="17">
        <f t="shared" si="0"/>
        <v>0</v>
      </c>
      <c r="T26" s="17">
        <f t="shared" si="1"/>
        <v>0</v>
      </c>
      <c r="U26" s="17">
        <f t="shared" si="2"/>
        <v>0</v>
      </c>
      <c r="V26" s="17">
        <f t="shared" si="3"/>
        <v>0</v>
      </c>
      <c r="W26" s="17">
        <f t="shared" si="4"/>
        <v>0</v>
      </c>
      <c r="X26" s="17">
        <f t="shared" si="5"/>
        <v>0</v>
      </c>
      <c r="Y26" s="17">
        <f t="shared" si="6"/>
        <v>0</v>
      </c>
      <c r="Z26" s="17">
        <f t="shared" si="7"/>
        <v>0</v>
      </c>
    </row>
    <row r="27" spans="1:26" ht="15" customHeight="1">
      <c r="A27" s="240" t="s">
        <v>13</v>
      </c>
      <c r="B27" s="234"/>
      <c r="C27" s="234"/>
      <c r="D27" s="234"/>
      <c r="E27" s="235"/>
      <c r="F27" s="15">
        <f>+I27+L27+O27</f>
        <v>5</v>
      </c>
      <c r="G27" s="15">
        <f>+J27+M27+P27</f>
        <v>1</v>
      </c>
      <c r="H27" s="15">
        <f>+K27+N27+Q27</f>
        <v>4</v>
      </c>
      <c r="I27" s="15">
        <f t="shared" si="8"/>
        <v>0</v>
      </c>
      <c r="J27" s="15">
        <f>+'[1]36表集計'!J98</f>
        <v>0</v>
      </c>
      <c r="K27" s="16">
        <f>+'[1]36表集計'!J184</f>
        <v>0</v>
      </c>
      <c r="L27" s="15">
        <f t="shared" si="9"/>
        <v>5</v>
      </c>
      <c r="M27" s="15">
        <f>+'[1]36表集計'!J99</f>
        <v>1</v>
      </c>
      <c r="N27" s="16">
        <f>+'[1]36表集計'!J185</f>
        <v>4</v>
      </c>
      <c r="O27" s="15">
        <f t="shared" si="10"/>
        <v>0</v>
      </c>
      <c r="P27" s="15">
        <f>+'[1]36表集計'!J100</f>
        <v>0</v>
      </c>
      <c r="Q27" s="15">
        <f>+'[1]36表集計'!J186</f>
        <v>0</v>
      </c>
      <c r="S27" s="17">
        <f t="shared" si="0"/>
        <v>0</v>
      </c>
      <c r="T27" s="17">
        <f t="shared" si="1"/>
        <v>0</v>
      </c>
      <c r="U27" s="17">
        <f t="shared" si="2"/>
        <v>0</v>
      </c>
      <c r="V27" s="17">
        <f t="shared" si="3"/>
        <v>0</v>
      </c>
      <c r="W27" s="17">
        <f t="shared" si="4"/>
        <v>0</v>
      </c>
      <c r="X27" s="17">
        <f t="shared" si="5"/>
        <v>0</v>
      </c>
      <c r="Y27" s="17">
        <f t="shared" si="6"/>
        <v>0</v>
      </c>
      <c r="Z27" s="17">
        <f t="shared" si="7"/>
        <v>0</v>
      </c>
    </row>
    <row r="28" spans="1:26" ht="15" customHeight="1">
      <c r="E28" s="11"/>
      <c r="F28" s="17"/>
      <c r="G28" s="17"/>
      <c r="H28" s="17"/>
      <c r="I28" s="17"/>
      <c r="J28" s="17"/>
      <c r="K28" s="18"/>
      <c r="L28" s="17"/>
      <c r="M28" s="17"/>
      <c r="N28" s="18"/>
      <c r="O28" s="17"/>
      <c r="P28" s="17"/>
      <c r="Q28" s="17"/>
      <c r="S28" s="17">
        <f t="shared" si="0"/>
        <v>0</v>
      </c>
      <c r="T28" s="17">
        <f t="shared" si="1"/>
        <v>0</v>
      </c>
      <c r="U28" s="17">
        <f t="shared" si="2"/>
        <v>0</v>
      </c>
      <c r="V28" s="17">
        <f t="shared" si="3"/>
        <v>0</v>
      </c>
      <c r="W28" s="17">
        <f t="shared" si="4"/>
        <v>0</v>
      </c>
      <c r="X28" s="17">
        <f t="shared" si="5"/>
        <v>0</v>
      </c>
      <c r="Y28" s="17">
        <f t="shared" si="6"/>
        <v>0</v>
      </c>
      <c r="Z28" s="17">
        <f t="shared" si="7"/>
        <v>0</v>
      </c>
    </row>
    <row r="29" spans="1:26" ht="15" customHeight="1">
      <c r="A29" s="230" t="s">
        <v>14</v>
      </c>
      <c r="B29" s="234"/>
      <c r="C29" s="234"/>
      <c r="D29" s="234"/>
      <c r="E29" s="235"/>
      <c r="F29" s="15">
        <f t="shared" ref="F29:H33" si="11">+I29+L29+O29</f>
        <v>3</v>
      </c>
      <c r="G29" s="15">
        <f t="shared" si="11"/>
        <v>3</v>
      </c>
      <c r="H29" s="15">
        <f t="shared" si="11"/>
        <v>0</v>
      </c>
      <c r="I29" s="15">
        <f t="shared" si="8"/>
        <v>0</v>
      </c>
      <c r="J29" s="15">
        <f>SUM(J30:J31)</f>
        <v>0</v>
      </c>
      <c r="K29" s="16">
        <f>SUM(K30:K31)</f>
        <v>0</v>
      </c>
      <c r="L29" s="15">
        <f t="shared" si="9"/>
        <v>3</v>
      </c>
      <c r="M29" s="15">
        <f>SUM(M30:M31)</f>
        <v>3</v>
      </c>
      <c r="N29" s="16">
        <f>SUM(N30:N31)</f>
        <v>0</v>
      </c>
      <c r="O29" s="15">
        <f t="shared" si="10"/>
        <v>0</v>
      </c>
      <c r="P29" s="15">
        <f>SUM(P30:P31)</f>
        <v>0</v>
      </c>
      <c r="Q29" s="15">
        <f>SUM(Q30:Q31)</f>
        <v>0</v>
      </c>
      <c r="S29" s="17">
        <f t="shared" si="0"/>
        <v>0</v>
      </c>
      <c r="T29" s="17">
        <f t="shared" si="1"/>
        <v>0</v>
      </c>
      <c r="U29" s="17">
        <f t="shared" si="2"/>
        <v>0</v>
      </c>
      <c r="V29" s="17">
        <f t="shared" si="3"/>
        <v>0</v>
      </c>
      <c r="W29" s="17">
        <f t="shared" si="4"/>
        <v>0</v>
      </c>
      <c r="X29" s="17">
        <f t="shared" si="5"/>
        <v>0</v>
      </c>
      <c r="Y29" s="17">
        <f t="shared" si="6"/>
        <v>0</v>
      </c>
      <c r="Z29" s="17">
        <f t="shared" si="7"/>
        <v>0</v>
      </c>
    </row>
    <row r="30" spans="1:26" ht="15" customHeight="1">
      <c r="C30" s="236" t="s">
        <v>15</v>
      </c>
      <c r="D30" s="234"/>
      <c r="E30" s="235"/>
      <c r="F30" s="20">
        <f t="shared" si="11"/>
        <v>1</v>
      </c>
      <c r="G30" s="17">
        <f t="shared" si="11"/>
        <v>1</v>
      </c>
      <c r="H30" s="17">
        <f t="shared" si="11"/>
        <v>0</v>
      </c>
      <c r="I30" s="17">
        <f t="shared" si="8"/>
        <v>0</v>
      </c>
      <c r="J30" s="17">
        <f>+'[1]36表集計'!K98</f>
        <v>0</v>
      </c>
      <c r="K30" s="18">
        <f>+'[1]36表集計'!K184</f>
        <v>0</v>
      </c>
      <c r="L30" s="17">
        <f t="shared" si="9"/>
        <v>1</v>
      </c>
      <c r="M30" s="17">
        <f>+'[1]36表集計'!K99</f>
        <v>1</v>
      </c>
      <c r="N30" s="18">
        <f>+'[1]36表集計'!K185</f>
        <v>0</v>
      </c>
      <c r="O30" s="17">
        <f t="shared" si="10"/>
        <v>0</v>
      </c>
      <c r="P30" s="17">
        <f>+'[1]36表集計'!K100</f>
        <v>0</v>
      </c>
      <c r="Q30" s="17">
        <f>+'[1]36表集計'!K186</f>
        <v>0</v>
      </c>
      <c r="S30" s="17">
        <f t="shared" si="0"/>
        <v>0</v>
      </c>
      <c r="T30" s="17">
        <f t="shared" si="1"/>
        <v>0</v>
      </c>
      <c r="U30" s="17">
        <f t="shared" si="2"/>
        <v>0</v>
      </c>
      <c r="V30" s="17">
        <f t="shared" si="3"/>
        <v>0</v>
      </c>
      <c r="W30" s="17">
        <f t="shared" si="4"/>
        <v>0</v>
      </c>
      <c r="X30" s="17">
        <f t="shared" si="5"/>
        <v>0</v>
      </c>
      <c r="Y30" s="17">
        <f t="shared" si="6"/>
        <v>0</v>
      </c>
      <c r="Z30" s="17">
        <f t="shared" si="7"/>
        <v>0</v>
      </c>
    </row>
    <row r="31" spans="1:26" ht="15" customHeight="1">
      <c r="C31" s="236" t="s">
        <v>16</v>
      </c>
      <c r="D31" s="234"/>
      <c r="E31" s="235"/>
      <c r="F31" s="20">
        <f t="shared" si="11"/>
        <v>2</v>
      </c>
      <c r="G31" s="17">
        <f t="shared" si="11"/>
        <v>2</v>
      </c>
      <c r="H31" s="17">
        <f t="shared" si="11"/>
        <v>0</v>
      </c>
      <c r="I31" s="17">
        <f t="shared" si="8"/>
        <v>0</v>
      </c>
      <c r="J31" s="17">
        <f>+'[1]36表集計'!L98</f>
        <v>0</v>
      </c>
      <c r="K31" s="18">
        <f>+'[1]36表集計'!L184</f>
        <v>0</v>
      </c>
      <c r="L31" s="17">
        <f t="shared" si="9"/>
        <v>2</v>
      </c>
      <c r="M31" s="17">
        <f>+'[1]36表集計'!L99</f>
        <v>2</v>
      </c>
      <c r="N31" s="18">
        <f>+'[1]36表集計'!L185</f>
        <v>0</v>
      </c>
      <c r="O31" s="17">
        <f t="shared" si="10"/>
        <v>0</v>
      </c>
      <c r="P31" s="17">
        <f>+'[1]36表集計'!L100</f>
        <v>0</v>
      </c>
      <c r="Q31" s="17">
        <f>+'[1]36表集計'!L186</f>
        <v>0</v>
      </c>
      <c r="S31" s="17">
        <f t="shared" si="0"/>
        <v>0</v>
      </c>
      <c r="T31" s="17">
        <f t="shared" si="1"/>
        <v>0</v>
      </c>
      <c r="U31" s="17">
        <f t="shared" si="2"/>
        <v>0</v>
      </c>
      <c r="V31" s="17">
        <f t="shared" si="3"/>
        <v>0</v>
      </c>
      <c r="W31" s="17">
        <f t="shared" si="4"/>
        <v>0</v>
      </c>
      <c r="X31" s="17">
        <f t="shared" si="5"/>
        <v>0</v>
      </c>
      <c r="Y31" s="17">
        <f t="shared" si="6"/>
        <v>0</v>
      </c>
      <c r="Z31" s="17">
        <f t="shared" si="7"/>
        <v>0</v>
      </c>
    </row>
    <row r="32" spans="1:26" ht="15" customHeight="1">
      <c r="C32" s="214"/>
      <c r="D32" s="213"/>
      <c r="E32" s="216"/>
      <c r="F32" s="20"/>
      <c r="G32" s="17"/>
      <c r="H32" s="17"/>
      <c r="I32" s="17"/>
      <c r="J32" s="17"/>
      <c r="K32" s="18"/>
      <c r="L32" s="17"/>
      <c r="M32" s="17"/>
      <c r="N32" s="18"/>
      <c r="O32" s="17"/>
      <c r="P32" s="17"/>
      <c r="Q32" s="17"/>
      <c r="S32" s="17"/>
      <c r="T32" s="17"/>
      <c r="U32" s="17"/>
      <c r="V32" s="17"/>
      <c r="W32" s="17"/>
      <c r="X32" s="17"/>
      <c r="Y32" s="17"/>
      <c r="Z32" s="17"/>
    </row>
    <row r="33" spans="1:26" ht="15" customHeight="1">
      <c r="A33" s="230" t="s">
        <v>17</v>
      </c>
      <c r="B33" s="234"/>
      <c r="C33" s="234"/>
      <c r="D33" s="234"/>
      <c r="E33" s="235"/>
      <c r="F33" s="21">
        <f t="shared" si="11"/>
        <v>12</v>
      </c>
      <c r="G33" s="21">
        <f t="shared" si="11"/>
        <v>10</v>
      </c>
      <c r="H33" s="21">
        <f t="shared" si="11"/>
        <v>2</v>
      </c>
      <c r="I33" s="21">
        <f t="shared" si="8"/>
        <v>0</v>
      </c>
      <c r="J33" s="15">
        <f>+'[1]36表集計'!M98</f>
        <v>0</v>
      </c>
      <c r="K33" s="16">
        <f>+'[1]36表集計'!M184</f>
        <v>0</v>
      </c>
      <c r="L33" s="21">
        <f t="shared" si="9"/>
        <v>12</v>
      </c>
      <c r="M33" s="15">
        <f>+'[1]36表集計'!M99</f>
        <v>10</v>
      </c>
      <c r="N33" s="16">
        <f>+'[1]36表集計'!M185</f>
        <v>2</v>
      </c>
      <c r="O33" s="21">
        <f t="shared" si="10"/>
        <v>0</v>
      </c>
      <c r="P33" s="15">
        <f>+'[1]36表集計'!M100</f>
        <v>0</v>
      </c>
      <c r="Q33" s="15">
        <f>+'[1]36表集計'!M186</f>
        <v>0</v>
      </c>
      <c r="S33" s="17">
        <f t="shared" si="0"/>
        <v>0</v>
      </c>
      <c r="T33" s="17">
        <f t="shared" si="1"/>
        <v>0</v>
      </c>
      <c r="U33" s="17">
        <f t="shared" si="2"/>
        <v>0</v>
      </c>
      <c r="V33" s="17">
        <f t="shared" si="3"/>
        <v>0</v>
      </c>
      <c r="W33" s="17">
        <f t="shared" si="4"/>
        <v>0</v>
      </c>
      <c r="X33" s="17">
        <f t="shared" si="5"/>
        <v>0</v>
      </c>
      <c r="Y33" s="17">
        <f t="shared" si="6"/>
        <v>0</v>
      </c>
      <c r="Z33" s="17">
        <f t="shared" si="7"/>
        <v>0</v>
      </c>
    </row>
    <row r="34" spans="1:26" ht="15" customHeight="1">
      <c r="E34" s="11"/>
      <c r="F34" s="17"/>
      <c r="G34" s="17"/>
      <c r="H34" s="17"/>
      <c r="I34" s="17"/>
      <c r="J34" s="17"/>
      <c r="K34" s="18"/>
      <c r="L34" s="17"/>
      <c r="M34" s="17"/>
      <c r="N34" s="18"/>
      <c r="O34" s="17"/>
      <c r="P34" s="17"/>
      <c r="Q34" s="17"/>
      <c r="S34" s="17">
        <f t="shared" si="0"/>
        <v>0</v>
      </c>
      <c r="T34" s="17">
        <f t="shared" si="1"/>
        <v>0</v>
      </c>
      <c r="U34" s="17">
        <f t="shared" si="2"/>
        <v>0</v>
      </c>
      <c r="V34" s="17">
        <f t="shared" si="3"/>
        <v>0</v>
      </c>
      <c r="W34" s="17">
        <f t="shared" si="4"/>
        <v>0</v>
      </c>
      <c r="X34" s="17">
        <f t="shared" si="5"/>
        <v>0</v>
      </c>
      <c r="Y34" s="17">
        <f t="shared" si="6"/>
        <v>0</v>
      </c>
      <c r="Z34" s="17">
        <f t="shared" si="7"/>
        <v>0</v>
      </c>
    </row>
    <row r="35" spans="1:26" ht="15" customHeight="1">
      <c r="A35" s="230" t="s">
        <v>0</v>
      </c>
      <c r="B35" s="234"/>
      <c r="C35" s="234"/>
      <c r="D35" s="234"/>
      <c r="E35" s="235"/>
      <c r="F35" s="15">
        <f>+I35+L35+O35</f>
        <v>67</v>
      </c>
      <c r="G35" s="15">
        <f>+J35+M35+P35</f>
        <v>55</v>
      </c>
      <c r="H35" s="15">
        <f>+K35+N35+Q35</f>
        <v>12</v>
      </c>
      <c r="I35" s="15">
        <f t="shared" si="8"/>
        <v>0</v>
      </c>
      <c r="J35" s="15">
        <f>+'[1]36表集計'!N98</f>
        <v>0</v>
      </c>
      <c r="K35" s="16">
        <f>+'[1]36表集計'!N184</f>
        <v>0</v>
      </c>
      <c r="L35" s="15">
        <f t="shared" si="9"/>
        <v>67</v>
      </c>
      <c r="M35" s="15">
        <f>+'[1]36表集計'!N99</f>
        <v>55</v>
      </c>
      <c r="N35" s="16">
        <f>+'[1]36表集計'!N185</f>
        <v>12</v>
      </c>
      <c r="O35" s="15">
        <f t="shared" si="10"/>
        <v>0</v>
      </c>
      <c r="P35" s="15">
        <f>+'[1]36表集計'!N100</f>
        <v>0</v>
      </c>
      <c r="Q35" s="15">
        <f>+'[1]36表集計'!N186</f>
        <v>0</v>
      </c>
      <c r="S35" s="17">
        <f t="shared" si="0"/>
        <v>0</v>
      </c>
      <c r="T35" s="17">
        <f t="shared" si="1"/>
        <v>0</v>
      </c>
      <c r="U35" s="17">
        <f t="shared" si="2"/>
        <v>0</v>
      </c>
      <c r="V35" s="17">
        <f t="shared" si="3"/>
        <v>0</v>
      </c>
      <c r="W35" s="17">
        <f t="shared" si="4"/>
        <v>0</v>
      </c>
      <c r="X35" s="17">
        <f t="shared" si="5"/>
        <v>0</v>
      </c>
      <c r="Y35" s="17">
        <f t="shared" si="6"/>
        <v>0</v>
      </c>
      <c r="Z35" s="17">
        <f t="shared" si="7"/>
        <v>0</v>
      </c>
    </row>
    <row r="36" spans="1:26" ht="15" customHeight="1">
      <c r="E36" s="11"/>
      <c r="F36" s="17"/>
      <c r="G36" s="17"/>
      <c r="H36" s="17"/>
      <c r="I36" s="17"/>
      <c r="J36" s="17"/>
      <c r="K36" s="18"/>
      <c r="L36" s="17"/>
      <c r="M36" s="17"/>
      <c r="N36" s="18"/>
      <c r="O36" s="17"/>
      <c r="P36" s="17"/>
      <c r="Q36" s="17"/>
      <c r="S36" s="17">
        <f t="shared" si="0"/>
        <v>0</v>
      </c>
      <c r="T36" s="17">
        <f t="shared" si="1"/>
        <v>0</v>
      </c>
      <c r="U36" s="17">
        <f t="shared" si="2"/>
        <v>0</v>
      </c>
      <c r="V36" s="17">
        <f t="shared" si="3"/>
        <v>0</v>
      </c>
      <c r="W36" s="17">
        <f t="shared" si="4"/>
        <v>0</v>
      </c>
      <c r="X36" s="17">
        <f t="shared" si="5"/>
        <v>0</v>
      </c>
      <c r="Y36" s="17">
        <f t="shared" si="6"/>
        <v>0</v>
      </c>
      <c r="Z36" s="17">
        <f t="shared" si="7"/>
        <v>0</v>
      </c>
    </row>
    <row r="37" spans="1:26" ht="15" customHeight="1">
      <c r="A37" s="230" t="s">
        <v>18</v>
      </c>
      <c r="B37" s="234"/>
      <c r="C37" s="234"/>
      <c r="D37" s="234"/>
      <c r="E37" s="235"/>
      <c r="F37" s="15">
        <f>+I37+L37+O37</f>
        <v>103</v>
      </c>
      <c r="G37" s="15">
        <f>+J37+M37+P37</f>
        <v>55</v>
      </c>
      <c r="H37" s="15">
        <f>+K37+N37+Q37</f>
        <v>48</v>
      </c>
      <c r="I37" s="15">
        <f t="shared" si="8"/>
        <v>0</v>
      </c>
      <c r="J37" s="15">
        <f>+'[1]36表集計'!O98</f>
        <v>0</v>
      </c>
      <c r="K37" s="16">
        <f>+'[1]36表集計'!O184</f>
        <v>0</v>
      </c>
      <c r="L37" s="15">
        <f t="shared" si="9"/>
        <v>100</v>
      </c>
      <c r="M37" s="15">
        <f>+'[1]36表集計'!O99</f>
        <v>55</v>
      </c>
      <c r="N37" s="16">
        <f>+'[1]36表集計'!O185</f>
        <v>45</v>
      </c>
      <c r="O37" s="15">
        <f t="shared" si="10"/>
        <v>3</v>
      </c>
      <c r="P37" s="15">
        <f>+'[1]36表集計'!O100</f>
        <v>0</v>
      </c>
      <c r="Q37" s="15">
        <f>+'[1]36表集計'!O186</f>
        <v>3</v>
      </c>
      <c r="S37" s="17">
        <f t="shared" si="0"/>
        <v>0</v>
      </c>
      <c r="T37" s="17">
        <f t="shared" si="1"/>
        <v>0</v>
      </c>
      <c r="U37" s="17">
        <f t="shared" si="2"/>
        <v>0</v>
      </c>
      <c r="V37" s="17">
        <f t="shared" si="3"/>
        <v>0</v>
      </c>
      <c r="W37" s="17">
        <f t="shared" si="4"/>
        <v>0</v>
      </c>
      <c r="X37" s="17">
        <f t="shared" si="5"/>
        <v>0</v>
      </c>
      <c r="Y37" s="17">
        <f t="shared" si="6"/>
        <v>0</v>
      </c>
      <c r="Z37" s="17">
        <f t="shared" si="7"/>
        <v>0</v>
      </c>
    </row>
    <row r="38" spans="1:26" ht="15" customHeight="1">
      <c r="E38" s="11"/>
      <c r="F38" s="17"/>
      <c r="G38" s="17"/>
      <c r="H38" s="17"/>
      <c r="I38" s="17"/>
      <c r="J38" s="17"/>
      <c r="K38" s="18"/>
      <c r="L38" s="17"/>
      <c r="M38" s="17"/>
      <c r="N38" s="18"/>
      <c r="O38" s="17"/>
      <c r="P38" s="17"/>
      <c r="Q38" s="17"/>
      <c r="S38" s="17">
        <f t="shared" si="0"/>
        <v>0</v>
      </c>
      <c r="T38" s="17">
        <f t="shared" si="1"/>
        <v>0</v>
      </c>
      <c r="U38" s="17">
        <f t="shared" si="2"/>
        <v>0</v>
      </c>
      <c r="V38" s="17">
        <f t="shared" si="3"/>
        <v>0</v>
      </c>
      <c r="W38" s="17">
        <f t="shared" si="4"/>
        <v>0</v>
      </c>
      <c r="X38" s="17">
        <f t="shared" si="5"/>
        <v>0</v>
      </c>
      <c r="Y38" s="17">
        <f t="shared" si="6"/>
        <v>0</v>
      </c>
      <c r="Z38" s="17">
        <f t="shared" si="7"/>
        <v>0</v>
      </c>
    </row>
    <row r="39" spans="1:26" ht="15" customHeight="1">
      <c r="A39" s="230" t="s">
        <v>19</v>
      </c>
      <c r="B39" s="234"/>
      <c r="C39" s="234"/>
      <c r="D39" s="234"/>
      <c r="E39" s="235"/>
      <c r="F39" s="21">
        <f>+I39+L39+O39</f>
        <v>1</v>
      </c>
      <c r="G39" s="21">
        <f>+J39+M39+P39</f>
        <v>1</v>
      </c>
      <c r="H39" s="21">
        <f>+K39+N39+Q39</f>
        <v>0</v>
      </c>
      <c r="I39" s="21">
        <f t="shared" si="8"/>
        <v>0</v>
      </c>
      <c r="J39" s="15">
        <f>+'[1]36表集計'!P98</f>
        <v>0</v>
      </c>
      <c r="K39" s="16">
        <f>+'[1]36表集計'!P184</f>
        <v>0</v>
      </c>
      <c r="L39" s="21">
        <f t="shared" si="9"/>
        <v>1</v>
      </c>
      <c r="M39" s="15">
        <f>+'[1]36表集計'!P99</f>
        <v>1</v>
      </c>
      <c r="N39" s="16">
        <f>+'[1]36表集計'!P185</f>
        <v>0</v>
      </c>
      <c r="O39" s="21">
        <f t="shared" si="10"/>
        <v>0</v>
      </c>
      <c r="P39" s="15">
        <f>+'[1]36表集計'!P100</f>
        <v>0</v>
      </c>
      <c r="Q39" s="15">
        <f>+'[1]36表集計'!P186</f>
        <v>0</v>
      </c>
      <c r="S39" s="17">
        <f t="shared" si="0"/>
        <v>0</v>
      </c>
      <c r="T39" s="17">
        <f t="shared" si="1"/>
        <v>0</v>
      </c>
      <c r="U39" s="17">
        <f t="shared" si="2"/>
        <v>0</v>
      </c>
      <c r="V39" s="17">
        <f t="shared" si="3"/>
        <v>0</v>
      </c>
      <c r="W39" s="17">
        <f t="shared" si="4"/>
        <v>0</v>
      </c>
      <c r="X39" s="17">
        <f t="shared" si="5"/>
        <v>0</v>
      </c>
      <c r="Y39" s="17">
        <f t="shared" si="6"/>
        <v>0</v>
      </c>
      <c r="Z39" s="17">
        <f t="shared" si="7"/>
        <v>0</v>
      </c>
    </row>
    <row r="40" spans="1:26" ht="15" customHeight="1">
      <c r="A40" s="22"/>
      <c r="B40" s="22"/>
      <c r="C40" s="22"/>
      <c r="D40" s="22"/>
      <c r="E40" s="23"/>
      <c r="F40" s="17"/>
      <c r="G40" s="17"/>
      <c r="H40" s="17"/>
      <c r="I40" s="17"/>
      <c r="J40" s="17"/>
      <c r="K40" s="18"/>
      <c r="L40" s="17"/>
      <c r="M40" s="17"/>
      <c r="N40" s="18"/>
      <c r="O40" s="17"/>
      <c r="P40" s="17"/>
      <c r="Q40" s="17"/>
      <c r="S40" s="17">
        <f t="shared" si="0"/>
        <v>0</v>
      </c>
      <c r="T40" s="17">
        <f t="shared" si="1"/>
        <v>0</v>
      </c>
      <c r="U40" s="17">
        <f t="shared" si="2"/>
        <v>0</v>
      </c>
      <c r="V40" s="17">
        <f t="shared" si="3"/>
        <v>0</v>
      </c>
      <c r="W40" s="17">
        <f t="shared" si="4"/>
        <v>0</v>
      </c>
      <c r="X40" s="17">
        <f t="shared" si="5"/>
        <v>0</v>
      </c>
      <c r="Y40" s="17">
        <f t="shared" si="6"/>
        <v>0</v>
      </c>
      <c r="Z40" s="17">
        <f t="shared" si="7"/>
        <v>0</v>
      </c>
    </row>
    <row r="41" spans="1:26" ht="15" customHeight="1">
      <c r="A41" s="241" t="s">
        <v>20</v>
      </c>
      <c r="B41" s="241"/>
      <c r="C41" s="241"/>
      <c r="E41" s="11"/>
      <c r="F41" s="17"/>
      <c r="G41" s="17"/>
      <c r="H41" s="17"/>
      <c r="I41" s="17"/>
      <c r="J41" s="17"/>
      <c r="K41" s="18"/>
      <c r="L41" s="17"/>
      <c r="M41" s="17"/>
      <c r="N41" s="18"/>
      <c r="O41" s="17"/>
      <c r="P41" s="17"/>
      <c r="Q41" s="17"/>
      <c r="S41" s="17">
        <f t="shared" si="0"/>
        <v>0</v>
      </c>
      <c r="T41" s="17">
        <f t="shared" si="1"/>
        <v>0</v>
      </c>
      <c r="U41" s="17">
        <f t="shared" si="2"/>
        <v>0</v>
      </c>
      <c r="V41" s="17">
        <f t="shared" si="3"/>
        <v>0</v>
      </c>
      <c r="W41" s="17">
        <f t="shared" si="4"/>
        <v>0</v>
      </c>
      <c r="X41" s="17">
        <f t="shared" si="5"/>
        <v>0</v>
      </c>
      <c r="Y41" s="17">
        <f t="shared" si="6"/>
        <v>0</v>
      </c>
      <c r="Z41" s="17">
        <f t="shared" si="7"/>
        <v>0</v>
      </c>
    </row>
    <row r="42" spans="1:26" ht="15" customHeight="1">
      <c r="A42" s="215"/>
      <c r="B42" s="236" t="s">
        <v>21</v>
      </c>
      <c r="C42" s="234"/>
      <c r="D42" s="234"/>
      <c r="E42" s="235"/>
      <c r="F42" s="17">
        <f t="shared" ref="F42:H49" si="12">+I42+L42+O42</f>
        <v>342</v>
      </c>
      <c r="G42" s="17">
        <f t="shared" si="12"/>
        <v>203</v>
      </c>
      <c r="H42" s="17">
        <f t="shared" si="12"/>
        <v>139</v>
      </c>
      <c r="I42" s="17">
        <f t="shared" ref="I42:I49" si="13">SUM(J42:K42)</f>
        <v>5</v>
      </c>
      <c r="J42" s="17">
        <f>+[1]県外進学!J14</f>
        <v>4</v>
      </c>
      <c r="K42" s="18">
        <f>+[1]県外進学!J15</f>
        <v>1</v>
      </c>
      <c r="L42" s="17">
        <f t="shared" ref="L42:L49" si="14">SUM(M42:N42)</f>
        <v>326</v>
      </c>
      <c r="M42" s="17">
        <f>+[1]県外進学!J22</f>
        <v>191</v>
      </c>
      <c r="N42" s="18">
        <f>+[1]県外進学!J23</f>
        <v>135</v>
      </c>
      <c r="O42" s="17">
        <f t="shared" ref="O42:O49" si="15">SUM(P42:Q42)</f>
        <v>11</v>
      </c>
      <c r="P42" s="17">
        <f>+[1]県外進学!J30</f>
        <v>8</v>
      </c>
      <c r="Q42" s="17">
        <f>+[1]県外進学!J31</f>
        <v>3</v>
      </c>
      <c r="S42" s="17">
        <f t="shared" si="0"/>
        <v>0</v>
      </c>
      <c r="T42" s="17">
        <f t="shared" si="1"/>
        <v>0</v>
      </c>
      <c r="U42" s="17">
        <f t="shared" si="2"/>
        <v>0</v>
      </c>
      <c r="V42" s="17">
        <f t="shared" si="3"/>
        <v>0</v>
      </c>
      <c r="W42" s="17">
        <f t="shared" si="4"/>
        <v>0</v>
      </c>
      <c r="X42" s="17">
        <f t="shared" si="5"/>
        <v>0</v>
      </c>
      <c r="Y42" s="17">
        <f t="shared" si="6"/>
        <v>0</v>
      </c>
      <c r="Z42" s="17">
        <f t="shared" si="7"/>
        <v>0</v>
      </c>
    </row>
    <row r="43" spans="1:26" ht="15" customHeight="1">
      <c r="B43" s="236" t="s">
        <v>110</v>
      </c>
      <c r="C43" s="234"/>
      <c r="D43" s="234"/>
      <c r="E43" s="235"/>
      <c r="F43" s="17">
        <f t="shared" si="12"/>
        <v>6</v>
      </c>
      <c r="G43" s="17">
        <f t="shared" si="12"/>
        <v>6</v>
      </c>
      <c r="H43" s="17">
        <f t="shared" si="12"/>
        <v>0</v>
      </c>
      <c r="I43" s="17">
        <f t="shared" si="13"/>
        <v>0</v>
      </c>
      <c r="J43" s="17">
        <f>SUM(J44:J47)</f>
        <v>0</v>
      </c>
      <c r="K43" s="18">
        <f>SUM(K44:K47)</f>
        <v>0</v>
      </c>
      <c r="L43" s="17">
        <f t="shared" si="14"/>
        <v>6</v>
      </c>
      <c r="M43" s="17">
        <f>SUM(M44:M47)</f>
        <v>6</v>
      </c>
      <c r="N43" s="18">
        <f>SUM(N44:N47)</f>
        <v>0</v>
      </c>
      <c r="O43" s="17">
        <f t="shared" si="15"/>
        <v>0</v>
      </c>
      <c r="P43" s="17">
        <f>SUM(P44:P47)</f>
        <v>0</v>
      </c>
      <c r="Q43" s="17">
        <f>SUM(Q44:Q47)</f>
        <v>0</v>
      </c>
      <c r="S43" s="17">
        <f t="shared" si="0"/>
        <v>0</v>
      </c>
      <c r="T43" s="17">
        <f t="shared" si="1"/>
        <v>0</v>
      </c>
      <c r="U43" s="17">
        <f t="shared" si="2"/>
        <v>0</v>
      </c>
      <c r="V43" s="17">
        <f t="shared" si="3"/>
        <v>0</v>
      </c>
      <c r="W43" s="17">
        <f t="shared" si="4"/>
        <v>0</v>
      </c>
      <c r="X43" s="17">
        <f t="shared" si="5"/>
        <v>0</v>
      </c>
      <c r="Y43" s="17">
        <f t="shared" si="6"/>
        <v>0</v>
      </c>
      <c r="Z43" s="17">
        <f t="shared" si="7"/>
        <v>0</v>
      </c>
    </row>
    <row r="44" spans="1:26" ht="15" customHeight="1">
      <c r="C44" s="231" t="s">
        <v>111</v>
      </c>
      <c r="D44" s="232"/>
      <c r="E44" s="233"/>
      <c r="F44" s="17">
        <f t="shared" si="12"/>
        <v>5</v>
      </c>
      <c r="G44" s="17">
        <f t="shared" si="12"/>
        <v>5</v>
      </c>
      <c r="H44" s="17">
        <f t="shared" si="12"/>
        <v>0</v>
      </c>
      <c r="I44" s="17">
        <f t="shared" si="13"/>
        <v>0</v>
      </c>
      <c r="J44" s="17">
        <f>+'[1]36表集計'!R98</f>
        <v>0</v>
      </c>
      <c r="K44" s="18">
        <f>+'[1]36表集計'!R184</f>
        <v>0</v>
      </c>
      <c r="L44" s="17">
        <f t="shared" si="14"/>
        <v>5</v>
      </c>
      <c r="M44" s="17">
        <f>+'[1]36表集計'!R99</f>
        <v>5</v>
      </c>
      <c r="N44" s="18">
        <f>+'[1]36表集計'!R185</f>
        <v>0</v>
      </c>
      <c r="O44" s="17">
        <f t="shared" si="15"/>
        <v>0</v>
      </c>
      <c r="P44" s="17">
        <f>+'[1]36表集計'!R100</f>
        <v>0</v>
      </c>
      <c r="Q44" s="17">
        <f>+'[1]36表集計'!R186</f>
        <v>0</v>
      </c>
      <c r="S44" s="17">
        <f t="shared" si="0"/>
        <v>0</v>
      </c>
      <c r="T44" s="17">
        <f t="shared" si="1"/>
        <v>0</v>
      </c>
      <c r="U44" s="17">
        <f t="shared" si="2"/>
        <v>0</v>
      </c>
      <c r="V44" s="17">
        <f t="shared" si="3"/>
        <v>0</v>
      </c>
      <c r="W44" s="17">
        <f t="shared" si="4"/>
        <v>0</v>
      </c>
      <c r="X44" s="17">
        <f t="shared" si="5"/>
        <v>0</v>
      </c>
      <c r="Y44" s="17">
        <f t="shared" si="6"/>
        <v>0</v>
      </c>
      <c r="Z44" s="17">
        <f t="shared" si="7"/>
        <v>0</v>
      </c>
    </row>
    <row r="45" spans="1:26" ht="15" customHeight="1">
      <c r="C45" s="231" t="s">
        <v>112</v>
      </c>
      <c r="D45" s="232"/>
      <c r="E45" s="233"/>
      <c r="F45" s="17">
        <f t="shared" si="12"/>
        <v>0</v>
      </c>
      <c r="G45" s="17">
        <f t="shared" si="12"/>
        <v>0</v>
      </c>
      <c r="H45" s="17">
        <f t="shared" si="12"/>
        <v>0</v>
      </c>
      <c r="I45" s="17">
        <f t="shared" si="13"/>
        <v>0</v>
      </c>
      <c r="J45" s="17">
        <f>+'[1]36表集計'!S98</f>
        <v>0</v>
      </c>
      <c r="K45" s="18">
        <f>+'[1]36表集計'!S184</f>
        <v>0</v>
      </c>
      <c r="L45" s="17">
        <f t="shared" si="14"/>
        <v>0</v>
      </c>
      <c r="M45" s="17">
        <f>+'[1]36表集計'!S99</f>
        <v>0</v>
      </c>
      <c r="N45" s="18">
        <f>+'[1]36表集計'!S185</f>
        <v>0</v>
      </c>
      <c r="O45" s="17">
        <f t="shared" si="15"/>
        <v>0</v>
      </c>
      <c r="P45" s="17">
        <f>+'[1]36表集計'!S100</f>
        <v>0</v>
      </c>
      <c r="Q45" s="17">
        <f>+'[1]36表集計'!S186</f>
        <v>0</v>
      </c>
      <c r="S45" s="17">
        <f t="shared" si="0"/>
        <v>0</v>
      </c>
      <c r="T45" s="17">
        <f t="shared" si="1"/>
        <v>0</v>
      </c>
      <c r="U45" s="17">
        <f t="shared" si="2"/>
        <v>0</v>
      </c>
      <c r="V45" s="17">
        <f t="shared" si="3"/>
        <v>0</v>
      </c>
      <c r="W45" s="17">
        <f t="shared" si="4"/>
        <v>0</v>
      </c>
      <c r="X45" s="17">
        <f t="shared" si="5"/>
        <v>0</v>
      </c>
      <c r="Y45" s="17">
        <f t="shared" si="6"/>
        <v>0</v>
      </c>
      <c r="Z45" s="17">
        <f t="shared" si="7"/>
        <v>0</v>
      </c>
    </row>
    <row r="46" spans="1:26" ht="15" customHeight="1">
      <c r="C46" s="231" t="s">
        <v>113</v>
      </c>
      <c r="D46" s="232"/>
      <c r="E46" s="233"/>
      <c r="F46" s="17">
        <f t="shared" si="12"/>
        <v>0</v>
      </c>
      <c r="G46" s="17">
        <f t="shared" si="12"/>
        <v>0</v>
      </c>
      <c r="H46" s="17">
        <f t="shared" si="12"/>
        <v>0</v>
      </c>
      <c r="I46" s="17">
        <f t="shared" si="13"/>
        <v>0</v>
      </c>
      <c r="J46" s="17">
        <f>+'[1]36表集計'!T98</f>
        <v>0</v>
      </c>
      <c r="K46" s="18">
        <f>+'[1]36表集計'!T184</f>
        <v>0</v>
      </c>
      <c r="L46" s="17">
        <f t="shared" si="14"/>
        <v>0</v>
      </c>
      <c r="M46" s="17">
        <f>+'[1]36表集計'!T99</f>
        <v>0</v>
      </c>
      <c r="N46" s="18">
        <f>+'[1]36表集計'!T185</f>
        <v>0</v>
      </c>
      <c r="O46" s="17">
        <f t="shared" si="15"/>
        <v>0</v>
      </c>
      <c r="P46" s="17">
        <f>+'[1]36表集計'!T100</f>
        <v>0</v>
      </c>
      <c r="Q46" s="17">
        <f>+'[1]36表集計'!T186</f>
        <v>0</v>
      </c>
      <c r="S46" s="17">
        <f t="shared" si="0"/>
        <v>0</v>
      </c>
      <c r="T46" s="17">
        <f t="shared" si="1"/>
        <v>0</v>
      </c>
      <c r="U46" s="17">
        <f t="shared" si="2"/>
        <v>0</v>
      </c>
      <c r="V46" s="17">
        <f t="shared" si="3"/>
        <v>0</v>
      </c>
      <c r="W46" s="17">
        <f t="shared" si="4"/>
        <v>0</v>
      </c>
      <c r="X46" s="17">
        <f t="shared" si="5"/>
        <v>0</v>
      </c>
      <c r="Y46" s="17">
        <f t="shared" si="6"/>
        <v>0</v>
      </c>
      <c r="Z46" s="17">
        <f t="shared" si="7"/>
        <v>0</v>
      </c>
    </row>
    <row r="47" spans="1:26" ht="15" customHeight="1">
      <c r="C47" s="231" t="s">
        <v>22</v>
      </c>
      <c r="D47" s="232"/>
      <c r="E47" s="233"/>
      <c r="F47" s="17">
        <f t="shared" si="12"/>
        <v>1</v>
      </c>
      <c r="G47" s="17">
        <f t="shared" si="12"/>
        <v>1</v>
      </c>
      <c r="H47" s="17">
        <f t="shared" si="12"/>
        <v>0</v>
      </c>
      <c r="I47" s="17">
        <f t="shared" si="13"/>
        <v>0</v>
      </c>
      <c r="J47" s="17">
        <f>+'[1]36表集計'!U98</f>
        <v>0</v>
      </c>
      <c r="K47" s="18">
        <f>+'[1]36表集計'!U184</f>
        <v>0</v>
      </c>
      <c r="L47" s="17">
        <f t="shared" si="14"/>
        <v>1</v>
      </c>
      <c r="M47" s="17">
        <f>+'[1]36表集計'!U99</f>
        <v>1</v>
      </c>
      <c r="N47" s="18">
        <f>+'[1]36表集計'!U185</f>
        <v>0</v>
      </c>
      <c r="O47" s="17">
        <f t="shared" si="15"/>
        <v>0</v>
      </c>
      <c r="P47" s="17">
        <f>+'[1]36表集計'!U100</f>
        <v>0</v>
      </c>
      <c r="Q47" s="17">
        <f>+'[1]36表集計'!U186</f>
        <v>0</v>
      </c>
      <c r="S47" s="17">
        <f t="shared" si="0"/>
        <v>0</v>
      </c>
      <c r="T47" s="17">
        <f t="shared" si="1"/>
        <v>0</v>
      </c>
      <c r="U47" s="17">
        <f t="shared" si="2"/>
        <v>0</v>
      </c>
      <c r="V47" s="17">
        <f t="shared" si="3"/>
        <v>0</v>
      </c>
      <c r="W47" s="17">
        <f t="shared" si="4"/>
        <v>0</v>
      </c>
      <c r="X47" s="17">
        <f t="shared" si="5"/>
        <v>0</v>
      </c>
      <c r="Y47" s="17">
        <f t="shared" si="6"/>
        <v>0</v>
      </c>
      <c r="Z47" s="17">
        <f t="shared" si="7"/>
        <v>0</v>
      </c>
    </row>
    <row r="48" spans="1:26" ht="15" customHeight="1">
      <c r="B48" s="230" t="s">
        <v>23</v>
      </c>
      <c r="C48" s="234"/>
      <c r="D48" s="234"/>
      <c r="E48" s="235"/>
      <c r="F48" s="15">
        <f t="shared" si="12"/>
        <v>73</v>
      </c>
      <c r="G48" s="15">
        <f t="shared" si="12"/>
        <v>61</v>
      </c>
      <c r="H48" s="15">
        <f t="shared" si="12"/>
        <v>12</v>
      </c>
      <c r="I48" s="15">
        <f t="shared" si="13"/>
        <v>0</v>
      </c>
      <c r="J48" s="15">
        <f>J35+J43</f>
        <v>0</v>
      </c>
      <c r="K48" s="16">
        <f>K35+K43</f>
        <v>0</v>
      </c>
      <c r="L48" s="15">
        <f t="shared" si="14"/>
        <v>73</v>
      </c>
      <c r="M48" s="15">
        <f>M35+M43</f>
        <v>61</v>
      </c>
      <c r="N48" s="16">
        <f>N35+N43</f>
        <v>12</v>
      </c>
      <c r="O48" s="15">
        <f t="shared" si="15"/>
        <v>0</v>
      </c>
      <c r="P48" s="15">
        <f>P35+P43</f>
        <v>0</v>
      </c>
      <c r="Q48" s="15">
        <f>Q35+Q43</f>
        <v>0</v>
      </c>
      <c r="S48" s="17">
        <f t="shared" si="0"/>
        <v>0</v>
      </c>
      <c r="T48" s="17">
        <f t="shared" si="1"/>
        <v>0</v>
      </c>
      <c r="U48" s="17">
        <f t="shared" si="2"/>
        <v>0</v>
      </c>
      <c r="V48" s="17">
        <f t="shared" si="3"/>
        <v>0</v>
      </c>
      <c r="W48" s="17">
        <f t="shared" si="4"/>
        <v>0</v>
      </c>
      <c r="X48" s="17">
        <f t="shared" si="5"/>
        <v>0</v>
      </c>
      <c r="Y48" s="17">
        <f t="shared" si="6"/>
        <v>0</v>
      </c>
      <c r="Z48" s="17">
        <f t="shared" si="7"/>
        <v>0</v>
      </c>
    </row>
    <row r="49" spans="1:26" ht="15" customHeight="1">
      <c r="B49" s="236" t="s">
        <v>24</v>
      </c>
      <c r="C49" s="234"/>
      <c r="D49" s="234"/>
      <c r="E49" s="235"/>
      <c r="F49" s="20">
        <f t="shared" si="12"/>
        <v>14</v>
      </c>
      <c r="G49" s="17">
        <f t="shared" si="12"/>
        <v>12</v>
      </c>
      <c r="H49" s="17">
        <f t="shared" si="12"/>
        <v>2</v>
      </c>
      <c r="I49" s="17">
        <f t="shared" si="13"/>
        <v>0</v>
      </c>
      <c r="J49" s="17">
        <f>+[1]就職県外!AB6</f>
        <v>0</v>
      </c>
      <c r="K49" s="18">
        <f>+[1]就職県外!AD6</f>
        <v>0</v>
      </c>
      <c r="L49" s="17">
        <f t="shared" si="14"/>
        <v>14</v>
      </c>
      <c r="M49" s="17">
        <f>+[1]就職県外!AB7</f>
        <v>12</v>
      </c>
      <c r="N49" s="18">
        <f>+[1]就職県外!AD7</f>
        <v>2</v>
      </c>
      <c r="O49" s="17">
        <f t="shared" si="15"/>
        <v>0</v>
      </c>
      <c r="P49" s="17">
        <f>+[1]就職県外!AB8</f>
        <v>0</v>
      </c>
      <c r="Q49" s="17">
        <f>+[1]就職県外!AD8</f>
        <v>0</v>
      </c>
      <c r="S49" s="17">
        <f t="shared" si="0"/>
        <v>0</v>
      </c>
      <c r="T49" s="17">
        <f t="shared" si="1"/>
        <v>0</v>
      </c>
      <c r="U49" s="17">
        <f t="shared" si="2"/>
        <v>0</v>
      </c>
      <c r="V49" s="17">
        <f t="shared" si="3"/>
        <v>0</v>
      </c>
      <c r="W49" s="17">
        <f t="shared" si="4"/>
        <v>0</v>
      </c>
      <c r="X49" s="17">
        <f t="shared" si="5"/>
        <v>0</v>
      </c>
      <c r="Y49" s="17">
        <f t="shared" si="6"/>
        <v>0</v>
      </c>
      <c r="Z49" s="17">
        <f t="shared" si="7"/>
        <v>0</v>
      </c>
    </row>
    <row r="50" spans="1:26" ht="15" customHeight="1">
      <c r="E50" s="11"/>
      <c r="F50" s="17"/>
      <c r="G50" s="17"/>
      <c r="H50" s="17"/>
      <c r="I50" s="17"/>
      <c r="J50" s="17"/>
      <c r="K50" s="18"/>
      <c r="L50" s="17"/>
      <c r="M50" s="17"/>
      <c r="N50" s="18"/>
      <c r="O50" s="17"/>
      <c r="P50" s="17"/>
      <c r="Q50" s="17"/>
      <c r="S50" s="17">
        <f t="shared" si="0"/>
        <v>0</v>
      </c>
      <c r="T50" s="17">
        <f t="shared" si="1"/>
        <v>0</v>
      </c>
      <c r="U50" s="17">
        <f t="shared" si="2"/>
        <v>0</v>
      </c>
      <c r="V50" s="17">
        <f t="shared" si="3"/>
        <v>0</v>
      </c>
      <c r="W50" s="17">
        <f t="shared" si="4"/>
        <v>0</v>
      </c>
      <c r="X50" s="17">
        <f t="shared" si="5"/>
        <v>0</v>
      </c>
      <c r="Y50" s="17">
        <f t="shared" si="6"/>
        <v>0</v>
      </c>
      <c r="Z50" s="17">
        <f t="shared" si="7"/>
        <v>0</v>
      </c>
    </row>
    <row r="51" spans="1:26" ht="15" customHeight="1">
      <c r="A51" s="237" t="s">
        <v>25</v>
      </c>
      <c r="B51" s="238"/>
      <c r="C51" s="238"/>
      <c r="D51" s="238"/>
      <c r="E51" s="239"/>
      <c r="F51" s="24">
        <f t="shared" ref="F51:H55" si="16">+I51+L51+O51</f>
        <v>15969</v>
      </c>
      <c r="G51" s="24">
        <f t="shared" si="16"/>
        <v>8210</v>
      </c>
      <c r="H51" s="24">
        <f t="shared" si="16"/>
        <v>7759</v>
      </c>
      <c r="I51" s="24">
        <f>SUM(J51:K51)</f>
        <v>199</v>
      </c>
      <c r="J51" s="24">
        <f>SUM(J52:J55)</f>
        <v>100</v>
      </c>
      <c r="K51" s="25">
        <f>SUM(K52:K55)</f>
        <v>99</v>
      </c>
      <c r="L51" s="24">
        <f>SUM(M51:N51)</f>
        <v>15138</v>
      </c>
      <c r="M51" s="24">
        <f>SUM(M52:M55)</f>
        <v>7722</v>
      </c>
      <c r="N51" s="25">
        <f>SUM(N52:N55)</f>
        <v>7416</v>
      </c>
      <c r="O51" s="24">
        <f>SUM(P51:Q51)</f>
        <v>632</v>
      </c>
      <c r="P51" s="24">
        <f>SUM(P52:P55)</f>
        <v>388</v>
      </c>
      <c r="Q51" s="24">
        <f>SUM(Q52:Q55)</f>
        <v>244</v>
      </c>
      <c r="S51" s="17">
        <f t="shared" si="0"/>
        <v>0</v>
      </c>
      <c r="T51" s="17">
        <f t="shared" si="1"/>
        <v>0</v>
      </c>
      <c r="U51" s="17">
        <f t="shared" si="2"/>
        <v>0</v>
      </c>
      <c r="V51" s="17">
        <f t="shared" si="3"/>
        <v>0</v>
      </c>
      <c r="W51" s="17">
        <f t="shared" si="4"/>
        <v>0</v>
      </c>
      <c r="X51" s="17">
        <f t="shared" si="5"/>
        <v>0</v>
      </c>
      <c r="Y51" s="17">
        <f t="shared" si="6"/>
        <v>0</v>
      </c>
      <c r="Z51" s="17">
        <f t="shared" si="7"/>
        <v>0</v>
      </c>
    </row>
    <row r="52" spans="1:26" ht="15" customHeight="1">
      <c r="C52" s="236" t="s">
        <v>26</v>
      </c>
      <c r="D52" s="234"/>
      <c r="E52" s="235"/>
      <c r="F52" s="20">
        <f t="shared" si="16"/>
        <v>15555</v>
      </c>
      <c r="G52" s="17">
        <f t="shared" si="16"/>
        <v>7892</v>
      </c>
      <c r="H52" s="17">
        <f t="shared" si="16"/>
        <v>7663</v>
      </c>
      <c r="I52" s="17">
        <f>SUM(J52:K52)</f>
        <v>197</v>
      </c>
      <c r="J52" s="17">
        <f>+'[1]36表集計'!Z98</f>
        <v>98</v>
      </c>
      <c r="K52" s="18">
        <f>+'[1]36表集計'!Z184</f>
        <v>99</v>
      </c>
      <c r="L52" s="17">
        <f>SUM(M52:N52)</f>
        <v>14726</v>
      </c>
      <c r="M52" s="17">
        <f>+'[1]36表集計'!Z99</f>
        <v>7406</v>
      </c>
      <c r="N52" s="18">
        <f>+'[1]36表集計'!Z185</f>
        <v>7320</v>
      </c>
      <c r="O52" s="17">
        <f>SUM(P52:Q52)</f>
        <v>632</v>
      </c>
      <c r="P52" s="17">
        <f>+'[1]36表集計'!Z100</f>
        <v>388</v>
      </c>
      <c r="Q52" s="17">
        <f>+'[1]36表集計'!Z186</f>
        <v>244</v>
      </c>
      <c r="S52" s="17">
        <f t="shared" si="0"/>
        <v>0</v>
      </c>
      <c r="T52" s="17">
        <f t="shared" si="1"/>
        <v>0</v>
      </c>
      <c r="U52" s="17">
        <f t="shared" si="2"/>
        <v>0</v>
      </c>
      <c r="V52" s="17">
        <f t="shared" si="3"/>
        <v>0</v>
      </c>
      <c r="W52" s="17">
        <f t="shared" si="4"/>
        <v>0</v>
      </c>
      <c r="X52" s="17">
        <f t="shared" si="5"/>
        <v>0</v>
      </c>
      <c r="Y52" s="17">
        <f t="shared" si="6"/>
        <v>0</v>
      </c>
      <c r="Z52" s="17">
        <f t="shared" si="7"/>
        <v>0</v>
      </c>
    </row>
    <row r="53" spans="1:26" ht="15" customHeight="1">
      <c r="C53" s="236" t="s">
        <v>114</v>
      </c>
      <c r="D53" s="234"/>
      <c r="E53" s="235"/>
      <c r="F53" s="20">
        <f t="shared" si="16"/>
        <v>23</v>
      </c>
      <c r="G53" s="17">
        <f t="shared" si="16"/>
        <v>14</v>
      </c>
      <c r="H53" s="17">
        <f t="shared" si="16"/>
        <v>9</v>
      </c>
      <c r="I53" s="17">
        <f>SUM(J53:K53)</f>
        <v>0</v>
      </c>
      <c r="J53" s="17">
        <f>+'[1]36表集計'!AA98</f>
        <v>0</v>
      </c>
      <c r="K53" s="18">
        <f>+'[1]36表集計'!AA184</f>
        <v>0</v>
      </c>
      <c r="L53" s="17">
        <f>SUM(M53:N53)</f>
        <v>23</v>
      </c>
      <c r="M53" s="17">
        <f>+'[1]36表集計'!AA99</f>
        <v>14</v>
      </c>
      <c r="N53" s="18">
        <f>+'[1]36表集計'!AA185</f>
        <v>9</v>
      </c>
      <c r="O53" s="17">
        <f>SUM(P53:Q53)</f>
        <v>0</v>
      </c>
      <c r="P53" s="17">
        <f>+'[1]36表集計'!AA100</f>
        <v>0</v>
      </c>
      <c r="Q53" s="17">
        <f>+'[1]36表集計'!AA186</f>
        <v>0</v>
      </c>
      <c r="S53" s="17">
        <f t="shared" si="0"/>
        <v>0</v>
      </c>
      <c r="T53" s="17">
        <f t="shared" si="1"/>
        <v>0</v>
      </c>
      <c r="U53" s="17">
        <f t="shared" si="2"/>
        <v>0</v>
      </c>
      <c r="V53" s="17">
        <f t="shared" si="3"/>
        <v>0</v>
      </c>
      <c r="W53" s="17">
        <f t="shared" si="4"/>
        <v>0</v>
      </c>
      <c r="X53" s="17">
        <f t="shared" si="5"/>
        <v>0</v>
      </c>
      <c r="Y53" s="17">
        <f t="shared" si="6"/>
        <v>0</v>
      </c>
      <c r="Z53" s="17">
        <f t="shared" si="7"/>
        <v>0</v>
      </c>
    </row>
    <row r="54" spans="1:26" ht="15" customHeight="1">
      <c r="C54" s="236" t="s">
        <v>11</v>
      </c>
      <c r="D54" s="234"/>
      <c r="E54" s="235"/>
      <c r="F54" s="20">
        <f t="shared" si="16"/>
        <v>241</v>
      </c>
      <c r="G54" s="17">
        <f t="shared" si="16"/>
        <v>211</v>
      </c>
      <c r="H54" s="17">
        <f t="shared" si="16"/>
        <v>30</v>
      </c>
      <c r="I54" s="17">
        <f>SUM(J54:K54)</f>
        <v>2</v>
      </c>
      <c r="J54" s="17">
        <f>+'[1]36表集計'!AB98</f>
        <v>2</v>
      </c>
      <c r="K54" s="18">
        <f>+'[1]36表集計'!AB184</f>
        <v>0</v>
      </c>
      <c r="L54" s="17">
        <f>SUM(M54:N54)</f>
        <v>239</v>
      </c>
      <c r="M54" s="17">
        <f>+'[1]36表集計'!AB99</f>
        <v>209</v>
      </c>
      <c r="N54" s="18">
        <f>+'[1]36表集計'!AB185</f>
        <v>30</v>
      </c>
      <c r="O54" s="17">
        <f>SUM(P54:Q54)</f>
        <v>0</v>
      </c>
      <c r="P54" s="17">
        <f>+'[1]36表集計'!AB100</f>
        <v>0</v>
      </c>
      <c r="Q54" s="17">
        <f>+'[1]36表集計'!AB186</f>
        <v>0</v>
      </c>
      <c r="S54" s="17">
        <f t="shared" si="0"/>
        <v>0</v>
      </c>
      <c r="T54" s="17">
        <f t="shared" si="1"/>
        <v>0</v>
      </c>
      <c r="U54" s="17">
        <f t="shared" si="2"/>
        <v>0</v>
      </c>
      <c r="V54" s="17">
        <f t="shared" si="3"/>
        <v>0</v>
      </c>
      <c r="W54" s="17">
        <f t="shared" si="4"/>
        <v>0</v>
      </c>
      <c r="X54" s="17">
        <f t="shared" si="5"/>
        <v>0</v>
      </c>
      <c r="Y54" s="17">
        <f t="shared" si="6"/>
        <v>0</v>
      </c>
      <c r="Z54" s="17">
        <f t="shared" si="7"/>
        <v>0</v>
      </c>
    </row>
    <row r="55" spans="1:26" ht="15" customHeight="1">
      <c r="C55" s="236" t="s">
        <v>12</v>
      </c>
      <c r="D55" s="234"/>
      <c r="E55" s="235"/>
      <c r="F55" s="20">
        <f t="shared" si="16"/>
        <v>150</v>
      </c>
      <c r="G55" s="17">
        <f t="shared" si="16"/>
        <v>93</v>
      </c>
      <c r="H55" s="17">
        <f t="shared" si="16"/>
        <v>57</v>
      </c>
      <c r="I55" s="17">
        <f>SUM(J55:K55)</f>
        <v>0</v>
      </c>
      <c r="J55" s="17">
        <f>+'[1]36表集計'!AC98</f>
        <v>0</v>
      </c>
      <c r="K55" s="18">
        <f>+'[1]36表集計'!AC184</f>
        <v>0</v>
      </c>
      <c r="L55" s="17">
        <f>SUM(M55:N55)</f>
        <v>150</v>
      </c>
      <c r="M55" s="17">
        <f>+'[1]36表集計'!AC99</f>
        <v>93</v>
      </c>
      <c r="N55" s="18">
        <f>+'[1]36表集計'!AC185</f>
        <v>57</v>
      </c>
      <c r="O55" s="17">
        <f>SUM(P55:Q55)</f>
        <v>0</v>
      </c>
      <c r="P55" s="17">
        <f>+'[1]36表集計'!AC100</f>
        <v>0</v>
      </c>
      <c r="Q55" s="17">
        <f>+'[1]36表集計'!AC186</f>
        <v>0</v>
      </c>
      <c r="S55" s="17">
        <f t="shared" si="0"/>
        <v>0</v>
      </c>
      <c r="T55" s="17">
        <f t="shared" si="1"/>
        <v>0</v>
      </c>
      <c r="U55" s="17">
        <f t="shared" si="2"/>
        <v>0</v>
      </c>
      <c r="V55" s="17">
        <f t="shared" si="3"/>
        <v>0</v>
      </c>
      <c r="W55" s="17">
        <f t="shared" si="4"/>
        <v>0</v>
      </c>
      <c r="X55" s="17">
        <f t="shared" si="5"/>
        <v>0</v>
      </c>
      <c r="Y55" s="17">
        <f t="shared" si="6"/>
        <v>0</v>
      </c>
      <c r="Z55" s="17">
        <f t="shared" si="7"/>
        <v>0</v>
      </c>
    </row>
    <row r="56" spans="1:26" ht="15" customHeight="1">
      <c r="E56" s="11"/>
      <c r="F56" s="17"/>
      <c r="G56" s="17"/>
      <c r="H56" s="17"/>
      <c r="I56" s="26"/>
      <c r="J56" s="17"/>
      <c r="K56" s="18"/>
      <c r="L56" s="17"/>
      <c r="M56" s="17"/>
      <c r="N56" s="18"/>
      <c r="O56" s="17"/>
      <c r="P56" s="17"/>
      <c r="Q56" s="17"/>
      <c r="S56" s="17">
        <f t="shared" si="0"/>
        <v>0</v>
      </c>
      <c r="T56" s="17">
        <f t="shared" si="1"/>
        <v>0</v>
      </c>
      <c r="U56" s="17">
        <f t="shared" si="2"/>
        <v>0</v>
      </c>
      <c r="V56" s="17">
        <f t="shared" si="3"/>
        <v>0</v>
      </c>
      <c r="W56" s="17">
        <f t="shared" si="4"/>
        <v>0</v>
      </c>
      <c r="X56" s="17">
        <f t="shared" si="5"/>
        <v>0</v>
      </c>
      <c r="Y56" s="17">
        <f t="shared" si="6"/>
        <v>0</v>
      </c>
      <c r="Z56" s="17">
        <f t="shared" si="7"/>
        <v>0</v>
      </c>
    </row>
    <row r="57" spans="1:26" ht="15" customHeight="1">
      <c r="A57" s="230" t="s">
        <v>27</v>
      </c>
      <c r="B57" s="230"/>
      <c r="C57" s="230"/>
      <c r="D57" s="230"/>
      <c r="E57" s="227" t="s">
        <v>28</v>
      </c>
      <c r="F57" s="27">
        <f>F11/F9*100</f>
        <v>98.826060233558692</v>
      </c>
      <c r="G57" s="27">
        <f t="shared" ref="G57:Q57" si="17">G11/G9*100</f>
        <v>98.50639263950292</v>
      </c>
      <c r="H57" s="27">
        <f t="shared" si="17"/>
        <v>99.164662700923927</v>
      </c>
      <c r="I57" s="27">
        <f t="shared" si="17"/>
        <v>100</v>
      </c>
      <c r="J57" s="27">
        <f t="shared" si="17"/>
        <v>100</v>
      </c>
      <c r="K57" s="28">
        <f t="shared" si="17"/>
        <v>100</v>
      </c>
      <c r="L57" s="27">
        <f t="shared" si="17"/>
        <v>98.78198898607063</v>
      </c>
      <c r="M57" s="27">
        <f t="shared" si="17"/>
        <v>98.413705583756354</v>
      </c>
      <c r="N57" s="28">
        <f t="shared" si="17"/>
        <v>99.166115155526143</v>
      </c>
      <c r="O57" s="27">
        <f t="shared" si="17"/>
        <v>99.528301886792448</v>
      </c>
      <c r="P57" s="27">
        <f t="shared" si="17"/>
        <v>100</v>
      </c>
      <c r="Q57" s="27">
        <f t="shared" si="17"/>
        <v>98.785425101214571</v>
      </c>
      <c r="S57" s="17"/>
      <c r="T57" s="17"/>
      <c r="U57" s="17"/>
      <c r="V57" s="17"/>
      <c r="W57" s="17"/>
      <c r="X57" s="17"/>
      <c r="Y57" s="17"/>
      <c r="Z57" s="17"/>
    </row>
    <row r="58" spans="1:26" ht="15" customHeight="1">
      <c r="A58" s="230" t="s">
        <v>29</v>
      </c>
      <c r="B58" s="230"/>
      <c r="C58" s="230"/>
      <c r="D58" s="230"/>
      <c r="E58" s="227" t="s">
        <v>28</v>
      </c>
      <c r="F58" s="29">
        <f>F48/F9*100</f>
        <v>0.44867854947756608</v>
      </c>
      <c r="G58" s="29">
        <f t="shared" ref="G58:N58" si="18">G48/G9*100</f>
        <v>0.72888039192257137</v>
      </c>
      <c r="H58" s="29">
        <f t="shared" si="18"/>
        <v>0.15187950892292115</v>
      </c>
      <c r="I58" s="17">
        <v>0</v>
      </c>
      <c r="J58" s="17">
        <v>0</v>
      </c>
      <c r="K58" s="18">
        <v>0</v>
      </c>
      <c r="L58" s="29">
        <f t="shared" si="18"/>
        <v>0.47295108519598317</v>
      </c>
      <c r="M58" s="29">
        <f t="shared" si="18"/>
        <v>0.7741116751269036</v>
      </c>
      <c r="N58" s="30">
        <f t="shared" si="18"/>
        <v>0.1588352084712111</v>
      </c>
      <c r="O58" s="31">
        <f>O48/O9*100</f>
        <v>0</v>
      </c>
      <c r="P58" s="32">
        <f>P48/P9*100</f>
        <v>0</v>
      </c>
      <c r="Q58" s="17">
        <v>0</v>
      </c>
      <c r="S58" s="17"/>
      <c r="T58" s="17"/>
      <c r="U58" s="17"/>
      <c r="V58" s="17"/>
      <c r="W58" s="17"/>
      <c r="X58" s="17"/>
      <c r="Y58" s="17"/>
      <c r="Z58" s="17"/>
    </row>
    <row r="59" spans="1:26" ht="15" customHeight="1">
      <c r="A59" s="7"/>
      <c r="B59" s="7"/>
      <c r="C59" s="7"/>
      <c r="D59" s="7"/>
      <c r="E59" s="33"/>
      <c r="F59" s="34"/>
      <c r="G59" s="34"/>
      <c r="H59" s="34"/>
      <c r="I59" s="34"/>
      <c r="J59" s="34"/>
      <c r="K59" s="35"/>
      <c r="L59" s="34"/>
      <c r="M59" s="34"/>
      <c r="N59" s="35"/>
      <c r="O59" s="34"/>
      <c r="P59" s="34"/>
      <c r="Q59" s="34"/>
    </row>
    <row r="61" spans="1:26">
      <c r="F61">
        <f>IF(SUM(F15:F25)=F11,0,Y)</f>
        <v>0</v>
      </c>
      <c r="G61">
        <f t="shared" ref="G61:Q61" si="19">IF(SUM(G15:G25)=G11,0,Y)</f>
        <v>0</v>
      </c>
      <c r="H61">
        <f t="shared" si="19"/>
        <v>0</v>
      </c>
      <c r="I61">
        <f t="shared" si="19"/>
        <v>0</v>
      </c>
      <c r="J61">
        <f t="shared" si="19"/>
        <v>0</v>
      </c>
      <c r="K61">
        <f t="shared" si="19"/>
        <v>0</v>
      </c>
      <c r="L61">
        <f t="shared" si="19"/>
        <v>0</v>
      </c>
      <c r="M61">
        <f t="shared" si="19"/>
        <v>0</v>
      </c>
      <c r="N61">
        <f t="shared" si="19"/>
        <v>0</v>
      </c>
      <c r="O61">
        <f t="shared" si="19"/>
        <v>0</v>
      </c>
      <c r="P61">
        <f t="shared" si="19"/>
        <v>0</v>
      </c>
      <c r="Q61">
        <f t="shared" si="19"/>
        <v>0</v>
      </c>
    </row>
    <row r="62" spans="1:26">
      <c r="F62">
        <f>IF(SUM(F30:F31)=F29,0,Y)</f>
        <v>0</v>
      </c>
      <c r="G62">
        <f t="shared" ref="G62:Q62" si="20">IF(SUM(G30:G31)=G29,0,Y)</f>
        <v>0</v>
      </c>
      <c r="H62">
        <f t="shared" si="20"/>
        <v>0</v>
      </c>
      <c r="I62">
        <f t="shared" si="20"/>
        <v>0</v>
      </c>
      <c r="J62">
        <f t="shared" si="20"/>
        <v>0</v>
      </c>
      <c r="K62">
        <f t="shared" si="20"/>
        <v>0</v>
      </c>
      <c r="L62">
        <f t="shared" si="20"/>
        <v>0</v>
      </c>
      <c r="M62">
        <f t="shared" si="20"/>
        <v>0</v>
      </c>
      <c r="N62">
        <f t="shared" si="20"/>
        <v>0</v>
      </c>
      <c r="O62">
        <f t="shared" si="20"/>
        <v>0</v>
      </c>
      <c r="P62">
        <f t="shared" si="20"/>
        <v>0</v>
      </c>
      <c r="Q62">
        <f t="shared" si="20"/>
        <v>0</v>
      </c>
    </row>
    <row r="63" spans="1:26">
      <c r="F63">
        <f>IF(SUM(F44:F47)=F43,0,Y)</f>
        <v>0</v>
      </c>
      <c r="G63">
        <f t="shared" ref="G63:Q63" si="21">IF(SUM(G44:G47)=G43,0,Y)</f>
        <v>0</v>
      </c>
      <c r="H63">
        <f t="shared" si="21"/>
        <v>0</v>
      </c>
      <c r="I63">
        <f t="shared" si="21"/>
        <v>0</v>
      </c>
      <c r="J63">
        <f t="shared" si="21"/>
        <v>0</v>
      </c>
      <c r="K63">
        <f t="shared" si="21"/>
        <v>0</v>
      </c>
      <c r="L63">
        <f t="shared" si="21"/>
        <v>0</v>
      </c>
      <c r="M63">
        <f t="shared" si="21"/>
        <v>0</v>
      </c>
      <c r="N63">
        <f t="shared" si="21"/>
        <v>0</v>
      </c>
      <c r="O63">
        <f t="shared" si="21"/>
        <v>0</v>
      </c>
      <c r="P63">
        <f t="shared" si="21"/>
        <v>0</v>
      </c>
      <c r="Q63">
        <f t="shared" si="21"/>
        <v>0</v>
      </c>
    </row>
    <row r="64" spans="1:26">
      <c r="F64">
        <f>IF(SUM(F52:F55)=F51,0,Y)</f>
        <v>0</v>
      </c>
      <c r="G64">
        <f t="shared" ref="G64:Q64" si="22">IF(SUM(G52:G55)=G51,0,Y)</f>
        <v>0</v>
      </c>
      <c r="H64">
        <f t="shared" si="22"/>
        <v>0</v>
      </c>
      <c r="I64">
        <f t="shared" si="22"/>
        <v>0</v>
      </c>
      <c r="J64">
        <f t="shared" si="22"/>
        <v>0</v>
      </c>
      <c r="K64">
        <f t="shared" si="22"/>
        <v>0</v>
      </c>
      <c r="L64">
        <f t="shared" si="22"/>
        <v>0</v>
      </c>
      <c r="M64">
        <f t="shared" si="22"/>
        <v>0</v>
      </c>
      <c r="N64">
        <f t="shared" si="22"/>
        <v>0</v>
      </c>
      <c r="O64">
        <f t="shared" si="22"/>
        <v>0</v>
      </c>
      <c r="P64">
        <f t="shared" si="22"/>
        <v>0</v>
      </c>
      <c r="Q64">
        <f t="shared" si="22"/>
        <v>0</v>
      </c>
    </row>
    <row r="65" spans="6:17">
      <c r="F65">
        <f>IF(F11+F27+F29+F33+F35+F37+F39=F9,0,Y)</f>
        <v>0</v>
      </c>
      <c r="G65">
        <f t="shared" ref="G65:Q65" si="23">IF(G11+G27+G29+G33+G35+G37+G39=G9,0,Y)</f>
        <v>0</v>
      </c>
      <c r="H65">
        <f t="shared" si="23"/>
        <v>0</v>
      </c>
      <c r="I65">
        <f t="shared" si="23"/>
        <v>0</v>
      </c>
      <c r="J65">
        <f t="shared" si="23"/>
        <v>0</v>
      </c>
      <c r="K65">
        <f t="shared" si="23"/>
        <v>0</v>
      </c>
      <c r="L65">
        <f t="shared" si="23"/>
        <v>0</v>
      </c>
      <c r="M65">
        <f t="shared" si="23"/>
        <v>0</v>
      </c>
      <c r="N65">
        <f>IF(N11+N27+N29+N33+N35+N37+N39=N9,0,Y)</f>
        <v>0</v>
      </c>
      <c r="O65">
        <f t="shared" si="23"/>
        <v>0</v>
      </c>
      <c r="P65">
        <f t="shared" si="23"/>
        <v>0</v>
      </c>
      <c r="Q65">
        <f t="shared" si="23"/>
        <v>0</v>
      </c>
    </row>
    <row r="66" spans="6:17">
      <c r="F66" s="36"/>
    </row>
  </sheetData>
  <mergeCells count="37">
    <mergeCell ref="B23:C23"/>
    <mergeCell ref="G1:L1"/>
    <mergeCell ref="G2:L2"/>
    <mergeCell ref="F4:M4"/>
    <mergeCell ref="A6:E7"/>
    <mergeCell ref="F6:H6"/>
    <mergeCell ref="I6:K6"/>
    <mergeCell ref="L6:N6"/>
    <mergeCell ref="O6:Q6"/>
    <mergeCell ref="A9:E9"/>
    <mergeCell ref="A11:D11"/>
    <mergeCell ref="B13:C13"/>
    <mergeCell ref="B21:C21"/>
    <mergeCell ref="C44:E44"/>
    <mergeCell ref="A27:E27"/>
    <mergeCell ref="A29:E29"/>
    <mergeCell ref="C30:E30"/>
    <mergeCell ref="C31:E31"/>
    <mergeCell ref="A33:E33"/>
    <mergeCell ref="A35:E35"/>
    <mergeCell ref="A37:E37"/>
    <mergeCell ref="A39:E39"/>
    <mergeCell ref="A41:C41"/>
    <mergeCell ref="B42:E42"/>
    <mergeCell ref="B43:E43"/>
    <mergeCell ref="A58:D58"/>
    <mergeCell ref="C45:E45"/>
    <mergeCell ref="C46:E46"/>
    <mergeCell ref="C47:E47"/>
    <mergeCell ref="B48:E48"/>
    <mergeCell ref="B49:E49"/>
    <mergeCell ref="A51:E51"/>
    <mergeCell ref="C52:E52"/>
    <mergeCell ref="C53:E53"/>
    <mergeCell ref="C54:E54"/>
    <mergeCell ref="C55:E55"/>
    <mergeCell ref="A57:D57"/>
  </mergeCells>
  <phoneticPr fontId="2"/>
  <pageMargins left="0.70866141732283472" right="0.59055118110236227" top="0.59055118110236227" bottom="0.39370078740157483" header="0.51181102362204722" footer="0.31496062992125984"/>
  <pageSetup paperSize="9" scale="85" firstPageNumber="116" orientation="portrait" useFirstPageNumber="1" r:id="rId1"/>
  <headerFooter alignWithMargins="0">
    <oddFooter>&amp;C&amp;"ＭＳ 明朝,標準"&amp;14-  &amp;P  -</oddFooter>
  </headerFooter>
  <colBreaks count="1" manualBreakCount="1">
    <brk id="8" max="5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4"/>
  <sheetViews>
    <sheetView tabSelected="1" view="pageBreakPreview" zoomScaleNormal="75" workbookViewId="0">
      <selection activeCell="E20" sqref="E20"/>
    </sheetView>
  </sheetViews>
  <sheetFormatPr defaultColWidth="10.625" defaultRowHeight="13.5"/>
  <cols>
    <col min="1" max="1" width="2.625" customWidth="1"/>
    <col min="2" max="2" width="13.25" customWidth="1"/>
    <col min="3" max="3" width="9.375" customWidth="1"/>
    <col min="4" max="4" width="8.625" customWidth="1"/>
    <col min="5" max="5" width="8.25" customWidth="1"/>
    <col min="6" max="6" width="6.375" customWidth="1"/>
    <col min="7" max="7" width="7" customWidth="1"/>
    <col min="8" max="8" width="7.5" customWidth="1"/>
    <col min="9" max="9" width="7.75" customWidth="1"/>
    <col min="10" max="10" width="9.25" customWidth="1"/>
    <col min="11" max="11" width="10.625" customWidth="1"/>
    <col min="12" max="12" width="7.375" customWidth="1"/>
    <col min="13" max="13" width="9.75" style="59" customWidth="1"/>
    <col min="14" max="14" width="7.25" customWidth="1"/>
    <col min="15" max="15" width="7" customWidth="1"/>
    <col min="16" max="16" width="5.875" style="59" customWidth="1"/>
    <col min="17" max="21" width="7.625" style="59" customWidth="1"/>
    <col min="22" max="22" width="9.125" customWidth="1"/>
    <col min="23" max="23" width="10.125" style="60" customWidth="1"/>
    <col min="24" max="24" width="8" style="60" customWidth="1"/>
    <col min="25" max="25" width="11" customWidth="1"/>
    <col min="26" max="26" width="9.375" customWidth="1"/>
    <col min="27" max="27" width="7.875" customWidth="1"/>
    <col min="28" max="28" width="8.375" customWidth="1"/>
    <col min="29" max="29" width="9" customWidth="1"/>
    <col min="30" max="30" width="2.625" customWidth="1"/>
    <col min="31" max="31" width="12.625" customWidth="1"/>
    <col min="32" max="32" width="5" customWidth="1"/>
    <col min="257" max="257" width="2.625" customWidth="1"/>
    <col min="258" max="258" width="13.25" customWidth="1"/>
    <col min="259" max="259" width="9.375" customWidth="1"/>
    <col min="260" max="260" width="8.625" customWidth="1"/>
    <col min="261" max="261" width="8.25" customWidth="1"/>
    <col min="262" max="262" width="6.375" customWidth="1"/>
    <col min="263" max="263" width="7" customWidth="1"/>
    <col min="264" max="264" width="7.5" customWidth="1"/>
    <col min="265" max="265" width="7.75" customWidth="1"/>
    <col min="266" max="266" width="9.25" customWidth="1"/>
    <col min="267" max="267" width="10.625" customWidth="1"/>
    <col min="268" max="268" width="7.375" customWidth="1"/>
    <col min="269" max="269" width="9.75" customWidth="1"/>
    <col min="270" max="270" width="7.25" customWidth="1"/>
    <col min="271" max="271" width="7" customWidth="1"/>
    <col min="272" max="272" width="5.875" customWidth="1"/>
    <col min="273" max="277" width="7.625" customWidth="1"/>
    <col min="278" max="278" width="9.125" customWidth="1"/>
    <col min="279" max="279" width="10.125" customWidth="1"/>
    <col min="280" max="280" width="8" customWidth="1"/>
    <col min="281" max="281" width="11" customWidth="1"/>
    <col min="282" max="282" width="9.375" customWidth="1"/>
    <col min="283" max="283" width="7.875" customWidth="1"/>
    <col min="284" max="284" width="8.375" customWidth="1"/>
    <col min="285" max="285" width="9" customWidth="1"/>
    <col min="286" max="286" width="2.625" customWidth="1"/>
    <col min="287" max="287" width="12.625" customWidth="1"/>
    <col min="288" max="288" width="5" customWidth="1"/>
    <col min="513" max="513" width="2.625" customWidth="1"/>
    <col min="514" max="514" width="13.25" customWidth="1"/>
    <col min="515" max="515" width="9.375" customWidth="1"/>
    <col min="516" max="516" width="8.625" customWidth="1"/>
    <col min="517" max="517" width="8.25" customWidth="1"/>
    <col min="518" max="518" width="6.375" customWidth="1"/>
    <col min="519" max="519" width="7" customWidth="1"/>
    <col min="520" max="520" width="7.5" customWidth="1"/>
    <col min="521" max="521" width="7.75" customWidth="1"/>
    <col min="522" max="522" width="9.25" customWidth="1"/>
    <col min="523" max="523" width="10.625" customWidth="1"/>
    <col min="524" max="524" width="7.375" customWidth="1"/>
    <col min="525" max="525" width="9.75" customWidth="1"/>
    <col min="526" max="526" width="7.25" customWidth="1"/>
    <col min="527" max="527" width="7" customWidth="1"/>
    <col min="528" max="528" width="5.875" customWidth="1"/>
    <col min="529" max="533" width="7.625" customWidth="1"/>
    <col min="534" max="534" width="9.125" customWidth="1"/>
    <col min="535" max="535" width="10.125" customWidth="1"/>
    <col min="536" max="536" width="8" customWidth="1"/>
    <col min="537" max="537" width="11" customWidth="1"/>
    <col min="538" max="538" width="9.375" customWidth="1"/>
    <col min="539" max="539" width="7.875" customWidth="1"/>
    <col min="540" max="540" width="8.375" customWidth="1"/>
    <col min="541" max="541" width="9" customWidth="1"/>
    <col min="542" max="542" width="2.625" customWidth="1"/>
    <col min="543" max="543" width="12.625" customWidth="1"/>
    <col min="544" max="544" width="5" customWidth="1"/>
    <col min="769" max="769" width="2.625" customWidth="1"/>
    <col min="770" max="770" width="13.25" customWidth="1"/>
    <col min="771" max="771" width="9.375" customWidth="1"/>
    <col min="772" max="772" width="8.625" customWidth="1"/>
    <col min="773" max="773" width="8.25" customWidth="1"/>
    <col min="774" max="774" width="6.375" customWidth="1"/>
    <col min="775" max="775" width="7" customWidth="1"/>
    <col min="776" max="776" width="7.5" customWidth="1"/>
    <col min="777" max="777" width="7.75" customWidth="1"/>
    <col min="778" max="778" width="9.25" customWidth="1"/>
    <col min="779" max="779" width="10.625" customWidth="1"/>
    <col min="780" max="780" width="7.375" customWidth="1"/>
    <col min="781" max="781" width="9.75" customWidth="1"/>
    <col min="782" max="782" width="7.25" customWidth="1"/>
    <col min="783" max="783" width="7" customWidth="1"/>
    <col min="784" max="784" width="5.875" customWidth="1"/>
    <col min="785" max="789" width="7.625" customWidth="1"/>
    <col min="790" max="790" width="9.125" customWidth="1"/>
    <col min="791" max="791" width="10.125" customWidth="1"/>
    <col min="792" max="792" width="8" customWidth="1"/>
    <col min="793" max="793" width="11" customWidth="1"/>
    <col min="794" max="794" width="9.375" customWidth="1"/>
    <col min="795" max="795" width="7.875" customWidth="1"/>
    <col min="796" max="796" width="8.375" customWidth="1"/>
    <col min="797" max="797" width="9" customWidth="1"/>
    <col min="798" max="798" width="2.625" customWidth="1"/>
    <col min="799" max="799" width="12.625" customWidth="1"/>
    <col min="800" max="800" width="5" customWidth="1"/>
    <col min="1025" max="1025" width="2.625" customWidth="1"/>
    <col min="1026" max="1026" width="13.25" customWidth="1"/>
    <col min="1027" max="1027" width="9.375" customWidth="1"/>
    <col min="1028" max="1028" width="8.625" customWidth="1"/>
    <col min="1029" max="1029" width="8.25" customWidth="1"/>
    <col min="1030" max="1030" width="6.375" customWidth="1"/>
    <col min="1031" max="1031" width="7" customWidth="1"/>
    <col min="1032" max="1032" width="7.5" customWidth="1"/>
    <col min="1033" max="1033" width="7.75" customWidth="1"/>
    <col min="1034" max="1034" width="9.25" customWidth="1"/>
    <col min="1035" max="1035" width="10.625" customWidth="1"/>
    <col min="1036" max="1036" width="7.375" customWidth="1"/>
    <col min="1037" max="1037" width="9.75" customWidth="1"/>
    <col min="1038" max="1038" width="7.25" customWidth="1"/>
    <col min="1039" max="1039" width="7" customWidth="1"/>
    <col min="1040" max="1040" width="5.875" customWidth="1"/>
    <col min="1041" max="1045" width="7.625" customWidth="1"/>
    <col min="1046" max="1046" width="9.125" customWidth="1"/>
    <col min="1047" max="1047" width="10.125" customWidth="1"/>
    <col min="1048" max="1048" width="8" customWidth="1"/>
    <col min="1049" max="1049" width="11" customWidth="1"/>
    <col min="1050" max="1050" width="9.375" customWidth="1"/>
    <col min="1051" max="1051" width="7.875" customWidth="1"/>
    <col min="1052" max="1052" width="8.375" customWidth="1"/>
    <col min="1053" max="1053" width="9" customWidth="1"/>
    <col min="1054" max="1054" width="2.625" customWidth="1"/>
    <col min="1055" max="1055" width="12.625" customWidth="1"/>
    <col min="1056" max="1056" width="5" customWidth="1"/>
    <col min="1281" max="1281" width="2.625" customWidth="1"/>
    <col min="1282" max="1282" width="13.25" customWidth="1"/>
    <col min="1283" max="1283" width="9.375" customWidth="1"/>
    <col min="1284" max="1284" width="8.625" customWidth="1"/>
    <col min="1285" max="1285" width="8.25" customWidth="1"/>
    <col min="1286" max="1286" width="6.375" customWidth="1"/>
    <col min="1287" max="1287" width="7" customWidth="1"/>
    <col min="1288" max="1288" width="7.5" customWidth="1"/>
    <col min="1289" max="1289" width="7.75" customWidth="1"/>
    <col min="1290" max="1290" width="9.25" customWidth="1"/>
    <col min="1291" max="1291" width="10.625" customWidth="1"/>
    <col min="1292" max="1292" width="7.375" customWidth="1"/>
    <col min="1293" max="1293" width="9.75" customWidth="1"/>
    <col min="1294" max="1294" width="7.25" customWidth="1"/>
    <col min="1295" max="1295" width="7" customWidth="1"/>
    <col min="1296" max="1296" width="5.875" customWidth="1"/>
    <col min="1297" max="1301" width="7.625" customWidth="1"/>
    <col min="1302" max="1302" width="9.125" customWidth="1"/>
    <col min="1303" max="1303" width="10.125" customWidth="1"/>
    <col min="1304" max="1304" width="8" customWidth="1"/>
    <col min="1305" max="1305" width="11" customWidth="1"/>
    <col min="1306" max="1306" width="9.375" customWidth="1"/>
    <col min="1307" max="1307" width="7.875" customWidth="1"/>
    <col min="1308" max="1308" width="8.375" customWidth="1"/>
    <col min="1309" max="1309" width="9" customWidth="1"/>
    <col min="1310" max="1310" width="2.625" customWidth="1"/>
    <col min="1311" max="1311" width="12.625" customWidth="1"/>
    <col min="1312" max="1312" width="5" customWidth="1"/>
    <col min="1537" max="1537" width="2.625" customWidth="1"/>
    <col min="1538" max="1538" width="13.25" customWidth="1"/>
    <col min="1539" max="1539" width="9.375" customWidth="1"/>
    <col min="1540" max="1540" width="8.625" customWidth="1"/>
    <col min="1541" max="1541" width="8.25" customWidth="1"/>
    <col min="1542" max="1542" width="6.375" customWidth="1"/>
    <col min="1543" max="1543" width="7" customWidth="1"/>
    <col min="1544" max="1544" width="7.5" customWidth="1"/>
    <col min="1545" max="1545" width="7.75" customWidth="1"/>
    <col min="1546" max="1546" width="9.25" customWidth="1"/>
    <col min="1547" max="1547" width="10.625" customWidth="1"/>
    <col min="1548" max="1548" width="7.375" customWidth="1"/>
    <col min="1549" max="1549" width="9.75" customWidth="1"/>
    <col min="1550" max="1550" width="7.25" customWidth="1"/>
    <col min="1551" max="1551" width="7" customWidth="1"/>
    <col min="1552" max="1552" width="5.875" customWidth="1"/>
    <col min="1553" max="1557" width="7.625" customWidth="1"/>
    <col min="1558" max="1558" width="9.125" customWidth="1"/>
    <col min="1559" max="1559" width="10.125" customWidth="1"/>
    <col min="1560" max="1560" width="8" customWidth="1"/>
    <col min="1561" max="1561" width="11" customWidth="1"/>
    <col min="1562" max="1562" width="9.375" customWidth="1"/>
    <col min="1563" max="1563" width="7.875" customWidth="1"/>
    <col min="1564" max="1564" width="8.375" customWidth="1"/>
    <col min="1565" max="1565" width="9" customWidth="1"/>
    <col min="1566" max="1566" width="2.625" customWidth="1"/>
    <col min="1567" max="1567" width="12.625" customWidth="1"/>
    <col min="1568" max="1568" width="5" customWidth="1"/>
    <col min="1793" max="1793" width="2.625" customWidth="1"/>
    <col min="1794" max="1794" width="13.25" customWidth="1"/>
    <col min="1795" max="1795" width="9.375" customWidth="1"/>
    <col min="1796" max="1796" width="8.625" customWidth="1"/>
    <col min="1797" max="1797" width="8.25" customWidth="1"/>
    <col min="1798" max="1798" width="6.375" customWidth="1"/>
    <col min="1799" max="1799" width="7" customWidth="1"/>
    <col min="1800" max="1800" width="7.5" customWidth="1"/>
    <col min="1801" max="1801" width="7.75" customWidth="1"/>
    <col min="1802" max="1802" width="9.25" customWidth="1"/>
    <col min="1803" max="1803" width="10.625" customWidth="1"/>
    <col min="1804" max="1804" width="7.375" customWidth="1"/>
    <col min="1805" max="1805" width="9.75" customWidth="1"/>
    <col min="1806" max="1806" width="7.25" customWidth="1"/>
    <col min="1807" max="1807" width="7" customWidth="1"/>
    <col min="1808" max="1808" width="5.875" customWidth="1"/>
    <col min="1809" max="1813" width="7.625" customWidth="1"/>
    <col min="1814" max="1814" width="9.125" customWidth="1"/>
    <col min="1815" max="1815" width="10.125" customWidth="1"/>
    <col min="1816" max="1816" width="8" customWidth="1"/>
    <col min="1817" max="1817" width="11" customWidth="1"/>
    <col min="1818" max="1818" width="9.375" customWidth="1"/>
    <col min="1819" max="1819" width="7.875" customWidth="1"/>
    <col min="1820" max="1820" width="8.375" customWidth="1"/>
    <col min="1821" max="1821" width="9" customWidth="1"/>
    <col min="1822" max="1822" width="2.625" customWidth="1"/>
    <col min="1823" max="1823" width="12.625" customWidth="1"/>
    <col min="1824" max="1824" width="5" customWidth="1"/>
    <col min="2049" max="2049" width="2.625" customWidth="1"/>
    <col min="2050" max="2050" width="13.25" customWidth="1"/>
    <col min="2051" max="2051" width="9.375" customWidth="1"/>
    <col min="2052" max="2052" width="8.625" customWidth="1"/>
    <col min="2053" max="2053" width="8.25" customWidth="1"/>
    <col min="2054" max="2054" width="6.375" customWidth="1"/>
    <col min="2055" max="2055" width="7" customWidth="1"/>
    <col min="2056" max="2056" width="7.5" customWidth="1"/>
    <col min="2057" max="2057" width="7.75" customWidth="1"/>
    <col min="2058" max="2058" width="9.25" customWidth="1"/>
    <col min="2059" max="2059" width="10.625" customWidth="1"/>
    <col min="2060" max="2060" width="7.375" customWidth="1"/>
    <col min="2061" max="2061" width="9.75" customWidth="1"/>
    <col min="2062" max="2062" width="7.25" customWidth="1"/>
    <col min="2063" max="2063" width="7" customWidth="1"/>
    <col min="2064" max="2064" width="5.875" customWidth="1"/>
    <col min="2065" max="2069" width="7.625" customWidth="1"/>
    <col min="2070" max="2070" width="9.125" customWidth="1"/>
    <col min="2071" max="2071" width="10.125" customWidth="1"/>
    <col min="2072" max="2072" width="8" customWidth="1"/>
    <col min="2073" max="2073" width="11" customWidth="1"/>
    <col min="2074" max="2074" width="9.375" customWidth="1"/>
    <col min="2075" max="2075" width="7.875" customWidth="1"/>
    <col min="2076" max="2076" width="8.375" customWidth="1"/>
    <col min="2077" max="2077" width="9" customWidth="1"/>
    <col min="2078" max="2078" width="2.625" customWidth="1"/>
    <col min="2079" max="2079" width="12.625" customWidth="1"/>
    <col min="2080" max="2080" width="5" customWidth="1"/>
    <col min="2305" max="2305" width="2.625" customWidth="1"/>
    <col min="2306" max="2306" width="13.25" customWidth="1"/>
    <col min="2307" max="2307" width="9.375" customWidth="1"/>
    <col min="2308" max="2308" width="8.625" customWidth="1"/>
    <col min="2309" max="2309" width="8.25" customWidth="1"/>
    <col min="2310" max="2310" width="6.375" customWidth="1"/>
    <col min="2311" max="2311" width="7" customWidth="1"/>
    <col min="2312" max="2312" width="7.5" customWidth="1"/>
    <col min="2313" max="2313" width="7.75" customWidth="1"/>
    <col min="2314" max="2314" width="9.25" customWidth="1"/>
    <col min="2315" max="2315" width="10.625" customWidth="1"/>
    <col min="2316" max="2316" width="7.375" customWidth="1"/>
    <col min="2317" max="2317" width="9.75" customWidth="1"/>
    <col min="2318" max="2318" width="7.25" customWidth="1"/>
    <col min="2319" max="2319" width="7" customWidth="1"/>
    <col min="2320" max="2320" width="5.875" customWidth="1"/>
    <col min="2321" max="2325" width="7.625" customWidth="1"/>
    <col min="2326" max="2326" width="9.125" customWidth="1"/>
    <col min="2327" max="2327" width="10.125" customWidth="1"/>
    <col min="2328" max="2328" width="8" customWidth="1"/>
    <col min="2329" max="2329" width="11" customWidth="1"/>
    <col min="2330" max="2330" width="9.375" customWidth="1"/>
    <col min="2331" max="2331" width="7.875" customWidth="1"/>
    <col min="2332" max="2332" width="8.375" customWidth="1"/>
    <col min="2333" max="2333" width="9" customWidth="1"/>
    <col min="2334" max="2334" width="2.625" customWidth="1"/>
    <col min="2335" max="2335" width="12.625" customWidth="1"/>
    <col min="2336" max="2336" width="5" customWidth="1"/>
    <col min="2561" max="2561" width="2.625" customWidth="1"/>
    <col min="2562" max="2562" width="13.25" customWidth="1"/>
    <col min="2563" max="2563" width="9.375" customWidth="1"/>
    <col min="2564" max="2564" width="8.625" customWidth="1"/>
    <col min="2565" max="2565" width="8.25" customWidth="1"/>
    <col min="2566" max="2566" width="6.375" customWidth="1"/>
    <col min="2567" max="2567" width="7" customWidth="1"/>
    <col min="2568" max="2568" width="7.5" customWidth="1"/>
    <col min="2569" max="2569" width="7.75" customWidth="1"/>
    <col min="2570" max="2570" width="9.25" customWidth="1"/>
    <col min="2571" max="2571" width="10.625" customWidth="1"/>
    <col min="2572" max="2572" width="7.375" customWidth="1"/>
    <col min="2573" max="2573" width="9.75" customWidth="1"/>
    <col min="2574" max="2574" width="7.25" customWidth="1"/>
    <col min="2575" max="2575" width="7" customWidth="1"/>
    <col min="2576" max="2576" width="5.875" customWidth="1"/>
    <col min="2577" max="2581" width="7.625" customWidth="1"/>
    <col min="2582" max="2582" width="9.125" customWidth="1"/>
    <col min="2583" max="2583" width="10.125" customWidth="1"/>
    <col min="2584" max="2584" width="8" customWidth="1"/>
    <col min="2585" max="2585" width="11" customWidth="1"/>
    <col min="2586" max="2586" width="9.375" customWidth="1"/>
    <col min="2587" max="2587" width="7.875" customWidth="1"/>
    <col min="2588" max="2588" width="8.375" customWidth="1"/>
    <col min="2589" max="2589" width="9" customWidth="1"/>
    <col min="2590" max="2590" width="2.625" customWidth="1"/>
    <col min="2591" max="2591" width="12.625" customWidth="1"/>
    <col min="2592" max="2592" width="5" customWidth="1"/>
    <col min="2817" max="2817" width="2.625" customWidth="1"/>
    <col min="2818" max="2818" width="13.25" customWidth="1"/>
    <col min="2819" max="2819" width="9.375" customWidth="1"/>
    <col min="2820" max="2820" width="8.625" customWidth="1"/>
    <col min="2821" max="2821" width="8.25" customWidth="1"/>
    <col min="2822" max="2822" width="6.375" customWidth="1"/>
    <col min="2823" max="2823" width="7" customWidth="1"/>
    <col min="2824" max="2824" width="7.5" customWidth="1"/>
    <col min="2825" max="2825" width="7.75" customWidth="1"/>
    <col min="2826" max="2826" width="9.25" customWidth="1"/>
    <col min="2827" max="2827" width="10.625" customWidth="1"/>
    <col min="2828" max="2828" width="7.375" customWidth="1"/>
    <col min="2829" max="2829" width="9.75" customWidth="1"/>
    <col min="2830" max="2830" width="7.25" customWidth="1"/>
    <col min="2831" max="2831" width="7" customWidth="1"/>
    <col min="2832" max="2832" width="5.875" customWidth="1"/>
    <col min="2833" max="2837" width="7.625" customWidth="1"/>
    <col min="2838" max="2838" width="9.125" customWidth="1"/>
    <col min="2839" max="2839" width="10.125" customWidth="1"/>
    <col min="2840" max="2840" width="8" customWidth="1"/>
    <col min="2841" max="2841" width="11" customWidth="1"/>
    <col min="2842" max="2842" width="9.375" customWidth="1"/>
    <col min="2843" max="2843" width="7.875" customWidth="1"/>
    <col min="2844" max="2844" width="8.375" customWidth="1"/>
    <col min="2845" max="2845" width="9" customWidth="1"/>
    <col min="2846" max="2846" width="2.625" customWidth="1"/>
    <col min="2847" max="2847" width="12.625" customWidth="1"/>
    <col min="2848" max="2848" width="5" customWidth="1"/>
    <col min="3073" max="3073" width="2.625" customWidth="1"/>
    <col min="3074" max="3074" width="13.25" customWidth="1"/>
    <col min="3075" max="3075" width="9.375" customWidth="1"/>
    <col min="3076" max="3076" width="8.625" customWidth="1"/>
    <col min="3077" max="3077" width="8.25" customWidth="1"/>
    <col min="3078" max="3078" width="6.375" customWidth="1"/>
    <col min="3079" max="3079" width="7" customWidth="1"/>
    <col min="3080" max="3080" width="7.5" customWidth="1"/>
    <col min="3081" max="3081" width="7.75" customWidth="1"/>
    <col min="3082" max="3082" width="9.25" customWidth="1"/>
    <col min="3083" max="3083" width="10.625" customWidth="1"/>
    <col min="3084" max="3084" width="7.375" customWidth="1"/>
    <col min="3085" max="3085" width="9.75" customWidth="1"/>
    <col min="3086" max="3086" width="7.25" customWidth="1"/>
    <col min="3087" max="3087" width="7" customWidth="1"/>
    <col min="3088" max="3088" width="5.875" customWidth="1"/>
    <col min="3089" max="3093" width="7.625" customWidth="1"/>
    <col min="3094" max="3094" width="9.125" customWidth="1"/>
    <col min="3095" max="3095" width="10.125" customWidth="1"/>
    <col min="3096" max="3096" width="8" customWidth="1"/>
    <col min="3097" max="3097" width="11" customWidth="1"/>
    <col min="3098" max="3098" width="9.375" customWidth="1"/>
    <col min="3099" max="3099" width="7.875" customWidth="1"/>
    <col min="3100" max="3100" width="8.375" customWidth="1"/>
    <col min="3101" max="3101" width="9" customWidth="1"/>
    <col min="3102" max="3102" width="2.625" customWidth="1"/>
    <col min="3103" max="3103" width="12.625" customWidth="1"/>
    <col min="3104" max="3104" width="5" customWidth="1"/>
    <col min="3329" max="3329" width="2.625" customWidth="1"/>
    <col min="3330" max="3330" width="13.25" customWidth="1"/>
    <col min="3331" max="3331" width="9.375" customWidth="1"/>
    <col min="3332" max="3332" width="8.625" customWidth="1"/>
    <col min="3333" max="3333" width="8.25" customWidth="1"/>
    <col min="3334" max="3334" width="6.375" customWidth="1"/>
    <col min="3335" max="3335" width="7" customWidth="1"/>
    <col min="3336" max="3336" width="7.5" customWidth="1"/>
    <col min="3337" max="3337" width="7.75" customWidth="1"/>
    <col min="3338" max="3338" width="9.25" customWidth="1"/>
    <col min="3339" max="3339" width="10.625" customWidth="1"/>
    <col min="3340" max="3340" width="7.375" customWidth="1"/>
    <col min="3341" max="3341" width="9.75" customWidth="1"/>
    <col min="3342" max="3342" width="7.25" customWidth="1"/>
    <col min="3343" max="3343" width="7" customWidth="1"/>
    <col min="3344" max="3344" width="5.875" customWidth="1"/>
    <col min="3345" max="3349" width="7.625" customWidth="1"/>
    <col min="3350" max="3350" width="9.125" customWidth="1"/>
    <col min="3351" max="3351" width="10.125" customWidth="1"/>
    <col min="3352" max="3352" width="8" customWidth="1"/>
    <col min="3353" max="3353" width="11" customWidth="1"/>
    <col min="3354" max="3354" width="9.375" customWidth="1"/>
    <col min="3355" max="3355" width="7.875" customWidth="1"/>
    <col min="3356" max="3356" width="8.375" customWidth="1"/>
    <col min="3357" max="3357" width="9" customWidth="1"/>
    <col min="3358" max="3358" width="2.625" customWidth="1"/>
    <col min="3359" max="3359" width="12.625" customWidth="1"/>
    <col min="3360" max="3360" width="5" customWidth="1"/>
    <col min="3585" max="3585" width="2.625" customWidth="1"/>
    <col min="3586" max="3586" width="13.25" customWidth="1"/>
    <col min="3587" max="3587" width="9.375" customWidth="1"/>
    <col min="3588" max="3588" width="8.625" customWidth="1"/>
    <col min="3589" max="3589" width="8.25" customWidth="1"/>
    <col min="3590" max="3590" width="6.375" customWidth="1"/>
    <col min="3591" max="3591" width="7" customWidth="1"/>
    <col min="3592" max="3592" width="7.5" customWidth="1"/>
    <col min="3593" max="3593" width="7.75" customWidth="1"/>
    <col min="3594" max="3594" width="9.25" customWidth="1"/>
    <col min="3595" max="3595" width="10.625" customWidth="1"/>
    <col min="3596" max="3596" width="7.375" customWidth="1"/>
    <col min="3597" max="3597" width="9.75" customWidth="1"/>
    <col min="3598" max="3598" width="7.25" customWidth="1"/>
    <col min="3599" max="3599" width="7" customWidth="1"/>
    <col min="3600" max="3600" width="5.875" customWidth="1"/>
    <col min="3601" max="3605" width="7.625" customWidth="1"/>
    <col min="3606" max="3606" width="9.125" customWidth="1"/>
    <col min="3607" max="3607" width="10.125" customWidth="1"/>
    <col min="3608" max="3608" width="8" customWidth="1"/>
    <col min="3609" max="3609" width="11" customWidth="1"/>
    <col min="3610" max="3610" width="9.375" customWidth="1"/>
    <col min="3611" max="3611" width="7.875" customWidth="1"/>
    <col min="3612" max="3612" width="8.375" customWidth="1"/>
    <col min="3613" max="3613" width="9" customWidth="1"/>
    <col min="3614" max="3614" width="2.625" customWidth="1"/>
    <col min="3615" max="3615" width="12.625" customWidth="1"/>
    <col min="3616" max="3616" width="5" customWidth="1"/>
    <col min="3841" max="3841" width="2.625" customWidth="1"/>
    <col min="3842" max="3842" width="13.25" customWidth="1"/>
    <col min="3843" max="3843" width="9.375" customWidth="1"/>
    <col min="3844" max="3844" width="8.625" customWidth="1"/>
    <col min="3845" max="3845" width="8.25" customWidth="1"/>
    <col min="3846" max="3846" width="6.375" customWidth="1"/>
    <col min="3847" max="3847" width="7" customWidth="1"/>
    <col min="3848" max="3848" width="7.5" customWidth="1"/>
    <col min="3849" max="3849" width="7.75" customWidth="1"/>
    <col min="3850" max="3850" width="9.25" customWidth="1"/>
    <col min="3851" max="3851" width="10.625" customWidth="1"/>
    <col min="3852" max="3852" width="7.375" customWidth="1"/>
    <col min="3853" max="3853" width="9.75" customWidth="1"/>
    <col min="3854" max="3854" width="7.25" customWidth="1"/>
    <col min="3855" max="3855" width="7" customWidth="1"/>
    <col min="3856" max="3856" width="5.875" customWidth="1"/>
    <col min="3857" max="3861" width="7.625" customWidth="1"/>
    <col min="3862" max="3862" width="9.125" customWidth="1"/>
    <col min="3863" max="3863" width="10.125" customWidth="1"/>
    <col min="3864" max="3864" width="8" customWidth="1"/>
    <col min="3865" max="3865" width="11" customWidth="1"/>
    <col min="3866" max="3866" width="9.375" customWidth="1"/>
    <col min="3867" max="3867" width="7.875" customWidth="1"/>
    <col min="3868" max="3868" width="8.375" customWidth="1"/>
    <col min="3869" max="3869" width="9" customWidth="1"/>
    <col min="3870" max="3870" width="2.625" customWidth="1"/>
    <col min="3871" max="3871" width="12.625" customWidth="1"/>
    <col min="3872" max="3872" width="5" customWidth="1"/>
    <col min="4097" max="4097" width="2.625" customWidth="1"/>
    <col min="4098" max="4098" width="13.25" customWidth="1"/>
    <col min="4099" max="4099" width="9.375" customWidth="1"/>
    <col min="4100" max="4100" width="8.625" customWidth="1"/>
    <col min="4101" max="4101" width="8.25" customWidth="1"/>
    <col min="4102" max="4102" width="6.375" customWidth="1"/>
    <col min="4103" max="4103" width="7" customWidth="1"/>
    <col min="4104" max="4104" width="7.5" customWidth="1"/>
    <col min="4105" max="4105" width="7.75" customWidth="1"/>
    <col min="4106" max="4106" width="9.25" customWidth="1"/>
    <col min="4107" max="4107" width="10.625" customWidth="1"/>
    <col min="4108" max="4108" width="7.375" customWidth="1"/>
    <col min="4109" max="4109" width="9.75" customWidth="1"/>
    <col min="4110" max="4110" width="7.25" customWidth="1"/>
    <col min="4111" max="4111" width="7" customWidth="1"/>
    <col min="4112" max="4112" width="5.875" customWidth="1"/>
    <col min="4113" max="4117" width="7.625" customWidth="1"/>
    <col min="4118" max="4118" width="9.125" customWidth="1"/>
    <col min="4119" max="4119" width="10.125" customWidth="1"/>
    <col min="4120" max="4120" width="8" customWidth="1"/>
    <col min="4121" max="4121" width="11" customWidth="1"/>
    <col min="4122" max="4122" width="9.375" customWidth="1"/>
    <col min="4123" max="4123" width="7.875" customWidth="1"/>
    <col min="4124" max="4124" width="8.375" customWidth="1"/>
    <col min="4125" max="4125" width="9" customWidth="1"/>
    <col min="4126" max="4126" width="2.625" customWidth="1"/>
    <col min="4127" max="4127" width="12.625" customWidth="1"/>
    <col min="4128" max="4128" width="5" customWidth="1"/>
    <col min="4353" max="4353" width="2.625" customWidth="1"/>
    <col min="4354" max="4354" width="13.25" customWidth="1"/>
    <col min="4355" max="4355" width="9.375" customWidth="1"/>
    <col min="4356" max="4356" width="8.625" customWidth="1"/>
    <col min="4357" max="4357" width="8.25" customWidth="1"/>
    <col min="4358" max="4358" width="6.375" customWidth="1"/>
    <col min="4359" max="4359" width="7" customWidth="1"/>
    <col min="4360" max="4360" width="7.5" customWidth="1"/>
    <col min="4361" max="4361" width="7.75" customWidth="1"/>
    <col min="4362" max="4362" width="9.25" customWidth="1"/>
    <col min="4363" max="4363" width="10.625" customWidth="1"/>
    <col min="4364" max="4364" width="7.375" customWidth="1"/>
    <col min="4365" max="4365" width="9.75" customWidth="1"/>
    <col min="4366" max="4366" width="7.25" customWidth="1"/>
    <col min="4367" max="4367" width="7" customWidth="1"/>
    <col min="4368" max="4368" width="5.875" customWidth="1"/>
    <col min="4369" max="4373" width="7.625" customWidth="1"/>
    <col min="4374" max="4374" width="9.125" customWidth="1"/>
    <col min="4375" max="4375" width="10.125" customWidth="1"/>
    <col min="4376" max="4376" width="8" customWidth="1"/>
    <col min="4377" max="4377" width="11" customWidth="1"/>
    <col min="4378" max="4378" width="9.375" customWidth="1"/>
    <col min="4379" max="4379" width="7.875" customWidth="1"/>
    <col min="4380" max="4380" width="8.375" customWidth="1"/>
    <col min="4381" max="4381" width="9" customWidth="1"/>
    <col min="4382" max="4382" width="2.625" customWidth="1"/>
    <col min="4383" max="4383" width="12.625" customWidth="1"/>
    <col min="4384" max="4384" width="5" customWidth="1"/>
    <col min="4609" max="4609" width="2.625" customWidth="1"/>
    <col min="4610" max="4610" width="13.25" customWidth="1"/>
    <col min="4611" max="4611" width="9.375" customWidth="1"/>
    <col min="4612" max="4612" width="8.625" customWidth="1"/>
    <col min="4613" max="4613" width="8.25" customWidth="1"/>
    <col min="4614" max="4614" width="6.375" customWidth="1"/>
    <col min="4615" max="4615" width="7" customWidth="1"/>
    <col min="4616" max="4616" width="7.5" customWidth="1"/>
    <col min="4617" max="4617" width="7.75" customWidth="1"/>
    <col min="4618" max="4618" width="9.25" customWidth="1"/>
    <col min="4619" max="4619" width="10.625" customWidth="1"/>
    <col min="4620" max="4620" width="7.375" customWidth="1"/>
    <col min="4621" max="4621" width="9.75" customWidth="1"/>
    <col min="4622" max="4622" width="7.25" customWidth="1"/>
    <col min="4623" max="4623" width="7" customWidth="1"/>
    <col min="4624" max="4624" width="5.875" customWidth="1"/>
    <col min="4625" max="4629" width="7.625" customWidth="1"/>
    <col min="4630" max="4630" width="9.125" customWidth="1"/>
    <col min="4631" max="4631" width="10.125" customWidth="1"/>
    <col min="4632" max="4632" width="8" customWidth="1"/>
    <col min="4633" max="4633" width="11" customWidth="1"/>
    <col min="4634" max="4634" width="9.375" customWidth="1"/>
    <col min="4635" max="4635" width="7.875" customWidth="1"/>
    <col min="4636" max="4636" width="8.375" customWidth="1"/>
    <col min="4637" max="4637" width="9" customWidth="1"/>
    <col min="4638" max="4638" width="2.625" customWidth="1"/>
    <col min="4639" max="4639" width="12.625" customWidth="1"/>
    <col min="4640" max="4640" width="5" customWidth="1"/>
    <col min="4865" max="4865" width="2.625" customWidth="1"/>
    <col min="4866" max="4866" width="13.25" customWidth="1"/>
    <col min="4867" max="4867" width="9.375" customWidth="1"/>
    <col min="4868" max="4868" width="8.625" customWidth="1"/>
    <col min="4869" max="4869" width="8.25" customWidth="1"/>
    <col min="4870" max="4870" width="6.375" customWidth="1"/>
    <col min="4871" max="4871" width="7" customWidth="1"/>
    <col min="4872" max="4872" width="7.5" customWidth="1"/>
    <col min="4873" max="4873" width="7.75" customWidth="1"/>
    <col min="4874" max="4874" width="9.25" customWidth="1"/>
    <col min="4875" max="4875" width="10.625" customWidth="1"/>
    <col min="4876" max="4876" width="7.375" customWidth="1"/>
    <col min="4877" max="4877" width="9.75" customWidth="1"/>
    <col min="4878" max="4878" width="7.25" customWidth="1"/>
    <col min="4879" max="4879" width="7" customWidth="1"/>
    <col min="4880" max="4880" width="5.875" customWidth="1"/>
    <col min="4881" max="4885" width="7.625" customWidth="1"/>
    <col min="4886" max="4886" width="9.125" customWidth="1"/>
    <col min="4887" max="4887" width="10.125" customWidth="1"/>
    <col min="4888" max="4888" width="8" customWidth="1"/>
    <col min="4889" max="4889" width="11" customWidth="1"/>
    <col min="4890" max="4890" width="9.375" customWidth="1"/>
    <col min="4891" max="4891" width="7.875" customWidth="1"/>
    <col min="4892" max="4892" width="8.375" customWidth="1"/>
    <col min="4893" max="4893" width="9" customWidth="1"/>
    <col min="4894" max="4894" width="2.625" customWidth="1"/>
    <col min="4895" max="4895" width="12.625" customWidth="1"/>
    <col min="4896" max="4896" width="5" customWidth="1"/>
    <col min="5121" max="5121" width="2.625" customWidth="1"/>
    <col min="5122" max="5122" width="13.25" customWidth="1"/>
    <col min="5123" max="5123" width="9.375" customWidth="1"/>
    <col min="5124" max="5124" width="8.625" customWidth="1"/>
    <col min="5125" max="5125" width="8.25" customWidth="1"/>
    <col min="5126" max="5126" width="6.375" customWidth="1"/>
    <col min="5127" max="5127" width="7" customWidth="1"/>
    <col min="5128" max="5128" width="7.5" customWidth="1"/>
    <col min="5129" max="5129" width="7.75" customWidth="1"/>
    <col min="5130" max="5130" width="9.25" customWidth="1"/>
    <col min="5131" max="5131" width="10.625" customWidth="1"/>
    <col min="5132" max="5132" width="7.375" customWidth="1"/>
    <col min="5133" max="5133" width="9.75" customWidth="1"/>
    <col min="5134" max="5134" width="7.25" customWidth="1"/>
    <col min="5135" max="5135" width="7" customWidth="1"/>
    <col min="5136" max="5136" width="5.875" customWidth="1"/>
    <col min="5137" max="5141" width="7.625" customWidth="1"/>
    <col min="5142" max="5142" width="9.125" customWidth="1"/>
    <col min="5143" max="5143" width="10.125" customWidth="1"/>
    <col min="5144" max="5144" width="8" customWidth="1"/>
    <col min="5145" max="5145" width="11" customWidth="1"/>
    <col min="5146" max="5146" width="9.375" customWidth="1"/>
    <col min="5147" max="5147" width="7.875" customWidth="1"/>
    <col min="5148" max="5148" width="8.375" customWidth="1"/>
    <col min="5149" max="5149" width="9" customWidth="1"/>
    <col min="5150" max="5150" width="2.625" customWidth="1"/>
    <col min="5151" max="5151" width="12.625" customWidth="1"/>
    <col min="5152" max="5152" width="5" customWidth="1"/>
    <col min="5377" max="5377" width="2.625" customWidth="1"/>
    <col min="5378" max="5378" width="13.25" customWidth="1"/>
    <col min="5379" max="5379" width="9.375" customWidth="1"/>
    <col min="5380" max="5380" width="8.625" customWidth="1"/>
    <col min="5381" max="5381" width="8.25" customWidth="1"/>
    <col min="5382" max="5382" width="6.375" customWidth="1"/>
    <col min="5383" max="5383" width="7" customWidth="1"/>
    <col min="5384" max="5384" width="7.5" customWidth="1"/>
    <col min="5385" max="5385" width="7.75" customWidth="1"/>
    <col min="5386" max="5386" width="9.25" customWidth="1"/>
    <col min="5387" max="5387" width="10.625" customWidth="1"/>
    <col min="5388" max="5388" width="7.375" customWidth="1"/>
    <col min="5389" max="5389" width="9.75" customWidth="1"/>
    <col min="5390" max="5390" width="7.25" customWidth="1"/>
    <col min="5391" max="5391" width="7" customWidth="1"/>
    <col min="5392" max="5392" width="5.875" customWidth="1"/>
    <col min="5393" max="5397" width="7.625" customWidth="1"/>
    <col min="5398" max="5398" width="9.125" customWidth="1"/>
    <col min="5399" max="5399" width="10.125" customWidth="1"/>
    <col min="5400" max="5400" width="8" customWidth="1"/>
    <col min="5401" max="5401" width="11" customWidth="1"/>
    <col min="5402" max="5402" width="9.375" customWidth="1"/>
    <col min="5403" max="5403" width="7.875" customWidth="1"/>
    <col min="5404" max="5404" width="8.375" customWidth="1"/>
    <col min="5405" max="5405" width="9" customWidth="1"/>
    <col min="5406" max="5406" width="2.625" customWidth="1"/>
    <col min="5407" max="5407" width="12.625" customWidth="1"/>
    <col min="5408" max="5408" width="5" customWidth="1"/>
    <col min="5633" max="5633" width="2.625" customWidth="1"/>
    <col min="5634" max="5634" width="13.25" customWidth="1"/>
    <col min="5635" max="5635" width="9.375" customWidth="1"/>
    <col min="5636" max="5636" width="8.625" customWidth="1"/>
    <col min="5637" max="5637" width="8.25" customWidth="1"/>
    <col min="5638" max="5638" width="6.375" customWidth="1"/>
    <col min="5639" max="5639" width="7" customWidth="1"/>
    <col min="5640" max="5640" width="7.5" customWidth="1"/>
    <col min="5641" max="5641" width="7.75" customWidth="1"/>
    <col min="5642" max="5642" width="9.25" customWidth="1"/>
    <col min="5643" max="5643" width="10.625" customWidth="1"/>
    <col min="5644" max="5644" width="7.375" customWidth="1"/>
    <col min="5645" max="5645" width="9.75" customWidth="1"/>
    <col min="5646" max="5646" width="7.25" customWidth="1"/>
    <col min="5647" max="5647" width="7" customWidth="1"/>
    <col min="5648" max="5648" width="5.875" customWidth="1"/>
    <col min="5649" max="5653" width="7.625" customWidth="1"/>
    <col min="5654" max="5654" width="9.125" customWidth="1"/>
    <col min="5655" max="5655" width="10.125" customWidth="1"/>
    <col min="5656" max="5656" width="8" customWidth="1"/>
    <col min="5657" max="5657" width="11" customWidth="1"/>
    <col min="5658" max="5658" width="9.375" customWidth="1"/>
    <col min="5659" max="5659" width="7.875" customWidth="1"/>
    <col min="5660" max="5660" width="8.375" customWidth="1"/>
    <col min="5661" max="5661" width="9" customWidth="1"/>
    <col min="5662" max="5662" width="2.625" customWidth="1"/>
    <col min="5663" max="5663" width="12.625" customWidth="1"/>
    <col min="5664" max="5664" width="5" customWidth="1"/>
    <col min="5889" max="5889" width="2.625" customWidth="1"/>
    <col min="5890" max="5890" width="13.25" customWidth="1"/>
    <col min="5891" max="5891" width="9.375" customWidth="1"/>
    <col min="5892" max="5892" width="8.625" customWidth="1"/>
    <col min="5893" max="5893" width="8.25" customWidth="1"/>
    <col min="5894" max="5894" width="6.375" customWidth="1"/>
    <col min="5895" max="5895" width="7" customWidth="1"/>
    <col min="5896" max="5896" width="7.5" customWidth="1"/>
    <col min="5897" max="5897" width="7.75" customWidth="1"/>
    <col min="5898" max="5898" width="9.25" customWidth="1"/>
    <col min="5899" max="5899" width="10.625" customWidth="1"/>
    <col min="5900" max="5900" width="7.375" customWidth="1"/>
    <col min="5901" max="5901" width="9.75" customWidth="1"/>
    <col min="5902" max="5902" width="7.25" customWidth="1"/>
    <col min="5903" max="5903" width="7" customWidth="1"/>
    <col min="5904" max="5904" width="5.875" customWidth="1"/>
    <col min="5905" max="5909" width="7.625" customWidth="1"/>
    <col min="5910" max="5910" width="9.125" customWidth="1"/>
    <col min="5911" max="5911" width="10.125" customWidth="1"/>
    <col min="5912" max="5912" width="8" customWidth="1"/>
    <col min="5913" max="5913" width="11" customWidth="1"/>
    <col min="5914" max="5914" width="9.375" customWidth="1"/>
    <col min="5915" max="5915" width="7.875" customWidth="1"/>
    <col min="5916" max="5916" width="8.375" customWidth="1"/>
    <col min="5917" max="5917" width="9" customWidth="1"/>
    <col min="5918" max="5918" width="2.625" customWidth="1"/>
    <col min="5919" max="5919" width="12.625" customWidth="1"/>
    <col min="5920" max="5920" width="5" customWidth="1"/>
    <col min="6145" max="6145" width="2.625" customWidth="1"/>
    <col min="6146" max="6146" width="13.25" customWidth="1"/>
    <col min="6147" max="6147" width="9.375" customWidth="1"/>
    <col min="6148" max="6148" width="8.625" customWidth="1"/>
    <col min="6149" max="6149" width="8.25" customWidth="1"/>
    <col min="6150" max="6150" width="6.375" customWidth="1"/>
    <col min="6151" max="6151" width="7" customWidth="1"/>
    <col min="6152" max="6152" width="7.5" customWidth="1"/>
    <col min="6153" max="6153" width="7.75" customWidth="1"/>
    <col min="6154" max="6154" width="9.25" customWidth="1"/>
    <col min="6155" max="6155" width="10.625" customWidth="1"/>
    <col min="6156" max="6156" width="7.375" customWidth="1"/>
    <col min="6157" max="6157" width="9.75" customWidth="1"/>
    <col min="6158" max="6158" width="7.25" customWidth="1"/>
    <col min="6159" max="6159" width="7" customWidth="1"/>
    <col min="6160" max="6160" width="5.875" customWidth="1"/>
    <col min="6161" max="6165" width="7.625" customWidth="1"/>
    <col min="6166" max="6166" width="9.125" customWidth="1"/>
    <col min="6167" max="6167" width="10.125" customWidth="1"/>
    <col min="6168" max="6168" width="8" customWidth="1"/>
    <col min="6169" max="6169" width="11" customWidth="1"/>
    <col min="6170" max="6170" width="9.375" customWidth="1"/>
    <col min="6171" max="6171" width="7.875" customWidth="1"/>
    <col min="6172" max="6172" width="8.375" customWidth="1"/>
    <col min="6173" max="6173" width="9" customWidth="1"/>
    <col min="6174" max="6174" width="2.625" customWidth="1"/>
    <col min="6175" max="6175" width="12.625" customWidth="1"/>
    <col min="6176" max="6176" width="5" customWidth="1"/>
    <col min="6401" max="6401" width="2.625" customWidth="1"/>
    <col min="6402" max="6402" width="13.25" customWidth="1"/>
    <col min="6403" max="6403" width="9.375" customWidth="1"/>
    <col min="6404" max="6404" width="8.625" customWidth="1"/>
    <col min="6405" max="6405" width="8.25" customWidth="1"/>
    <col min="6406" max="6406" width="6.375" customWidth="1"/>
    <col min="6407" max="6407" width="7" customWidth="1"/>
    <col min="6408" max="6408" width="7.5" customWidth="1"/>
    <col min="6409" max="6409" width="7.75" customWidth="1"/>
    <col min="6410" max="6410" width="9.25" customWidth="1"/>
    <col min="6411" max="6411" width="10.625" customWidth="1"/>
    <col min="6412" max="6412" width="7.375" customWidth="1"/>
    <col min="6413" max="6413" width="9.75" customWidth="1"/>
    <col min="6414" max="6414" width="7.25" customWidth="1"/>
    <col min="6415" max="6415" width="7" customWidth="1"/>
    <col min="6416" max="6416" width="5.875" customWidth="1"/>
    <col min="6417" max="6421" width="7.625" customWidth="1"/>
    <col min="6422" max="6422" width="9.125" customWidth="1"/>
    <col min="6423" max="6423" width="10.125" customWidth="1"/>
    <col min="6424" max="6424" width="8" customWidth="1"/>
    <col min="6425" max="6425" width="11" customWidth="1"/>
    <col min="6426" max="6426" width="9.375" customWidth="1"/>
    <col min="6427" max="6427" width="7.875" customWidth="1"/>
    <col min="6428" max="6428" width="8.375" customWidth="1"/>
    <col min="6429" max="6429" width="9" customWidth="1"/>
    <col min="6430" max="6430" width="2.625" customWidth="1"/>
    <col min="6431" max="6431" width="12.625" customWidth="1"/>
    <col min="6432" max="6432" width="5" customWidth="1"/>
    <col min="6657" max="6657" width="2.625" customWidth="1"/>
    <col min="6658" max="6658" width="13.25" customWidth="1"/>
    <col min="6659" max="6659" width="9.375" customWidth="1"/>
    <col min="6660" max="6660" width="8.625" customWidth="1"/>
    <col min="6661" max="6661" width="8.25" customWidth="1"/>
    <col min="6662" max="6662" width="6.375" customWidth="1"/>
    <col min="6663" max="6663" width="7" customWidth="1"/>
    <col min="6664" max="6664" width="7.5" customWidth="1"/>
    <col min="6665" max="6665" width="7.75" customWidth="1"/>
    <col min="6666" max="6666" width="9.25" customWidth="1"/>
    <col min="6667" max="6667" width="10.625" customWidth="1"/>
    <col min="6668" max="6668" width="7.375" customWidth="1"/>
    <col min="6669" max="6669" width="9.75" customWidth="1"/>
    <col min="6670" max="6670" width="7.25" customWidth="1"/>
    <col min="6671" max="6671" width="7" customWidth="1"/>
    <col min="6672" max="6672" width="5.875" customWidth="1"/>
    <col min="6673" max="6677" width="7.625" customWidth="1"/>
    <col min="6678" max="6678" width="9.125" customWidth="1"/>
    <col min="6679" max="6679" width="10.125" customWidth="1"/>
    <col min="6680" max="6680" width="8" customWidth="1"/>
    <col min="6681" max="6681" width="11" customWidth="1"/>
    <col min="6682" max="6682" width="9.375" customWidth="1"/>
    <col min="6683" max="6683" width="7.875" customWidth="1"/>
    <col min="6684" max="6684" width="8.375" customWidth="1"/>
    <col min="6685" max="6685" width="9" customWidth="1"/>
    <col min="6686" max="6686" width="2.625" customWidth="1"/>
    <col min="6687" max="6687" width="12.625" customWidth="1"/>
    <col min="6688" max="6688" width="5" customWidth="1"/>
    <col min="6913" max="6913" width="2.625" customWidth="1"/>
    <col min="6914" max="6914" width="13.25" customWidth="1"/>
    <col min="6915" max="6915" width="9.375" customWidth="1"/>
    <col min="6916" max="6916" width="8.625" customWidth="1"/>
    <col min="6917" max="6917" width="8.25" customWidth="1"/>
    <col min="6918" max="6918" width="6.375" customWidth="1"/>
    <col min="6919" max="6919" width="7" customWidth="1"/>
    <col min="6920" max="6920" width="7.5" customWidth="1"/>
    <col min="6921" max="6921" width="7.75" customWidth="1"/>
    <col min="6922" max="6922" width="9.25" customWidth="1"/>
    <col min="6923" max="6923" width="10.625" customWidth="1"/>
    <col min="6924" max="6924" width="7.375" customWidth="1"/>
    <col min="6925" max="6925" width="9.75" customWidth="1"/>
    <col min="6926" max="6926" width="7.25" customWidth="1"/>
    <col min="6927" max="6927" width="7" customWidth="1"/>
    <col min="6928" max="6928" width="5.875" customWidth="1"/>
    <col min="6929" max="6933" width="7.625" customWidth="1"/>
    <col min="6934" max="6934" width="9.125" customWidth="1"/>
    <col min="6935" max="6935" width="10.125" customWidth="1"/>
    <col min="6936" max="6936" width="8" customWidth="1"/>
    <col min="6937" max="6937" width="11" customWidth="1"/>
    <col min="6938" max="6938" width="9.375" customWidth="1"/>
    <col min="6939" max="6939" width="7.875" customWidth="1"/>
    <col min="6940" max="6940" width="8.375" customWidth="1"/>
    <col min="6941" max="6941" width="9" customWidth="1"/>
    <col min="6942" max="6942" width="2.625" customWidth="1"/>
    <col min="6943" max="6943" width="12.625" customWidth="1"/>
    <col min="6944" max="6944" width="5" customWidth="1"/>
    <col min="7169" max="7169" width="2.625" customWidth="1"/>
    <col min="7170" max="7170" width="13.25" customWidth="1"/>
    <col min="7171" max="7171" width="9.375" customWidth="1"/>
    <col min="7172" max="7172" width="8.625" customWidth="1"/>
    <col min="7173" max="7173" width="8.25" customWidth="1"/>
    <col min="7174" max="7174" width="6.375" customWidth="1"/>
    <col min="7175" max="7175" width="7" customWidth="1"/>
    <col min="7176" max="7176" width="7.5" customWidth="1"/>
    <col min="7177" max="7177" width="7.75" customWidth="1"/>
    <col min="7178" max="7178" width="9.25" customWidth="1"/>
    <col min="7179" max="7179" width="10.625" customWidth="1"/>
    <col min="7180" max="7180" width="7.375" customWidth="1"/>
    <col min="7181" max="7181" width="9.75" customWidth="1"/>
    <col min="7182" max="7182" width="7.25" customWidth="1"/>
    <col min="7183" max="7183" width="7" customWidth="1"/>
    <col min="7184" max="7184" width="5.875" customWidth="1"/>
    <col min="7185" max="7189" width="7.625" customWidth="1"/>
    <col min="7190" max="7190" width="9.125" customWidth="1"/>
    <col min="7191" max="7191" width="10.125" customWidth="1"/>
    <col min="7192" max="7192" width="8" customWidth="1"/>
    <col min="7193" max="7193" width="11" customWidth="1"/>
    <col min="7194" max="7194" width="9.375" customWidth="1"/>
    <col min="7195" max="7195" width="7.875" customWidth="1"/>
    <col min="7196" max="7196" width="8.375" customWidth="1"/>
    <col min="7197" max="7197" width="9" customWidth="1"/>
    <col min="7198" max="7198" width="2.625" customWidth="1"/>
    <col min="7199" max="7199" width="12.625" customWidth="1"/>
    <col min="7200" max="7200" width="5" customWidth="1"/>
    <col min="7425" max="7425" width="2.625" customWidth="1"/>
    <col min="7426" max="7426" width="13.25" customWidth="1"/>
    <col min="7427" max="7427" width="9.375" customWidth="1"/>
    <col min="7428" max="7428" width="8.625" customWidth="1"/>
    <col min="7429" max="7429" width="8.25" customWidth="1"/>
    <col min="7430" max="7430" width="6.375" customWidth="1"/>
    <col min="7431" max="7431" width="7" customWidth="1"/>
    <col min="7432" max="7432" width="7.5" customWidth="1"/>
    <col min="7433" max="7433" width="7.75" customWidth="1"/>
    <col min="7434" max="7434" width="9.25" customWidth="1"/>
    <col min="7435" max="7435" width="10.625" customWidth="1"/>
    <col min="7436" max="7436" width="7.375" customWidth="1"/>
    <col min="7437" max="7437" width="9.75" customWidth="1"/>
    <col min="7438" max="7438" width="7.25" customWidth="1"/>
    <col min="7439" max="7439" width="7" customWidth="1"/>
    <col min="7440" max="7440" width="5.875" customWidth="1"/>
    <col min="7441" max="7445" width="7.625" customWidth="1"/>
    <col min="7446" max="7446" width="9.125" customWidth="1"/>
    <col min="7447" max="7447" width="10.125" customWidth="1"/>
    <col min="7448" max="7448" width="8" customWidth="1"/>
    <col min="7449" max="7449" width="11" customWidth="1"/>
    <col min="7450" max="7450" width="9.375" customWidth="1"/>
    <col min="7451" max="7451" width="7.875" customWidth="1"/>
    <col min="7452" max="7452" width="8.375" customWidth="1"/>
    <col min="7453" max="7453" width="9" customWidth="1"/>
    <col min="7454" max="7454" width="2.625" customWidth="1"/>
    <col min="7455" max="7455" width="12.625" customWidth="1"/>
    <col min="7456" max="7456" width="5" customWidth="1"/>
    <col min="7681" max="7681" width="2.625" customWidth="1"/>
    <col min="7682" max="7682" width="13.25" customWidth="1"/>
    <col min="7683" max="7683" width="9.375" customWidth="1"/>
    <col min="7684" max="7684" width="8.625" customWidth="1"/>
    <col min="7685" max="7685" width="8.25" customWidth="1"/>
    <col min="7686" max="7686" width="6.375" customWidth="1"/>
    <col min="7687" max="7687" width="7" customWidth="1"/>
    <col min="7688" max="7688" width="7.5" customWidth="1"/>
    <col min="7689" max="7689" width="7.75" customWidth="1"/>
    <col min="7690" max="7690" width="9.25" customWidth="1"/>
    <col min="7691" max="7691" width="10.625" customWidth="1"/>
    <col min="7692" max="7692" width="7.375" customWidth="1"/>
    <col min="7693" max="7693" width="9.75" customWidth="1"/>
    <col min="7694" max="7694" width="7.25" customWidth="1"/>
    <col min="7695" max="7695" width="7" customWidth="1"/>
    <col min="7696" max="7696" width="5.875" customWidth="1"/>
    <col min="7697" max="7701" width="7.625" customWidth="1"/>
    <col min="7702" max="7702" width="9.125" customWidth="1"/>
    <col min="7703" max="7703" width="10.125" customWidth="1"/>
    <col min="7704" max="7704" width="8" customWidth="1"/>
    <col min="7705" max="7705" width="11" customWidth="1"/>
    <col min="7706" max="7706" width="9.375" customWidth="1"/>
    <col min="7707" max="7707" width="7.875" customWidth="1"/>
    <col min="7708" max="7708" width="8.375" customWidth="1"/>
    <col min="7709" max="7709" width="9" customWidth="1"/>
    <col min="7710" max="7710" width="2.625" customWidth="1"/>
    <col min="7711" max="7711" width="12.625" customWidth="1"/>
    <col min="7712" max="7712" width="5" customWidth="1"/>
    <col min="7937" max="7937" width="2.625" customWidth="1"/>
    <col min="7938" max="7938" width="13.25" customWidth="1"/>
    <col min="7939" max="7939" width="9.375" customWidth="1"/>
    <col min="7940" max="7940" width="8.625" customWidth="1"/>
    <col min="7941" max="7941" width="8.25" customWidth="1"/>
    <col min="7942" max="7942" width="6.375" customWidth="1"/>
    <col min="7943" max="7943" width="7" customWidth="1"/>
    <col min="7944" max="7944" width="7.5" customWidth="1"/>
    <col min="7945" max="7945" width="7.75" customWidth="1"/>
    <col min="7946" max="7946" width="9.25" customWidth="1"/>
    <col min="7947" max="7947" width="10.625" customWidth="1"/>
    <col min="7948" max="7948" width="7.375" customWidth="1"/>
    <col min="7949" max="7949" width="9.75" customWidth="1"/>
    <col min="7950" max="7950" width="7.25" customWidth="1"/>
    <col min="7951" max="7951" width="7" customWidth="1"/>
    <col min="7952" max="7952" width="5.875" customWidth="1"/>
    <col min="7953" max="7957" width="7.625" customWidth="1"/>
    <col min="7958" max="7958" width="9.125" customWidth="1"/>
    <col min="7959" max="7959" width="10.125" customWidth="1"/>
    <col min="7960" max="7960" width="8" customWidth="1"/>
    <col min="7961" max="7961" width="11" customWidth="1"/>
    <col min="7962" max="7962" width="9.375" customWidth="1"/>
    <col min="7963" max="7963" width="7.875" customWidth="1"/>
    <col min="7964" max="7964" width="8.375" customWidth="1"/>
    <col min="7965" max="7965" width="9" customWidth="1"/>
    <col min="7966" max="7966" width="2.625" customWidth="1"/>
    <col min="7967" max="7967" width="12.625" customWidth="1"/>
    <col min="7968" max="7968" width="5" customWidth="1"/>
    <col min="8193" max="8193" width="2.625" customWidth="1"/>
    <col min="8194" max="8194" width="13.25" customWidth="1"/>
    <col min="8195" max="8195" width="9.375" customWidth="1"/>
    <col min="8196" max="8196" width="8.625" customWidth="1"/>
    <col min="8197" max="8197" width="8.25" customWidth="1"/>
    <col min="8198" max="8198" width="6.375" customWidth="1"/>
    <col min="8199" max="8199" width="7" customWidth="1"/>
    <col min="8200" max="8200" width="7.5" customWidth="1"/>
    <col min="8201" max="8201" width="7.75" customWidth="1"/>
    <col min="8202" max="8202" width="9.25" customWidth="1"/>
    <col min="8203" max="8203" width="10.625" customWidth="1"/>
    <col min="8204" max="8204" width="7.375" customWidth="1"/>
    <col min="8205" max="8205" width="9.75" customWidth="1"/>
    <col min="8206" max="8206" width="7.25" customWidth="1"/>
    <col min="8207" max="8207" width="7" customWidth="1"/>
    <col min="8208" max="8208" width="5.875" customWidth="1"/>
    <col min="8209" max="8213" width="7.625" customWidth="1"/>
    <col min="8214" max="8214" width="9.125" customWidth="1"/>
    <col min="8215" max="8215" width="10.125" customWidth="1"/>
    <col min="8216" max="8216" width="8" customWidth="1"/>
    <col min="8217" max="8217" width="11" customWidth="1"/>
    <col min="8218" max="8218" width="9.375" customWidth="1"/>
    <col min="8219" max="8219" width="7.875" customWidth="1"/>
    <col min="8220" max="8220" width="8.375" customWidth="1"/>
    <col min="8221" max="8221" width="9" customWidth="1"/>
    <col min="8222" max="8222" width="2.625" customWidth="1"/>
    <col min="8223" max="8223" width="12.625" customWidth="1"/>
    <col min="8224" max="8224" width="5" customWidth="1"/>
    <col min="8449" max="8449" width="2.625" customWidth="1"/>
    <col min="8450" max="8450" width="13.25" customWidth="1"/>
    <col min="8451" max="8451" width="9.375" customWidth="1"/>
    <col min="8452" max="8452" width="8.625" customWidth="1"/>
    <col min="8453" max="8453" width="8.25" customWidth="1"/>
    <col min="8454" max="8454" width="6.375" customWidth="1"/>
    <col min="8455" max="8455" width="7" customWidth="1"/>
    <col min="8456" max="8456" width="7.5" customWidth="1"/>
    <col min="8457" max="8457" width="7.75" customWidth="1"/>
    <col min="8458" max="8458" width="9.25" customWidth="1"/>
    <col min="8459" max="8459" width="10.625" customWidth="1"/>
    <col min="8460" max="8460" width="7.375" customWidth="1"/>
    <col min="8461" max="8461" width="9.75" customWidth="1"/>
    <col min="8462" max="8462" width="7.25" customWidth="1"/>
    <col min="8463" max="8463" width="7" customWidth="1"/>
    <col min="8464" max="8464" width="5.875" customWidth="1"/>
    <col min="8465" max="8469" width="7.625" customWidth="1"/>
    <col min="8470" max="8470" width="9.125" customWidth="1"/>
    <col min="8471" max="8471" width="10.125" customWidth="1"/>
    <col min="8472" max="8472" width="8" customWidth="1"/>
    <col min="8473" max="8473" width="11" customWidth="1"/>
    <col min="8474" max="8474" width="9.375" customWidth="1"/>
    <col min="8475" max="8475" width="7.875" customWidth="1"/>
    <col min="8476" max="8476" width="8.375" customWidth="1"/>
    <col min="8477" max="8477" width="9" customWidth="1"/>
    <col min="8478" max="8478" width="2.625" customWidth="1"/>
    <col min="8479" max="8479" width="12.625" customWidth="1"/>
    <col min="8480" max="8480" width="5" customWidth="1"/>
    <col min="8705" max="8705" width="2.625" customWidth="1"/>
    <col min="8706" max="8706" width="13.25" customWidth="1"/>
    <col min="8707" max="8707" width="9.375" customWidth="1"/>
    <col min="8708" max="8708" width="8.625" customWidth="1"/>
    <col min="8709" max="8709" width="8.25" customWidth="1"/>
    <col min="8710" max="8710" width="6.375" customWidth="1"/>
    <col min="8711" max="8711" width="7" customWidth="1"/>
    <col min="8712" max="8712" width="7.5" customWidth="1"/>
    <col min="8713" max="8713" width="7.75" customWidth="1"/>
    <col min="8714" max="8714" width="9.25" customWidth="1"/>
    <col min="8715" max="8715" width="10.625" customWidth="1"/>
    <col min="8716" max="8716" width="7.375" customWidth="1"/>
    <col min="8717" max="8717" width="9.75" customWidth="1"/>
    <col min="8718" max="8718" width="7.25" customWidth="1"/>
    <col min="8719" max="8719" width="7" customWidth="1"/>
    <col min="8720" max="8720" width="5.875" customWidth="1"/>
    <col min="8721" max="8725" width="7.625" customWidth="1"/>
    <col min="8726" max="8726" width="9.125" customWidth="1"/>
    <col min="8727" max="8727" width="10.125" customWidth="1"/>
    <col min="8728" max="8728" width="8" customWidth="1"/>
    <col min="8729" max="8729" width="11" customWidth="1"/>
    <col min="8730" max="8730" width="9.375" customWidth="1"/>
    <col min="8731" max="8731" width="7.875" customWidth="1"/>
    <col min="8732" max="8732" width="8.375" customWidth="1"/>
    <col min="8733" max="8733" width="9" customWidth="1"/>
    <col min="8734" max="8734" width="2.625" customWidth="1"/>
    <col min="8735" max="8735" width="12.625" customWidth="1"/>
    <col min="8736" max="8736" width="5" customWidth="1"/>
    <col min="8961" max="8961" width="2.625" customWidth="1"/>
    <col min="8962" max="8962" width="13.25" customWidth="1"/>
    <col min="8963" max="8963" width="9.375" customWidth="1"/>
    <col min="8964" max="8964" width="8.625" customWidth="1"/>
    <col min="8965" max="8965" width="8.25" customWidth="1"/>
    <col min="8966" max="8966" width="6.375" customWidth="1"/>
    <col min="8967" max="8967" width="7" customWidth="1"/>
    <col min="8968" max="8968" width="7.5" customWidth="1"/>
    <col min="8969" max="8969" width="7.75" customWidth="1"/>
    <col min="8970" max="8970" width="9.25" customWidth="1"/>
    <col min="8971" max="8971" width="10.625" customWidth="1"/>
    <col min="8972" max="8972" width="7.375" customWidth="1"/>
    <col min="8973" max="8973" width="9.75" customWidth="1"/>
    <col min="8974" max="8974" width="7.25" customWidth="1"/>
    <col min="8975" max="8975" width="7" customWidth="1"/>
    <col min="8976" max="8976" width="5.875" customWidth="1"/>
    <col min="8977" max="8981" width="7.625" customWidth="1"/>
    <col min="8982" max="8982" width="9.125" customWidth="1"/>
    <col min="8983" max="8983" width="10.125" customWidth="1"/>
    <col min="8984" max="8984" width="8" customWidth="1"/>
    <col min="8985" max="8985" width="11" customWidth="1"/>
    <col min="8986" max="8986" width="9.375" customWidth="1"/>
    <col min="8987" max="8987" width="7.875" customWidth="1"/>
    <col min="8988" max="8988" width="8.375" customWidth="1"/>
    <col min="8989" max="8989" width="9" customWidth="1"/>
    <col min="8990" max="8990" width="2.625" customWidth="1"/>
    <col min="8991" max="8991" width="12.625" customWidth="1"/>
    <col min="8992" max="8992" width="5" customWidth="1"/>
    <col min="9217" max="9217" width="2.625" customWidth="1"/>
    <col min="9218" max="9218" width="13.25" customWidth="1"/>
    <col min="9219" max="9219" width="9.375" customWidth="1"/>
    <col min="9220" max="9220" width="8.625" customWidth="1"/>
    <col min="9221" max="9221" width="8.25" customWidth="1"/>
    <col min="9222" max="9222" width="6.375" customWidth="1"/>
    <col min="9223" max="9223" width="7" customWidth="1"/>
    <col min="9224" max="9224" width="7.5" customWidth="1"/>
    <col min="9225" max="9225" width="7.75" customWidth="1"/>
    <col min="9226" max="9226" width="9.25" customWidth="1"/>
    <col min="9227" max="9227" width="10.625" customWidth="1"/>
    <col min="9228" max="9228" width="7.375" customWidth="1"/>
    <col min="9229" max="9229" width="9.75" customWidth="1"/>
    <col min="9230" max="9230" width="7.25" customWidth="1"/>
    <col min="9231" max="9231" width="7" customWidth="1"/>
    <col min="9232" max="9232" width="5.875" customWidth="1"/>
    <col min="9233" max="9237" width="7.625" customWidth="1"/>
    <col min="9238" max="9238" width="9.125" customWidth="1"/>
    <col min="9239" max="9239" width="10.125" customWidth="1"/>
    <col min="9240" max="9240" width="8" customWidth="1"/>
    <col min="9241" max="9241" width="11" customWidth="1"/>
    <col min="9242" max="9242" width="9.375" customWidth="1"/>
    <col min="9243" max="9243" width="7.875" customWidth="1"/>
    <col min="9244" max="9244" width="8.375" customWidth="1"/>
    <col min="9245" max="9245" width="9" customWidth="1"/>
    <col min="9246" max="9246" width="2.625" customWidth="1"/>
    <col min="9247" max="9247" width="12.625" customWidth="1"/>
    <col min="9248" max="9248" width="5" customWidth="1"/>
    <col min="9473" max="9473" width="2.625" customWidth="1"/>
    <col min="9474" max="9474" width="13.25" customWidth="1"/>
    <col min="9475" max="9475" width="9.375" customWidth="1"/>
    <col min="9476" max="9476" width="8.625" customWidth="1"/>
    <col min="9477" max="9477" width="8.25" customWidth="1"/>
    <col min="9478" max="9478" width="6.375" customWidth="1"/>
    <col min="9479" max="9479" width="7" customWidth="1"/>
    <col min="9480" max="9480" width="7.5" customWidth="1"/>
    <col min="9481" max="9481" width="7.75" customWidth="1"/>
    <col min="9482" max="9482" width="9.25" customWidth="1"/>
    <col min="9483" max="9483" width="10.625" customWidth="1"/>
    <col min="9484" max="9484" width="7.375" customWidth="1"/>
    <col min="9485" max="9485" width="9.75" customWidth="1"/>
    <col min="9486" max="9486" width="7.25" customWidth="1"/>
    <col min="9487" max="9487" width="7" customWidth="1"/>
    <col min="9488" max="9488" width="5.875" customWidth="1"/>
    <col min="9489" max="9493" width="7.625" customWidth="1"/>
    <col min="9494" max="9494" width="9.125" customWidth="1"/>
    <col min="9495" max="9495" width="10.125" customWidth="1"/>
    <col min="9496" max="9496" width="8" customWidth="1"/>
    <col min="9497" max="9497" width="11" customWidth="1"/>
    <col min="9498" max="9498" width="9.375" customWidth="1"/>
    <col min="9499" max="9499" width="7.875" customWidth="1"/>
    <col min="9500" max="9500" width="8.375" customWidth="1"/>
    <col min="9501" max="9501" width="9" customWidth="1"/>
    <col min="9502" max="9502" width="2.625" customWidth="1"/>
    <col min="9503" max="9503" width="12.625" customWidth="1"/>
    <col min="9504" max="9504" width="5" customWidth="1"/>
    <col min="9729" max="9729" width="2.625" customWidth="1"/>
    <col min="9730" max="9730" width="13.25" customWidth="1"/>
    <col min="9731" max="9731" width="9.375" customWidth="1"/>
    <col min="9732" max="9732" width="8.625" customWidth="1"/>
    <col min="9733" max="9733" width="8.25" customWidth="1"/>
    <col min="9734" max="9734" width="6.375" customWidth="1"/>
    <col min="9735" max="9735" width="7" customWidth="1"/>
    <col min="9736" max="9736" width="7.5" customWidth="1"/>
    <col min="9737" max="9737" width="7.75" customWidth="1"/>
    <col min="9738" max="9738" width="9.25" customWidth="1"/>
    <col min="9739" max="9739" width="10.625" customWidth="1"/>
    <col min="9740" max="9740" width="7.375" customWidth="1"/>
    <col min="9741" max="9741" width="9.75" customWidth="1"/>
    <col min="9742" max="9742" width="7.25" customWidth="1"/>
    <col min="9743" max="9743" width="7" customWidth="1"/>
    <col min="9744" max="9744" width="5.875" customWidth="1"/>
    <col min="9745" max="9749" width="7.625" customWidth="1"/>
    <col min="9750" max="9750" width="9.125" customWidth="1"/>
    <col min="9751" max="9751" width="10.125" customWidth="1"/>
    <col min="9752" max="9752" width="8" customWidth="1"/>
    <col min="9753" max="9753" width="11" customWidth="1"/>
    <col min="9754" max="9754" width="9.375" customWidth="1"/>
    <col min="9755" max="9755" width="7.875" customWidth="1"/>
    <col min="9756" max="9756" width="8.375" customWidth="1"/>
    <col min="9757" max="9757" width="9" customWidth="1"/>
    <col min="9758" max="9758" width="2.625" customWidth="1"/>
    <col min="9759" max="9759" width="12.625" customWidth="1"/>
    <col min="9760" max="9760" width="5" customWidth="1"/>
    <col min="9985" max="9985" width="2.625" customWidth="1"/>
    <col min="9986" max="9986" width="13.25" customWidth="1"/>
    <col min="9987" max="9987" width="9.375" customWidth="1"/>
    <col min="9988" max="9988" width="8.625" customWidth="1"/>
    <col min="9989" max="9989" width="8.25" customWidth="1"/>
    <col min="9990" max="9990" width="6.375" customWidth="1"/>
    <col min="9991" max="9991" width="7" customWidth="1"/>
    <col min="9992" max="9992" width="7.5" customWidth="1"/>
    <col min="9993" max="9993" width="7.75" customWidth="1"/>
    <col min="9994" max="9994" width="9.25" customWidth="1"/>
    <col min="9995" max="9995" width="10.625" customWidth="1"/>
    <col min="9996" max="9996" width="7.375" customWidth="1"/>
    <col min="9997" max="9997" width="9.75" customWidth="1"/>
    <col min="9998" max="9998" width="7.25" customWidth="1"/>
    <col min="9999" max="9999" width="7" customWidth="1"/>
    <col min="10000" max="10000" width="5.875" customWidth="1"/>
    <col min="10001" max="10005" width="7.625" customWidth="1"/>
    <col min="10006" max="10006" width="9.125" customWidth="1"/>
    <col min="10007" max="10007" width="10.125" customWidth="1"/>
    <col min="10008" max="10008" width="8" customWidth="1"/>
    <col min="10009" max="10009" width="11" customWidth="1"/>
    <col min="10010" max="10010" width="9.375" customWidth="1"/>
    <col min="10011" max="10011" width="7.875" customWidth="1"/>
    <col min="10012" max="10012" width="8.375" customWidth="1"/>
    <col min="10013" max="10013" width="9" customWidth="1"/>
    <col min="10014" max="10014" width="2.625" customWidth="1"/>
    <col min="10015" max="10015" width="12.625" customWidth="1"/>
    <col min="10016" max="10016" width="5" customWidth="1"/>
    <col min="10241" max="10241" width="2.625" customWidth="1"/>
    <col min="10242" max="10242" width="13.25" customWidth="1"/>
    <col min="10243" max="10243" width="9.375" customWidth="1"/>
    <col min="10244" max="10244" width="8.625" customWidth="1"/>
    <col min="10245" max="10245" width="8.25" customWidth="1"/>
    <col min="10246" max="10246" width="6.375" customWidth="1"/>
    <col min="10247" max="10247" width="7" customWidth="1"/>
    <col min="10248" max="10248" width="7.5" customWidth="1"/>
    <col min="10249" max="10249" width="7.75" customWidth="1"/>
    <col min="10250" max="10250" width="9.25" customWidth="1"/>
    <col min="10251" max="10251" width="10.625" customWidth="1"/>
    <col min="10252" max="10252" width="7.375" customWidth="1"/>
    <col min="10253" max="10253" width="9.75" customWidth="1"/>
    <col min="10254" max="10254" width="7.25" customWidth="1"/>
    <col min="10255" max="10255" width="7" customWidth="1"/>
    <col min="10256" max="10256" width="5.875" customWidth="1"/>
    <col min="10257" max="10261" width="7.625" customWidth="1"/>
    <col min="10262" max="10262" width="9.125" customWidth="1"/>
    <col min="10263" max="10263" width="10.125" customWidth="1"/>
    <col min="10264" max="10264" width="8" customWidth="1"/>
    <col min="10265" max="10265" width="11" customWidth="1"/>
    <col min="10266" max="10266" width="9.375" customWidth="1"/>
    <col min="10267" max="10267" width="7.875" customWidth="1"/>
    <col min="10268" max="10268" width="8.375" customWidth="1"/>
    <col min="10269" max="10269" width="9" customWidth="1"/>
    <col min="10270" max="10270" width="2.625" customWidth="1"/>
    <col min="10271" max="10271" width="12.625" customWidth="1"/>
    <col min="10272" max="10272" width="5" customWidth="1"/>
    <col min="10497" max="10497" width="2.625" customWidth="1"/>
    <col min="10498" max="10498" width="13.25" customWidth="1"/>
    <col min="10499" max="10499" width="9.375" customWidth="1"/>
    <col min="10500" max="10500" width="8.625" customWidth="1"/>
    <col min="10501" max="10501" width="8.25" customWidth="1"/>
    <col min="10502" max="10502" width="6.375" customWidth="1"/>
    <col min="10503" max="10503" width="7" customWidth="1"/>
    <col min="10504" max="10504" width="7.5" customWidth="1"/>
    <col min="10505" max="10505" width="7.75" customWidth="1"/>
    <col min="10506" max="10506" width="9.25" customWidth="1"/>
    <col min="10507" max="10507" width="10.625" customWidth="1"/>
    <col min="10508" max="10508" width="7.375" customWidth="1"/>
    <col min="10509" max="10509" width="9.75" customWidth="1"/>
    <col min="10510" max="10510" width="7.25" customWidth="1"/>
    <col min="10511" max="10511" width="7" customWidth="1"/>
    <col min="10512" max="10512" width="5.875" customWidth="1"/>
    <col min="10513" max="10517" width="7.625" customWidth="1"/>
    <col min="10518" max="10518" width="9.125" customWidth="1"/>
    <col min="10519" max="10519" width="10.125" customWidth="1"/>
    <col min="10520" max="10520" width="8" customWidth="1"/>
    <col min="10521" max="10521" width="11" customWidth="1"/>
    <col min="10522" max="10522" width="9.375" customWidth="1"/>
    <col min="10523" max="10523" width="7.875" customWidth="1"/>
    <col min="10524" max="10524" width="8.375" customWidth="1"/>
    <col min="10525" max="10525" width="9" customWidth="1"/>
    <col min="10526" max="10526" width="2.625" customWidth="1"/>
    <col min="10527" max="10527" width="12.625" customWidth="1"/>
    <col min="10528" max="10528" width="5" customWidth="1"/>
    <col min="10753" max="10753" width="2.625" customWidth="1"/>
    <col min="10754" max="10754" width="13.25" customWidth="1"/>
    <col min="10755" max="10755" width="9.375" customWidth="1"/>
    <col min="10756" max="10756" width="8.625" customWidth="1"/>
    <col min="10757" max="10757" width="8.25" customWidth="1"/>
    <col min="10758" max="10758" width="6.375" customWidth="1"/>
    <col min="10759" max="10759" width="7" customWidth="1"/>
    <col min="10760" max="10760" width="7.5" customWidth="1"/>
    <col min="10761" max="10761" width="7.75" customWidth="1"/>
    <col min="10762" max="10762" width="9.25" customWidth="1"/>
    <col min="10763" max="10763" width="10.625" customWidth="1"/>
    <col min="10764" max="10764" width="7.375" customWidth="1"/>
    <col min="10765" max="10765" width="9.75" customWidth="1"/>
    <col min="10766" max="10766" width="7.25" customWidth="1"/>
    <col min="10767" max="10767" width="7" customWidth="1"/>
    <col min="10768" max="10768" width="5.875" customWidth="1"/>
    <col min="10769" max="10773" width="7.625" customWidth="1"/>
    <col min="10774" max="10774" width="9.125" customWidth="1"/>
    <col min="10775" max="10775" width="10.125" customWidth="1"/>
    <col min="10776" max="10776" width="8" customWidth="1"/>
    <col min="10777" max="10777" width="11" customWidth="1"/>
    <col min="10778" max="10778" width="9.375" customWidth="1"/>
    <col min="10779" max="10779" width="7.875" customWidth="1"/>
    <col min="10780" max="10780" width="8.375" customWidth="1"/>
    <col min="10781" max="10781" width="9" customWidth="1"/>
    <col min="10782" max="10782" width="2.625" customWidth="1"/>
    <col min="10783" max="10783" width="12.625" customWidth="1"/>
    <col min="10784" max="10784" width="5" customWidth="1"/>
    <col min="11009" max="11009" width="2.625" customWidth="1"/>
    <col min="11010" max="11010" width="13.25" customWidth="1"/>
    <col min="11011" max="11011" width="9.375" customWidth="1"/>
    <col min="11012" max="11012" width="8.625" customWidth="1"/>
    <col min="11013" max="11013" width="8.25" customWidth="1"/>
    <col min="11014" max="11014" width="6.375" customWidth="1"/>
    <col min="11015" max="11015" width="7" customWidth="1"/>
    <col min="11016" max="11016" width="7.5" customWidth="1"/>
    <col min="11017" max="11017" width="7.75" customWidth="1"/>
    <col min="11018" max="11018" width="9.25" customWidth="1"/>
    <col min="11019" max="11019" width="10.625" customWidth="1"/>
    <col min="11020" max="11020" width="7.375" customWidth="1"/>
    <col min="11021" max="11021" width="9.75" customWidth="1"/>
    <col min="11022" max="11022" width="7.25" customWidth="1"/>
    <col min="11023" max="11023" width="7" customWidth="1"/>
    <col min="11024" max="11024" width="5.875" customWidth="1"/>
    <col min="11025" max="11029" width="7.625" customWidth="1"/>
    <col min="11030" max="11030" width="9.125" customWidth="1"/>
    <col min="11031" max="11031" width="10.125" customWidth="1"/>
    <col min="11032" max="11032" width="8" customWidth="1"/>
    <col min="11033" max="11033" width="11" customWidth="1"/>
    <col min="11034" max="11034" width="9.375" customWidth="1"/>
    <col min="11035" max="11035" width="7.875" customWidth="1"/>
    <col min="11036" max="11036" width="8.375" customWidth="1"/>
    <col min="11037" max="11037" width="9" customWidth="1"/>
    <col min="11038" max="11038" width="2.625" customWidth="1"/>
    <col min="11039" max="11039" width="12.625" customWidth="1"/>
    <col min="11040" max="11040" width="5" customWidth="1"/>
    <col min="11265" max="11265" width="2.625" customWidth="1"/>
    <col min="11266" max="11266" width="13.25" customWidth="1"/>
    <col min="11267" max="11267" width="9.375" customWidth="1"/>
    <col min="11268" max="11268" width="8.625" customWidth="1"/>
    <col min="11269" max="11269" width="8.25" customWidth="1"/>
    <col min="11270" max="11270" width="6.375" customWidth="1"/>
    <col min="11271" max="11271" width="7" customWidth="1"/>
    <col min="11272" max="11272" width="7.5" customWidth="1"/>
    <col min="11273" max="11273" width="7.75" customWidth="1"/>
    <col min="11274" max="11274" width="9.25" customWidth="1"/>
    <col min="11275" max="11275" width="10.625" customWidth="1"/>
    <col min="11276" max="11276" width="7.375" customWidth="1"/>
    <col min="11277" max="11277" width="9.75" customWidth="1"/>
    <col min="11278" max="11278" width="7.25" customWidth="1"/>
    <col min="11279" max="11279" width="7" customWidth="1"/>
    <col min="11280" max="11280" width="5.875" customWidth="1"/>
    <col min="11281" max="11285" width="7.625" customWidth="1"/>
    <col min="11286" max="11286" width="9.125" customWidth="1"/>
    <col min="11287" max="11287" width="10.125" customWidth="1"/>
    <col min="11288" max="11288" width="8" customWidth="1"/>
    <col min="11289" max="11289" width="11" customWidth="1"/>
    <col min="11290" max="11290" width="9.375" customWidth="1"/>
    <col min="11291" max="11291" width="7.875" customWidth="1"/>
    <col min="11292" max="11292" width="8.375" customWidth="1"/>
    <col min="11293" max="11293" width="9" customWidth="1"/>
    <col min="11294" max="11294" width="2.625" customWidth="1"/>
    <col min="11295" max="11295" width="12.625" customWidth="1"/>
    <col min="11296" max="11296" width="5" customWidth="1"/>
    <col min="11521" max="11521" width="2.625" customWidth="1"/>
    <col min="11522" max="11522" width="13.25" customWidth="1"/>
    <col min="11523" max="11523" width="9.375" customWidth="1"/>
    <col min="11524" max="11524" width="8.625" customWidth="1"/>
    <col min="11525" max="11525" width="8.25" customWidth="1"/>
    <col min="11526" max="11526" width="6.375" customWidth="1"/>
    <col min="11527" max="11527" width="7" customWidth="1"/>
    <col min="11528" max="11528" width="7.5" customWidth="1"/>
    <col min="11529" max="11529" width="7.75" customWidth="1"/>
    <col min="11530" max="11530" width="9.25" customWidth="1"/>
    <col min="11531" max="11531" width="10.625" customWidth="1"/>
    <col min="11532" max="11532" width="7.375" customWidth="1"/>
    <col min="11533" max="11533" width="9.75" customWidth="1"/>
    <col min="11534" max="11534" width="7.25" customWidth="1"/>
    <col min="11535" max="11535" width="7" customWidth="1"/>
    <col min="11536" max="11536" width="5.875" customWidth="1"/>
    <col min="11537" max="11541" width="7.625" customWidth="1"/>
    <col min="11542" max="11542" width="9.125" customWidth="1"/>
    <col min="11543" max="11543" width="10.125" customWidth="1"/>
    <col min="11544" max="11544" width="8" customWidth="1"/>
    <col min="11545" max="11545" width="11" customWidth="1"/>
    <col min="11546" max="11546" width="9.375" customWidth="1"/>
    <col min="11547" max="11547" width="7.875" customWidth="1"/>
    <col min="11548" max="11548" width="8.375" customWidth="1"/>
    <col min="11549" max="11549" width="9" customWidth="1"/>
    <col min="11550" max="11550" width="2.625" customWidth="1"/>
    <col min="11551" max="11551" width="12.625" customWidth="1"/>
    <col min="11552" max="11552" width="5" customWidth="1"/>
    <col min="11777" max="11777" width="2.625" customWidth="1"/>
    <col min="11778" max="11778" width="13.25" customWidth="1"/>
    <col min="11779" max="11779" width="9.375" customWidth="1"/>
    <col min="11780" max="11780" width="8.625" customWidth="1"/>
    <col min="11781" max="11781" width="8.25" customWidth="1"/>
    <col min="11782" max="11782" width="6.375" customWidth="1"/>
    <col min="11783" max="11783" width="7" customWidth="1"/>
    <col min="11784" max="11784" width="7.5" customWidth="1"/>
    <col min="11785" max="11785" width="7.75" customWidth="1"/>
    <col min="11786" max="11786" width="9.25" customWidth="1"/>
    <col min="11787" max="11787" width="10.625" customWidth="1"/>
    <col min="11788" max="11788" width="7.375" customWidth="1"/>
    <col min="11789" max="11789" width="9.75" customWidth="1"/>
    <col min="11790" max="11790" width="7.25" customWidth="1"/>
    <col min="11791" max="11791" width="7" customWidth="1"/>
    <col min="11792" max="11792" width="5.875" customWidth="1"/>
    <col min="11793" max="11797" width="7.625" customWidth="1"/>
    <col min="11798" max="11798" width="9.125" customWidth="1"/>
    <col min="11799" max="11799" width="10.125" customWidth="1"/>
    <col min="11800" max="11800" width="8" customWidth="1"/>
    <col min="11801" max="11801" width="11" customWidth="1"/>
    <col min="11802" max="11802" width="9.375" customWidth="1"/>
    <col min="11803" max="11803" width="7.875" customWidth="1"/>
    <col min="11804" max="11804" width="8.375" customWidth="1"/>
    <col min="11805" max="11805" width="9" customWidth="1"/>
    <col min="11806" max="11806" width="2.625" customWidth="1"/>
    <col min="11807" max="11807" width="12.625" customWidth="1"/>
    <col min="11808" max="11808" width="5" customWidth="1"/>
    <col min="12033" max="12033" width="2.625" customWidth="1"/>
    <col min="12034" max="12034" width="13.25" customWidth="1"/>
    <col min="12035" max="12035" width="9.375" customWidth="1"/>
    <col min="12036" max="12036" width="8.625" customWidth="1"/>
    <col min="12037" max="12037" width="8.25" customWidth="1"/>
    <col min="12038" max="12038" width="6.375" customWidth="1"/>
    <col min="12039" max="12039" width="7" customWidth="1"/>
    <col min="12040" max="12040" width="7.5" customWidth="1"/>
    <col min="12041" max="12041" width="7.75" customWidth="1"/>
    <col min="12042" max="12042" width="9.25" customWidth="1"/>
    <col min="12043" max="12043" width="10.625" customWidth="1"/>
    <col min="12044" max="12044" width="7.375" customWidth="1"/>
    <col min="12045" max="12045" width="9.75" customWidth="1"/>
    <col min="12046" max="12046" width="7.25" customWidth="1"/>
    <col min="12047" max="12047" width="7" customWidth="1"/>
    <col min="12048" max="12048" width="5.875" customWidth="1"/>
    <col min="12049" max="12053" width="7.625" customWidth="1"/>
    <col min="12054" max="12054" width="9.125" customWidth="1"/>
    <col min="12055" max="12055" width="10.125" customWidth="1"/>
    <col min="12056" max="12056" width="8" customWidth="1"/>
    <col min="12057" max="12057" width="11" customWidth="1"/>
    <col min="12058" max="12058" width="9.375" customWidth="1"/>
    <col min="12059" max="12059" width="7.875" customWidth="1"/>
    <col min="12060" max="12060" width="8.375" customWidth="1"/>
    <col min="12061" max="12061" width="9" customWidth="1"/>
    <col min="12062" max="12062" width="2.625" customWidth="1"/>
    <col min="12063" max="12063" width="12.625" customWidth="1"/>
    <col min="12064" max="12064" width="5" customWidth="1"/>
    <col min="12289" max="12289" width="2.625" customWidth="1"/>
    <col min="12290" max="12290" width="13.25" customWidth="1"/>
    <col min="12291" max="12291" width="9.375" customWidth="1"/>
    <col min="12292" max="12292" width="8.625" customWidth="1"/>
    <col min="12293" max="12293" width="8.25" customWidth="1"/>
    <col min="12294" max="12294" width="6.375" customWidth="1"/>
    <col min="12295" max="12295" width="7" customWidth="1"/>
    <col min="12296" max="12296" width="7.5" customWidth="1"/>
    <col min="12297" max="12297" width="7.75" customWidth="1"/>
    <col min="12298" max="12298" width="9.25" customWidth="1"/>
    <col min="12299" max="12299" width="10.625" customWidth="1"/>
    <col min="12300" max="12300" width="7.375" customWidth="1"/>
    <col min="12301" max="12301" width="9.75" customWidth="1"/>
    <col min="12302" max="12302" width="7.25" customWidth="1"/>
    <col min="12303" max="12303" width="7" customWidth="1"/>
    <col min="12304" max="12304" width="5.875" customWidth="1"/>
    <col min="12305" max="12309" width="7.625" customWidth="1"/>
    <col min="12310" max="12310" width="9.125" customWidth="1"/>
    <col min="12311" max="12311" width="10.125" customWidth="1"/>
    <col min="12312" max="12312" width="8" customWidth="1"/>
    <col min="12313" max="12313" width="11" customWidth="1"/>
    <col min="12314" max="12314" width="9.375" customWidth="1"/>
    <col min="12315" max="12315" width="7.875" customWidth="1"/>
    <col min="12316" max="12316" width="8.375" customWidth="1"/>
    <col min="12317" max="12317" width="9" customWidth="1"/>
    <col min="12318" max="12318" width="2.625" customWidth="1"/>
    <col min="12319" max="12319" width="12.625" customWidth="1"/>
    <col min="12320" max="12320" width="5" customWidth="1"/>
    <col min="12545" max="12545" width="2.625" customWidth="1"/>
    <col min="12546" max="12546" width="13.25" customWidth="1"/>
    <col min="12547" max="12547" width="9.375" customWidth="1"/>
    <col min="12548" max="12548" width="8.625" customWidth="1"/>
    <col min="12549" max="12549" width="8.25" customWidth="1"/>
    <col min="12550" max="12550" width="6.375" customWidth="1"/>
    <col min="12551" max="12551" width="7" customWidth="1"/>
    <col min="12552" max="12552" width="7.5" customWidth="1"/>
    <col min="12553" max="12553" width="7.75" customWidth="1"/>
    <col min="12554" max="12554" width="9.25" customWidth="1"/>
    <col min="12555" max="12555" width="10.625" customWidth="1"/>
    <col min="12556" max="12556" width="7.375" customWidth="1"/>
    <col min="12557" max="12557" width="9.75" customWidth="1"/>
    <col min="12558" max="12558" width="7.25" customWidth="1"/>
    <col min="12559" max="12559" width="7" customWidth="1"/>
    <col min="12560" max="12560" width="5.875" customWidth="1"/>
    <col min="12561" max="12565" width="7.625" customWidth="1"/>
    <col min="12566" max="12566" width="9.125" customWidth="1"/>
    <col min="12567" max="12567" width="10.125" customWidth="1"/>
    <col min="12568" max="12568" width="8" customWidth="1"/>
    <col min="12569" max="12569" width="11" customWidth="1"/>
    <col min="12570" max="12570" width="9.375" customWidth="1"/>
    <col min="12571" max="12571" width="7.875" customWidth="1"/>
    <col min="12572" max="12572" width="8.375" customWidth="1"/>
    <col min="12573" max="12573" width="9" customWidth="1"/>
    <col min="12574" max="12574" width="2.625" customWidth="1"/>
    <col min="12575" max="12575" width="12.625" customWidth="1"/>
    <col min="12576" max="12576" width="5" customWidth="1"/>
    <col min="12801" max="12801" width="2.625" customWidth="1"/>
    <col min="12802" max="12802" width="13.25" customWidth="1"/>
    <col min="12803" max="12803" width="9.375" customWidth="1"/>
    <col min="12804" max="12804" width="8.625" customWidth="1"/>
    <col min="12805" max="12805" width="8.25" customWidth="1"/>
    <col min="12806" max="12806" width="6.375" customWidth="1"/>
    <col min="12807" max="12807" width="7" customWidth="1"/>
    <col min="12808" max="12808" width="7.5" customWidth="1"/>
    <col min="12809" max="12809" width="7.75" customWidth="1"/>
    <col min="12810" max="12810" width="9.25" customWidth="1"/>
    <col min="12811" max="12811" width="10.625" customWidth="1"/>
    <col min="12812" max="12812" width="7.375" customWidth="1"/>
    <col min="12813" max="12813" width="9.75" customWidth="1"/>
    <col min="12814" max="12814" width="7.25" customWidth="1"/>
    <col min="12815" max="12815" width="7" customWidth="1"/>
    <col min="12816" max="12816" width="5.875" customWidth="1"/>
    <col min="12817" max="12821" width="7.625" customWidth="1"/>
    <col min="12822" max="12822" width="9.125" customWidth="1"/>
    <col min="12823" max="12823" width="10.125" customWidth="1"/>
    <col min="12824" max="12824" width="8" customWidth="1"/>
    <col min="12825" max="12825" width="11" customWidth="1"/>
    <col min="12826" max="12826" width="9.375" customWidth="1"/>
    <col min="12827" max="12827" width="7.875" customWidth="1"/>
    <col min="12828" max="12828" width="8.375" customWidth="1"/>
    <col min="12829" max="12829" width="9" customWidth="1"/>
    <col min="12830" max="12830" width="2.625" customWidth="1"/>
    <col min="12831" max="12831" width="12.625" customWidth="1"/>
    <col min="12832" max="12832" width="5" customWidth="1"/>
    <col min="13057" max="13057" width="2.625" customWidth="1"/>
    <col min="13058" max="13058" width="13.25" customWidth="1"/>
    <col min="13059" max="13059" width="9.375" customWidth="1"/>
    <col min="13060" max="13060" width="8.625" customWidth="1"/>
    <col min="13061" max="13061" width="8.25" customWidth="1"/>
    <col min="13062" max="13062" width="6.375" customWidth="1"/>
    <col min="13063" max="13063" width="7" customWidth="1"/>
    <col min="13064" max="13064" width="7.5" customWidth="1"/>
    <col min="13065" max="13065" width="7.75" customWidth="1"/>
    <col min="13066" max="13066" width="9.25" customWidth="1"/>
    <col min="13067" max="13067" width="10.625" customWidth="1"/>
    <col min="13068" max="13068" width="7.375" customWidth="1"/>
    <col min="13069" max="13069" width="9.75" customWidth="1"/>
    <col min="13070" max="13070" width="7.25" customWidth="1"/>
    <col min="13071" max="13071" width="7" customWidth="1"/>
    <col min="13072" max="13072" width="5.875" customWidth="1"/>
    <col min="13073" max="13077" width="7.625" customWidth="1"/>
    <col min="13078" max="13078" width="9.125" customWidth="1"/>
    <col min="13079" max="13079" width="10.125" customWidth="1"/>
    <col min="13080" max="13080" width="8" customWidth="1"/>
    <col min="13081" max="13081" width="11" customWidth="1"/>
    <col min="13082" max="13082" width="9.375" customWidth="1"/>
    <col min="13083" max="13083" width="7.875" customWidth="1"/>
    <col min="13084" max="13084" width="8.375" customWidth="1"/>
    <col min="13085" max="13085" width="9" customWidth="1"/>
    <col min="13086" max="13086" width="2.625" customWidth="1"/>
    <col min="13087" max="13087" width="12.625" customWidth="1"/>
    <col min="13088" max="13088" width="5" customWidth="1"/>
    <col min="13313" max="13313" width="2.625" customWidth="1"/>
    <col min="13314" max="13314" width="13.25" customWidth="1"/>
    <col min="13315" max="13315" width="9.375" customWidth="1"/>
    <col min="13316" max="13316" width="8.625" customWidth="1"/>
    <col min="13317" max="13317" width="8.25" customWidth="1"/>
    <col min="13318" max="13318" width="6.375" customWidth="1"/>
    <col min="13319" max="13319" width="7" customWidth="1"/>
    <col min="13320" max="13320" width="7.5" customWidth="1"/>
    <col min="13321" max="13321" width="7.75" customWidth="1"/>
    <col min="13322" max="13322" width="9.25" customWidth="1"/>
    <col min="13323" max="13323" width="10.625" customWidth="1"/>
    <col min="13324" max="13324" width="7.375" customWidth="1"/>
    <col min="13325" max="13325" width="9.75" customWidth="1"/>
    <col min="13326" max="13326" width="7.25" customWidth="1"/>
    <col min="13327" max="13327" width="7" customWidth="1"/>
    <col min="13328" max="13328" width="5.875" customWidth="1"/>
    <col min="13329" max="13333" width="7.625" customWidth="1"/>
    <col min="13334" max="13334" width="9.125" customWidth="1"/>
    <col min="13335" max="13335" width="10.125" customWidth="1"/>
    <col min="13336" max="13336" width="8" customWidth="1"/>
    <col min="13337" max="13337" width="11" customWidth="1"/>
    <col min="13338" max="13338" width="9.375" customWidth="1"/>
    <col min="13339" max="13339" width="7.875" customWidth="1"/>
    <col min="13340" max="13340" width="8.375" customWidth="1"/>
    <col min="13341" max="13341" width="9" customWidth="1"/>
    <col min="13342" max="13342" width="2.625" customWidth="1"/>
    <col min="13343" max="13343" width="12.625" customWidth="1"/>
    <col min="13344" max="13344" width="5" customWidth="1"/>
    <col min="13569" max="13569" width="2.625" customWidth="1"/>
    <col min="13570" max="13570" width="13.25" customWidth="1"/>
    <col min="13571" max="13571" width="9.375" customWidth="1"/>
    <col min="13572" max="13572" width="8.625" customWidth="1"/>
    <col min="13573" max="13573" width="8.25" customWidth="1"/>
    <col min="13574" max="13574" width="6.375" customWidth="1"/>
    <col min="13575" max="13575" width="7" customWidth="1"/>
    <col min="13576" max="13576" width="7.5" customWidth="1"/>
    <col min="13577" max="13577" width="7.75" customWidth="1"/>
    <col min="13578" max="13578" width="9.25" customWidth="1"/>
    <col min="13579" max="13579" width="10.625" customWidth="1"/>
    <col min="13580" max="13580" width="7.375" customWidth="1"/>
    <col min="13581" max="13581" width="9.75" customWidth="1"/>
    <col min="13582" max="13582" width="7.25" customWidth="1"/>
    <col min="13583" max="13583" width="7" customWidth="1"/>
    <col min="13584" max="13584" width="5.875" customWidth="1"/>
    <col min="13585" max="13589" width="7.625" customWidth="1"/>
    <col min="13590" max="13590" width="9.125" customWidth="1"/>
    <col min="13591" max="13591" width="10.125" customWidth="1"/>
    <col min="13592" max="13592" width="8" customWidth="1"/>
    <col min="13593" max="13593" width="11" customWidth="1"/>
    <col min="13594" max="13594" width="9.375" customWidth="1"/>
    <col min="13595" max="13595" width="7.875" customWidth="1"/>
    <col min="13596" max="13596" width="8.375" customWidth="1"/>
    <col min="13597" max="13597" width="9" customWidth="1"/>
    <col min="13598" max="13598" width="2.625" customWidth="1"/>
    <col min="13599" max="13599" width="12.625" customWidth="1"/>
    <col min="13600" max="13600" width="5" customWidth="1"/>
    <col min="13825" max="13825" width="2.625" customWidth="1"/>
    <col min="13826" max="13826" width="13.25" customWidth="1"/>
    <col min="13827" max="13827" width="9.375" customWidth="1"/>
    <col min="13828" max="13828" width="8.625" customWidth="1"/>
    <col min="13829" max="13829" width="8.25" customWidth="1"/>
    <col min="13830" max="13830" width="6.375" customWidth="1"/>
    <col min="13831" max="13831" width="7" customWidth="1"/>
    <col min="13832" max="13832" width="7.5" customWidth="1"/>
    <col min="13833" max="13833" width="7.75" customWidth="1"/>
    <col min="13834" max="13834" width="9.25" customWidth="1"/>
    <col min="13835" max="13835" width="10.625" customWidth="1"/>
    <col min="13836" max="13836" width="7.375" customWidth="1"/>
    <col min="13837" max="13837" width="9.75" customWidth="1"/>
    <col min="13838" max="13838" width="7.25" customWidth="1"/>
    <col min="13839" max="13839" width="7" customWidth="1"/>
    <col min="13840" max="13840" width="5.875" customWidth="1"/>
    <col min="13841" max="13845" width="7.625" customWidth="1"/>
    <col min="13846" max="13846" width="9.125" customWidth="1"/>
    <col min="13847" max="13847" width="10.125" customWidth="1"/>
    <col min="13848" max="13848" width="8" customWidth="1"/>
    <col min="13849" max="13849" width="11" customWidth="1"/>
    <col min="13850" max="13850" width="9.375" customWidth="1"/>
    <col min="13851" max="13851" width="7.875" customWidth="1"/>
    <col min="13852" max="13852" width="8.375" customWidth="1"/>
    <col min="13853" max="13853" width="9" customWidth="1"/>
    <col min="13854" max="13854" width="2.625" customWidth="1"/>
    <col min="13855" max="13855" width="12.625" customWidth="1"/>
    <col min="13856" max="13856" width="5" customWidth="1"/>
    <col min="14081" max="14081" width="2.625" customWidth="1"/>
    <col min="14082" max="14082" width="13.25" customWidth="1"/>
    <col min="14083" max="14083" width="9.375" customWidth="1"/>
    <col min="14084" max="14084" width="8.625" customWidth="1"/>
    <col min="14085" max="14085" width="8.25" customWidth="1"/>
    <col min="14086" max="14086" width="6.375" customWidth="1"/>
    <col min="14087" max="14087" width="7" customWidth="1"/>
    <col min="14088" max="14088" width="7.5" customWidth="1"/>
    <col min="14089" max="14089" width="7.75" customWidth="1"/>
    <col min="14090" max="14090" width="9.25" customWidth="1"/>
    <col min="14091" max="14091" width="10.625" customWidth="1"/>
    <col min="14092" max="14092" width="7.375" customWidth="1"/>
    <col min="14093" max="14093" width="9.75" customWidth="1"/>
    <col min="14094" max="14094" width="7.25" customWidth="1"/>
    <col min="14095" max="14095" width="7" customWidth="1"/>
    <col min="14096" max="14096" width="5.875" customWidth="1"/>
    <col min="14097" max="14101" width="7.625" customWidth="1"/>
    <col min="14102" max="14102" width="9.125" customWidth="1"/>
    <col min="14103" max="14103" width="10.125" customWidth="1"/>
    <col min="14104" max="14104" width="8" customWidth="1"/>
    <col min="14105" max="14105" width="11" customWidth="1"/>
    <col min="14106" max="14106" width="9.375" customWidth="1"/>
    <col min="14107" max="14107" width="7.875" customWidth="1"/>
    <col min="14108" max="14108" width="8.375" customWidth="1"/>
    <col min="14109" max="14109" width="9" customWidth="1"/>
    <col min="14110" max="14110" width="2.625" customWidth="1"/>
    <col min="14111" max="14111" width="12.625" customWidth="1"/>
    <col min="14112" max="14112" width="5" customWidth="1"/>
    <col min="14337" max="14337" width="2.625" customWidth="1"/>
    <col min="14338" max="14338" width="13.25" customWidth="1"/>
    <col min="14339" max="14339" width="9.375" customWidth="1"/>
    <col min="14340" max="14340" width="8.625" customWidth="1"/>
    <col min="14341" max="14341" width="8.25" customWidth="1"/>
    <col min="14342" max="14342" width="6.375" customWidth="1"/>
    <col min="14343" max="14343" width="7" customWidth="1"/>
    <col min="14344" max="14344" width="7.5" customWidth="1"/>
    <col min="14345" max="14345" width="7.75" customWidth="1"/>
    <col min="14346" max="14346" width="9.25" customWidth="1"/>
    <col min="14347" max="14347" width="10.625" customWidth="1"/>
    <col min="14348" max="14348" width="7.375" customWidth="1"/>
    <col min="14349" max="14349" width="9.75" customWidth="1"/>
    <col min="14350" max="14350" width="7.25" customWidth="1"/>
    <col min="14351" max="14351" width="7" customWidth="1"/>
    <col min="14352" max="14352" width="5.875" customWidth="1"/>
    <col min="14353" max="14357" width="7.625" customWidth="1"/>
    <col min="14358" max="14358" width="9.125" customWidth="1"/>
    <col min="14359" max="14359" width="10.125" customWidth="1"/>
    <col min="14360" max="14360" width="8" customWidth="1"/>
    <col min="14361" max="14361" width="11" customWidth="1"/>
    <col min="14362" max="14362" width="9.375" customWidth="1"/>
    <col min="14363" max="14363" width="7.875" customWidth="1"/>
    <col min="14364" max="14364" width="8.375" customWidth="1"/>
    <col min="14365" max="14365" width="9" customWidth="1"/>
    <col min="14366" max="14366" width="2.625" customWidth="1"/>
    <col min="14367" max="14367" width="12.625" customWidth="1"/>
    <col min="14368" max="14368" width="5" customWidth="1"/>
    <col min="14593" max="14593" width="2.625" customWidth="1"/>
    <col min="14594" max="14594" width="13.25" customWidth="1"/>
    <col min="14595" max="14595" width="9.375" customWidth="1"/>
    <col min="14596" max="14596" width="8.625" customWidth="1"/>
    <col min="14597" max="14597" width="8.25" customWidth="1"/>
    <col min="14598" max="14598" width="6.375" customWidth="1"/>
    <col min="14599" max="14599" width="7" customWidth="1"/>
    <col min="14600" max="14600" width="7.5" customWidth="1"/>
    <col min="14601" max="14601" width="7.75" customWidth="1"/>
    <col min="14602" max="14602" width="9.25" customWidth="1"/>
    <col min="14603" max="14603" width="10.625" customWidth="1"/>
    <col min="14604" max="14604" width="7.375" customWidth="1"/>
    <col min="14605" max="14605" width="9.75" customWidth="1"/>
    <col min="14606" max="14606" width="7.25" customWidth="1"/>
    <col min="14607" max="14607" width="7" customWidth="1"/>
    <col min="14608" max="14608" width="5.875" customWidth="1"/>
    <col min="14609" max="14613" width="7.625" customWidth="1"/>
    <col min="14614" max="14614" width="9.125" customWidth="1"/>
    <col min="14615" max="14615" width="10.125" customWidth="1"/>
    <col min="14616" max="14616" width="8" customWidth="1"/>
    <col min="14617" max="14617" width="11" customWidth="1"/>
    <col min="14618" max="14618" width="9.375" customWidth="1"/>
    <col min="14619" max="14619" width="7.875" customWidth="1"/>
    <col min="14620" max="14620" width="8.375" customWidth="1"/>
    <col min="14621" max="14621" width="9" customWidth="1"/>
    <col min="14622" max="14622" width="2.625" customWidth="1"/>
    <col min="14623" max="14623" width="12.625" customWidth="1"/>
    <col min="14624" max="14624" width="5" customWidth="1"/>
    <col min="14849" max="14849" width="2.625" customWidth="1"/>
    <col min="14850" max="14850" width="13.25" customWidth="1"/>
    <col min="14851" max="14851" width="9.375" customWidth="1"/>
    <col min="14852" max="14852" width="8.625" customWidth="1"/>
    <col min="14853" max="14853" width="8.25" customWidth="1"/>
    <col min="14854" max="14854" width="6.375" customWidth="1"/>
    <col min="14855" max="14855" width="7" customWidth="1"/>
    <col min="14856" max="14856" width="7.5" customWidth="1"/>
    <col min="14857" max="14857" width="7.75" customWidth="1"/>
    <col min="14858" max="14858" width="9.25" customWidth="1"/>
    <col min="14859" max="14859" width="10.625" customWidth="1"/>
    <col min="14860" max="14860" width="7.375" customWidth="1"/>
    <col min="14861" max="14861" width="9.75" customWidth="1"/>
    <col min="14862" max="14862" width="7.25" customWidth="1"/>
    <col min="14863" max="14863" width="7" customWidth="1"/>
    <col min="14864" max="14864" width="5.875" customWidth="1"/>
    <col min="14865" max="14869" width="7.625" customWidth="1"/>
    <col min="14870" max="14870" width="9.125" customWidth="1"/>
    <col min="14871" max="14871" width="10.125" customWidth="1"/>
    <col min="14872" max="14872" width="8" customWidth="1"/>
    <col min="14873" max="14873" width="11" customWidth="1"/>
    <col min="14874" max="14874" width="9.375" customWidth="1"/>
    <col min="14875" max="14875" width="7.875" customWidth="1"/>
    <col min="14876" max="14876" width="8.375" customWidth="1"/>
    <col min="14877" max="14877" width="9" customWidth="1"/>
    <col min="14878" max="14878" width="2.625" customWidth="1"/>
    <col min="14879" max="14879" width="12.625" customWidth="1"/>
    <col min="14880" max="14880" width="5" customWidth="1"/>
    <col min="15105" max="15105" width="2.625" customWidth="1"/>
    <col min="15106" max="15106" width="13.25" customWidth="1"/>
    <col min="15107" max="15107" width="9.375" customWidth="1"/>
    <col min="15108" max="15108" width="8.625" customWidth="1"/>
    <col min="15109" max="15109" width="8.25" customWidth="1"/>
    <col min="15110" max="15110" width="6.375" customWidth="1"/>
    <col min="15111" max="15111" width="7" customWidth="1"/>
    <col min="15112" max="15112" width="7.5" customWidth="1"/>
    <col min="15113" max="15113" width="7.75" customWidth="1"/>
    <col min="15114" max="15114" width="9.25" customWidth="1"/>
    <col min="15115" max="15115" width="10.625" customWidth="1"/>
    <col min="15116" max="15116" width="7.375" customWidth="1"/>
    <col min="15117" max="15117" width="9.75" customWidth="1"/>
    <col min="15118" max="15118" width="7.25" customWidth="1"/>
    <col min="15119" max="15119" width="7" customWidth="1"/>
    <col min="15120" max="15120" width="5.875" customWidth="1"/>
    <col min="15121" max="15125" width="7.625" customWidth="1"/>
    <col min="15126" max="15126" width="9.125" customWidth="1"/>
    <col min="15127" max="15127" width="10.125" customWidth="1"/>
    <col min="15128" max="15128" width="8" customWidth="1"/>
    <col min="15129" max="15129" width="11" customWidth="1"/>
    <col min="15130" max="15130" width="9.375" customWidth="1"/>
    <col min="15131" max="15131" width="7.875" customWidth="1"/>
    <col min="15132" max="15132" width="8.375" customWidth="1"/>
    <col min="15133" max="15133" width="9" customWidth="1"/>
    <col min="15134" max="15134" width="2.625" customWidth="1"/>
    <col min="15135" max="15135" width="12.625" customWidth="1"/>
    <col min="15136" max="15136" width="5" customWidth="1"/>
    <col min="15361" max="15361" width="2.625" customWidth="1"/>
    <col min="15362" max="15362" width="13.25" customWidth="1"/>
    <col min="15363" max="15363" width="9.375" customWidth="1"/>
    <col min="15364" max="15364" width="8.625" customWidth="1"/>
    <col min="15365" max="15365" width="8.25" customWidth="1"/>
    <col min="15366" max="15366" width="6.375" customWidth="1"/>
    <col min="15367" max="15367" width="7" customWidth="1"/>
    <col min="15368" max="15368" width="7.5" customWidth="1"/>
    <col min="15369" max="15369" width="7.75" customWidth="1"/>
    <col min="15370" max="15370" width="9.25" customWidth="1"/>
    <col min="15371" max="15371" width="10.625" customWidth="1"/>
    <col min="15372" max="15372" width="7.375" customWidth="1"/>
    <col min="15373" max="15373" width="9.75" customWidth="1"/>
    <col min="15374" max="15374" width="7.25" customWidth="1"/>
    <col min="15375" max="15375" width="7" customWidth="1"/>
    <col min="15376" max="15376" width="5.875" customWidth="1"/>
    <col min="15377" max="15381" width="7.625" customWidth="1"/>
    <col min="15382" max="15382" width="9.125" customWidth="1"/>
    <col min="15383" max="15383" width="10.125" customWidth="1"/>
    <col min="15384" max="15384" width="8" customWidth="1"/>
    <col min="15385" max="15385" width="11" customWidth="1"/>
    <col min="15386" max="15386" width="9.375" customWidth="1"/>
    <col min="15387" max="15387" width="7.875" customWidth="1"/>
    <col min="15388" max="15388" width="8.375" customWidth="1"/>
    <col min="15389" max="15389" width="9" customWidth="1"/>
    <col min="15390" max="15390" width="2.625" customWidth="1"/>
    <col min="15391" max="15391" width="12.625" customWidth="1"/>
    <col min="15392" max="15392" width="5" customWidth="1"/>
    <col min="15617" max="15617" width="2.625" customWidth="1"/>
    <col min="15618" max="15618" width="13.25" customWidth="1"/>
    <col min="15619" max="15619" width="9.375" customWidth="1"/>
    <col min="15620" max="15620" width="8.625" customWidth="1"/>
    <col min="15621" max="15621" width="8.25" customWidth="1"/>
    <col min="15622" max="15622" width="6.375" customWidth="1"/>
    <col min="15623" max="15623" width="7" customWidth="1"/>
    <col min="15624" max="15624" width="7.5" customWidth="1"/>
    <col min="15625" max="15625" width="7.75" customWidth="1"/>
    <col min="15626" max="15626" width="9.25" customWidth="1"/>
    <col min="15627" max="15627" width="10.625" customWidth="1"/>
    <col min="15628" max="15628" width="7.375" customWidth="1"/>
    <col min="15629" max="15629" width="9.75" customWidth="1"/>
    <col min="15630" max="15630" width="7.25" customWidth="1"/>
    <col min="15631" max="15631" width="7" customWidth="1"/>
    <col min="15632" max="15632" width="5.875" customWidth="1"/>
    <col min="15633" max="15637" width="7.625" customWidth="1"/>
    <col min="15638" max="15638" width="9.125" customWidth="1"/>
    <col min="15639" max="15639" width="10.125" customWidth="1"/>
    <col min="15640" max="15640" width="8" customWidth="1"/>
    <col min="15641" max="15641" width="11" customWidth="1"/>
    <col min="15642" max="15642" width="9.375" customWidth="1"/>
    <col min="15643" max="15643" width="7.875" customWidth="1"/>
    <col min="15644" max="15644" width="8.375" customWidth="1"/>
    <col min="15645" max="15645" width="9" customWidth="1"/>
    <col min="15646" max="15646" width="2.625" customWidth="1"/>
    <col min="15647" max="15647" width="12.625" customWidth="1"/>
    <col min="15648" max="15648" width="5" customWidth="1"/>
    <col min="15873" max="15873" width="2.625" customWidth="1"/>
    <col min="15874" max="15874" width="13.25" customWidth="1"/>
    <col min="15875" max="15875" width="9.375" customWidth="1"/>
    <col min="15876" max="15876" width="8.625" customWidth="1"/>
    <col min="15877" max="15877" width="8.25" customWidth="1"/>
    <col min="15878" max="15878" width="6.375" customWidth="1"/>
    <col min="15879" max="15879" width="7" customWidth="1"/>
    <col min="15880" max="15880" width="7.5" customWidth="1"/>
    <col min="15881" max="15881" width="7.75" customWidth="1"/>
    <col min="15882" max="15882" width="9.25" customWidth="1"/>
    <col min="15883" max="15883" width="10.625" customWidth="1"/>
    <col min="15884" max="15884" width="7.375" customWidth="1"/>
    <col min="15885" max="15885" width="9.75" customWidth="1"/>
    <col min="15886" max="15886" width="7.25" customWidth="1"/>
    <col min="15887" max="15887" width="7" customWidth="1"/>
    <col min="15888" max="15888" width="5.875" customWidth="1"/>
    <col min="15889" max="15893" width="7.625" customWidth="1"/>
    <col min="15894" max="15894" width="9.125" customWidth="1"/>
    <col min="15895" max="15895" width="10.125" customWidth="1"/>
    <col min="15896" max="15896" width="8" customWidth="1"/>
    <col min="15897" max="15897" width="11" customWidth="1"/>
    <col min="15898" max="15898" width="9.375" customWidth="1"/>
    <col min="15899" max="15899" width="7.875" customWidth="1"/>
    <col min="15900" max="15900" width="8.375" customWidth="1"/>
    <col min="15901" max="15901" width="9" customWidth="1"/>
    <col min="15902" max="15902" width="2.625" customWidth="1"/>
    <col min="15903" max="15903" width="12.625" customWidth="1"/>
    <col min="15904" max="15904" width="5" customWidth="1"/>
    <col min="16129" max="16129" width="2.625" customWidth="1"/>
    <col min="16130" max="16130" width="13.25" customWidth="1"/>
    <col min="16131" max="16131" width="9.375" customWidth="1"/>
    <col min="16132" max="16132" width="8.625" customWidth="1"/>
    <col min="16133" max="16133" width="8.25" customWidth="1"/>
    <col min="16134" max="16134" width="6.375" customWidth="1"/>
    <col min="16135" max="16135" width="7" customWidth="1"/>
    <col min="16136" max="16136" width="7.5" customWidth="1"/>
    <col min="16137" max="16137" width="7.75" customWidth="1"/>
    <col min="16138" max="16138" width="9.25" customWidth="1"/>
    <col min="16139" max="16139" width="10.625" customWidth="1"/>
    <col min="16140" max="16140" width="7.375" customWidth="1"/>
    <col min="16141" max="16141" width="9.75" customWidth="1"/>
    <col min="16142" max="16142" width="7.25" customWidth="1"/>
    <col min="16143" max="16143" width="7" customWidth="1"/>
    <col min="16144" max="16144" width="5.875" customWidth="1"/>
    <col min="16145" max="16149" width="7.625" customWidth="1"/>
    <col min="16150" max="16150" width="9.125" customWidth="1"/>
    <col min="16151" max="16151" width="10.125" customWidth="1"/>
    <col min="16152" max="16152" width="8" customWidth="1"/>
    <col min="16153" max="16153" width="11" customWidth="1"/>
    <col min="16154" max="16154" width="9.375" customWidth="1"/>
    <col min="16155" max="16155" width="7.875" customWidth="1"/>
    <col min="16156" max="16156" width="8.375" customWidth="1"/>
    <col min="16157" max="16157" width="9" customWidth="1"/>
    <col min="16158" max="16158" width="2.625" customWidth="1"/>
    <col min="16159" max="16159" width="12.625" customWidth="1"/>
    <col min="16160" max="16160" width="5" customWidth="1"/>
  </cols>
  <sheetData>
    <row r="1" spans="1:32" s="58" customFormat="1" ht="18.75" customHeight="1">
      <c r="A1" s="55"/>
      <c r="B1" s="55"/>
      <c r="C1" s="55"/>
      <c r="D1" s="55"/>
      <c r="E1" s="55"/>
      <c r="F1" s="56" t="s">
        <v>125</v>
      </c>
      <c r="G1" s="55"/>
      <c r="H1" s="258" t="s">
        <v>81</v>
      </c>
      <c r="I1" s="258"/>
      <c r="J1" s="258"/>
      <c r="K1" s="258"/>
      <c r="L1" s="258"/>
      <c r="M1" s="258"/>
      <c r="N1" s="258"/>
      <c r="O1" s="258"/>
      <c r="P1" s="57"/>
      <c r="Q1" s="258" t="s">
        <v>82</v>
      </c>
      <c r="R1" s="258"/>
      <c r="S1" s="258"/>
      <c r="T1" s="258"/>
      <c r="U1" s="258"/>
      <c r="V1" s="258"/>
      <c r="W1" s="258"/>
      <c r="X1" s="258"/>
      <c r="Y1" s="258"/>
      <c r="Z1" s="55" t="s">
        <v>80</v>
      </c>
      <c r="AA1" s="55"/>
      <c r="AB1" s="55"/>
      <c r="AC1" s="55"/>
      <c r="AD1" s="55"/>
    </row>
    <row r="2" spans="1:32">
      <c r="B2" t="s">
        <v>79</v>
      </c>
    </row>
    <row r="3" spans="1:32" s="37" customFormat="1" ht="15" customHeight="1">
      <c r="A3" s="271" t="s">
        <v>77</v>
      </c>
      <c r="B3" s="272"/>
      <c r="C3" s="277" t="s">
        <v>3</v>
      </c>
      <c r="D3" s="61" t="s">
        <v>83</v>
      </c>
      <c r="E3" s="61"/>
      <c r="F3" s="61"/>
      <c r="G3" s="61"/>
      <c r="H3" s="61"/>
      <c r="I3" s="62"/>
      <c r="J3" s="287" t="s">
        <v>126</v>
      </c>
      <c r="K3" s="290" t="s">
        <v>127</v>
      </c>
      <c r="L3" s="291"/>
      <c r="M3" s="294" t="s">
        <v>128</v>
      </c>
      <c r="N3" s="287" t="s">
        <v>0</v>
      </c>
      <c r="O3" s="287" t="s">
        <v>76</v>
      </c>
      <c r="P3" s="297" t="s">
        <v>75</v>
      </c>
      <c r="Q3" s="300" t="s">
        <v>84</v>
      </c>
      <c r="R3" s="300"/>
      <c r="S3" s="300"/>
      <c r="T3" s="300"/>
      <c r="U3" s="300"/>
      <c r="V3" s="63"/>
      <c r="W3" s="333" t="s">
        <v>129</v>
      </c>
      <c r="X3" s="64"/>
      <c r="Y3" s="317" t="s">
        <v>85</v>
      </c>
      <c r="Z3" s="318"/>
      <c r="AA3" s="318"/>
      <c r="AB3" s="318"/>
      <c r="AC3" s="318"/>
      <c r="AD3" s="325" t="s">
        <v>74</v>
      </c>
      <c r="AE3" s="326"/>
    </row>
    <row r="4" spans="1:32" s="37" customFormat="1" ht="15" customHeight="1">
      <c r="A4" s="273"/>
      <c r="B4" s="274"/>
      <c r="C4" s="278"/>
      <c r="D4" s="277" t="s">
        <v>3</v>
      </c>
      <c r="E4" s="319" t="s">
        <v>9</v>
      </c>
      <c r="F4" s="320"/>
      <c r="G4" s="321"/>
      <c r="H4" s="280" t="s">
        <v>11</v>
      </c>
      <c r="I4" s="302" t="s">
        <v>130</v>
      </c>
      <c r="J4" s="288"/>
      <c r="K4" s="292"/>
      <c r="L4" s="293"/>
      <c r="M4" s="295"/>
      <c r="N4" s="288"/>
      <c r="O4" s="288"/>
      <c r="P4" s="298"/>
      <c r="Q4" s="305" t="s">
        <v>3</v>
      </c>
      <c r="R4" s="308" t="s">
        <v>131</v>
      </c>
      <c r="S4" s="308" t="s">
        <v>132</v>
      </c>
      <c r="T4" s="308" t="s">
        <v>133</v>
      </c>
      <c r="U4" s="311" t="s">
        <v>134</v>
      </c>
      <c r="V4" s="65" t="s">
        <v>135</v>
      </c>
      <c r="W4" s="315"/>
      <c r="X4" s="66" t="s">
        <v>136</v>
      </c>
      <c r="Y4" s="284" t="s">
        <v>3</v>
      </c>
      <c r="Z4" s="67" t="s">
        <v>9</v>
      </c>
      <c r="AA4" s="68"/>
      <c r="AB4" s="280" t="s">
        <v>11</v>
      </c>
      <c r="AC4" s="322" t="s">
        <v>137</v>
      </c>
      <c r="AD4" s="327"/>
      <c r="AE4" s="328"/>
    </row>
    <row r="5" spans="1:32" s="37" customFormat="1" ht="15" customHeight="1">
      <c r="A5" s="273"/>
      <c r="B5" s="274"/>
      <c r="C5" s="278"/>
      <c r="D5" s="278"/>
      <c r="E5" s="282" t="s">
        <v>86</v>
      </c>
      <c r="F5" s="282" t="s">
        <v>87</v>
      </c>
      <c r="G5" s="331" t="s">
        <v>88</v>
      </c>
      <c r="H5" s="301"/>
      <c r="I5" s="303"/>
      <c r="J5" s="288"/>
      <c r="K5" s="69" t="s">
        <v>89</v>
      </c>
      <c r="L5" s="280" t="s">
        <v>90</v>
      </c>
      <c r="M5" s="295"/>
      <c r="N5" s="288"/>
      <c r="O5" s="288"/>
      <c r="P5" s="298"/>
      <c r="Q5" s="306"/>
      <c r="R5" s="309" t="s">
        <v>91</v>
      </c>
      <c r="S5" s="309" t="s">
        <v>91</v>
      </c>
      <c r="T5" s="309" t="s">
        <v>92</v>
      </c>
      <c r="U5" s="312" t="s">
        <v>93</v>
      </c>
      <c r="V5" s="65" t="s">
        <v>138</v>
      </c>
      <c r="W5" s="315"/>
      <c r="X5" s="70" t="s">
        <v>28</v>
      </c>
      <c r="Y5" s="285"/>
      <c r="Z5" s="282" t="s">
        <v>86</v>
      </c>
      <c r="AA5" s="282" t="s">
        <v>87</v>
      </c>
      <c r="AB5" s="301"/>
      <c r="AC5" s="323"/>
      <c r="AD5" s="327"/>
      <c r="AE5" s="328"/>
    </row>
    <row r="6" spans="1:32" s="37" customFormat="1" ht="15" customHeight="1">
      <c r="A6" s="275"/>
      <c r="B6" s="276"/>
      <c r="C6" s="279"/>
      <c r="D6" s="279"/>
      <c r="E6" s="283"/>
      <c r="F6" s="283"/>
      <c r="G6" s="332"/>
      <c r="H6" s="281"/>
      <c r="I6" s="304"/>
      <c r="J6" s="289"/>
      <c r="K6" s="71" t="s">
        <v>94</v>
      </c>
      <c r="L6" s="281"/>
      <c r="M6" s="296"/>
      <c r="N6" s="289"/>
      <c r="O6" s="289"/>
      <c r="P6" s="299"/>
      <c r="Q6" s="307"/>
      <c r="R6" s="310" t="s">
        <v>95</v>
      </c>
      <c r="S6" s="310" t="s">
        <v>95</v>
      </c>
      <c r="T6" s="310" t="s">
        <v>95</v>
      </c>
      <c r="U6" s="313" t="s">
        <v>95</v>
      </c>
      <c r="V6" s="72"/>
      <c r="W6" s="316"/>
      <c r="X6" s="73"/>
      <c r="Y6" s="286"/>
      <c r="Z6" s="283"/>
      <c r="AA6" s="283"/>
      <c r="AB6" s="281"/>
      <c r="AC6" s="324"/>
      <c r="AD6" s="329"/>
      <c r="AE6" s="330"/>
    </row>
    <row r="7" spans="1:32" ht="13.5" customHeight="1">
      <c r="A7" s="4"/>
      <c r="B7" s="11"/>
      <c r="C7" s="74"/>
      <c r="D7" s="75"/>
      <c r="E7" s="76"/>
      <c r="F7" s="77"/>
      <c r="G7" s="76"/>
      <c r="H7" s="76"/>
      <c r="I7" s="78"/>
      <c r="J7" s="79"/>
      <c r="K7" s="75"/>
      <c r="L7" s="79"/>
      <c r="M7" s="80"/>
      <c r="N7" s="79"/>
      <c r="O7" s="81"/>
      <c r="P7" s="82"/>
      <c r="Q7" s="53"/>
      <c r="R7" s="53"/>
      <c r="S7" s="82"/>
      <c r="T7" s="53"/>
      <c r="U7" s="53"/>
      <c r="V7" s="81"/>
      <c r="W7" s="83"/>
      <c r="X7" s="83"/>
      <c r="Y7" s="84"/>
      <c r="Z7" s="85"/>
      <c r="AA7" s="77"/>
      <c r="AB7" s="77"/>
      <c r="AC7" s="74"/>
      <c r="AD7" s="86"/>
    </row>
    <row r="8" spans="1:32" ht="15.95" customHeight="1">
      <c r="A8" s="266" t="s">
        <v>139</v>
      </c>
      <c r="B8" s="267"/>
      <c r="C8" s="54">
        <v>15974</v>
      </c>
      <c r="D8" s="169">
        <v>15787</v>
      </c>
      <c r="E8" s="54">
        <v>15183</v>
      </c>
      <c r="F8" s="54">
        <v>31</v>
      </c>
      <c r="G8" s="54">
        <v>213</v>
      </c>
      <c r="H8" s="54">
        <v>220</v>
      </c>
      <c r="I8" s="170">
        <v>140</v>
      </c>
      <c r="J8" s="54">
        <v>5</v>
      </c>
      <c r="K8" s="169">
        <v>3</v>
      </c>
      <c r="L8" s="54">
        <v>5</v>
      </c>
      <c r="M8" s="208">
        <v>8</v>
      </c>
      <c r="N8" s="54">
        <v>62</v>
      </c>
      <c r="O8" s="168">
        <v>104</v>
      </c>
      <c r="P8" s="54">
        <v>0</v>
      </c>
      <c r="Q8" s="209">
        <v>8</v>
      </c>
      <c r="R8" s="209">
        <v>7</v>
      </c>
      <c r="S8" s="209">
        <v>0</v>
      </c>
      <c r="T8" s="209">
        <v>0</v>
      </c>
      <c r="U8" s="209">
        <v>1</v>
      </c>
      <c r="V8" s="210">
        <v>70</v>
      </c>
      <c r="W8" s="211">
        <v>98.8</v>
      </c>
      <c r="X8" s="211">
        <v>0.4</v>
      </c>
      <c r="Y8" s="212">
        <v>15717</v>
      </c>
      <c r="Z8" s="209">
        <v>15319</v>
      </c>
      <c r="AA8" s="209">
        <v>32</v>
      </c>
      <c r="AB8" s="209">
        <v>226</v>
      </c>
      <c r="AC8" s="209">
        <v>140</v>
      </c>
      <c r="AD8" s="259" t="s">
        <v>140</v>
      </c>
      <c r="AE8" s="260"/>
    </row>
    <row r="9" spans="1:32" ht="13.5" customHeight="1">
      <c r="A9" s="47"/>
      <c r="B9" s="46"/>
      <c r="C9" s="93"/>
      <c r="D9" s="94"/>
      <c r="E9" s="95"/>
      <c r="F9" s="95"/>
      <c r="G9" s="95"/>
      <c r="H9" s="95"/>
      <c r="I9" s="96"/>
      <c r="J9" s="93"/>
      <c r="K9" s="97"/>
      <c r="L9" s="98"/>
      <c r="M9" s="99"/>
      <c r="N9" s="93"/>
      <c r="O9" s="100"/>
      <c r="P9" s="52"/>
      <c r="Q9" s="52"/>
      <c r="R9" s="52"/>
      <c r="S9" s="52"/>
      <c r="T9" s="52"/>
      <c r="U9" s="52"/>
      <c r="V9" s="101"/>
      <c r="W9" s="102"/>
      <c r="X9" s="102"/>
      <c r="Y9" s="94"/>
      <c r="Z9" s="95"/>
      <c r="AA9" s="95"/>
      <c r="AB9" s="95"/>
      <c r="AC9" s="93"/>
      <c r="AD9" s="50"/>
    </row>
    <row r="10" spans="1:32" s="107" customFormat="1" ht="15.95" customHeight="1">
      <c r="A10" s="268" t="s">
        <v>141</v>
      </c>
      <c r="B10" s="239"/>
      <c r="C10" s="49">
        <f>SUM(C16:C37)+C39+C43+C46+C49+C52+C55+C61+C66</f>
        <v>16270</v>
      </c>
      <c r="D10" s="103">
        <f t="shared" ref="D10:V10" si="0">SUM(D16:D37)+D39+D43+D46+D49+D52+D55+D61+D66</f>
        <v>16079</v>
      </c>
      <c r="E10" s="49">
        <f t="shared" si="0"/>
        <v>15443</v>
      </c>
      <c r="F10" s="49">
        <f t="shared" si="0"/>
        <v>23</v>
      </c>
      <c r="G10" s="49">
        <f t="shared" si="0"/>
        <v>232</v>
      </c>
      <c r="H10" s="49">
        <f t="shared" si="0"/>
        <v>232</v>
      </c>
      <c r="I10" s="104">
        <f t="shared" si="0"/>
        <v>149</v>
      </c>
      <c r="J10" s="49">
        <f t="shared" si="0"/>
        <v>5</v>
      </c>
      <c r="K10" s="103">
        <f t="shared" si="0"/>
        <v>1</v>
      </c>
      <c r="L10" s="49">
        <f t="shared" si="0"/>
        <v>2</v>
      </c>
      <c r="M10" s="105">
        <f t="shared" si="0"/>
        <v>12</v>
      </c>
      <c r="N10" s="49">
        <f t="shared" si="0"/>
        <v>67</v>
      </c>
      <c r="O10" s="105">
        <f t="shared" si="0"/>
        <v>103</v>
      </c>
      <c r="P10" s="49">
        <f t="shared" si="0"/>
        <v>1</v>
      </c>
      <c r="Q10" s="49">
        <f t="shared" si="0"/>
        <v>6</v>
      </c>
      <c r="R10" s="49">
        <f t="shared" si="0"/>
        <v>5</v>
      </c>
      <c r="S10" s="49">
        <f t="shared" si="0"/>
        <v>0</v>
      </c>
      <c r="T10" s="49">
        <f t="shared" si="0"/>
        <v>0</v>
      </c>
      <c r="U10" s="49">
        <f t="shared" si="0"/>
        <v>1</v>
      </c>
      <c r="V10" s="105">
        <f t="shared" si="0"/>
        <v>73</v>
      </c>
      <c r="W10" s="106">
        <f>IF(C10=0,0,+D10/C10*100)</f>
        <v>98.826060233558692</v>
      </c>
      <c r="X10" s="106">
        <f>IF(C10=0,0,+V10/C10*100)</f>
        <v>0.44867854947756608</v>
      </c>
      <c r="Y10" s="103">
        <f>SUM(Y16:Y37)+Y39+Y43+Y46+Y49+Y52+Y55+Y61+Y66</f>
        <v>15969</v>
      </c>
      <c r="Z10" s="49">
        <f>SUM(Z16:Z37)+Z39+Z43+Z46+Z49+Z52+Z55+Z61+Z66</f>
        <v>15555</v>
      </c>
      <c r="AA10" s="49">
        <f>SUM(AA16:AA37)+AA39+AA43+AA46+AA49+AA52+AA55+AA61+AA66</f>
        <v>23</v>
      </c>
      <c r="AB10" s="49">
        <f>SUM(AB16:AB37)+AB39+AB43+AB46+AB49+AB52+AB55+AB61+AB66</f>
        <v>241</v>
      </c>
      <c r="AC10" s="49">
        <f>SUM(AC16:AC37)+AC39+AC43+AC46+AC49+AC52+AC55+AC61+AC66</f>
        <v>150</v>
      </c>
      <c r="AD10" s="261" t="s">
        <v>142</v>
      </c>
      <c r="AE10" s="262"/>
      <c r="AF10" s="107">
        <f>IF(SUM(J10:P10)+D10=C10,0,Y)</f>
        <v>0</v>
      </c>
    </row>
    <row r="11" spans="1:32" ht="13.5" customHeight="1">
      <c r="A11" s="225"/>
      <c r="B11" s="226"/>
      <c r="C11" s="108"/>
      <c r="D11" s="109"/>
      <c r="E11" s="108"/>
      <c r="F11" s="108"/>
      <c r="G11" s="108"/>
      <c r="H11" s="108"/>
      <c r="I11" s="110"/>
      <c r="J11" s="108"/>
      <c r="K11" s="109"/>
      <c r="L11" s="108"/>
      <c r="M11" s="105"/>
      <c r="N11" s="108"/>
      <c r="O11" s="111"/>
      <c r="P11" s="49"/>
      <c r="Q11" s="49"/>
      <c r="R11" s="49"/>
      <c r="S11" s="49"/>
      <c r="T11" s="49"/>
      <c r="U11" s="49"/>
      <c r="V11" s="111"/>
      <c r="W11" s="106"/>
      <c r="X11" s="106"/>
      <c r="Y11" s="109"/>
      <c r="Z11" s="108"/>
      <c r="AA11" s="108"/>
      <c r="AB11" s="108"/>
      <c r="AC11" s="108"/>
      <c r="AD11" s="219"/>
      <c r="AE11" s="220"/>
    </row>
    <row r="12" spans="1:32" ht="15" customHeight="1">
      <c r="A12" s="264" t="s">
        <v>73</v>
      </c>
      <c r="B12" s="235"/>
      <c r="C12" s="40">
        <f t="shared" ref="C12:D14" si="1">+C98+C184</f>
        <v>199</v>
      </c>
      <c r="D12" s="87">
        <f t="shared" si="1"/>
        <v>199</v>
      </c>
      <c r="E12" s="40">
        <f>E98+E184</f>
        <v>197</v>
      </c>
      <c r="F12" s="40">
        <f t="shared" ref="F12:V14" si="2">+F98+F184</f>
        <v>0</v>
      </c>
      <c r="G12" s="40">
        <f t="shared" si="2"/>
        <v>0</v>
      </c>
      <c r="H12" s="40">
        <f t="shared" si="2"/>
        <v>2</v>
      </c>
      <c r="I12" s="88">
        <f t="shared" si="2"/>
        <v>0</v>
      </c>
      <c r="J12" s="40">
        <f t="shared" si="2"/>
        <v>0</v>
      </c>
      <c r="K12" s="87">
        <f t="shared" si="2"/>
        <v>0</v>
      </c>
      <c r="L12" s="40">
        <f t="shared" si="2"/>
        <v>0</v>
      </c>
      <c r="M12" s="89">
        <f t="shared" si="2"/>
        <v>0</v>
      </c>
      <c r="N12" s="40">
        <f t="shared" si="2"/>
        <v>0</v>
      </c>
      <c r="O12" s="89">
        <f t="shared" si="2"/>
        <v>0</v>
      </c>
      <c r="P12" s="40">
        <f t="shared" si="2"/>
        <v>0</v>
      </c>
      <c r="Q12" s="40">
        <f t="shared" si="2"/>
        <v>0</v>
      </c>
      <c r="R12" s="40">
        <f t="shared" si="2"/>
        <v>0</v>
      </c>
      <c r="S12" s="40">
        <f t="shared" si="2"/>
        <v>0</v>
      </c>
      <c r="T12" s="40">
        <f t="shared" si="2"/>
        <v>0</v>
      </c>
      <c r="U12" s="40">
        <f t="shared" si="2"/>
        <v>0</v>
      </c>
      <c r="V12" s="89">
        <f t="shared" si="2"/>
        <v>0</v>
      </c>
      <c r="W12" s="112">
        <f>IF(C12=0,0,+D12/C12*100)</f>
        <v>100</v>
      </c>
      <c r="X12" s="112">
        <f>IF(C12=0,0,+V12/C12*100)</f>
        <v>0</v>
      </c>
      <c r="Y12" s="87">
        <f t="shared" ref="Y12:AC14" si="3">+Y98+Y184</f>
        <v>199</v>
      </c>
      <c r="Z12" s="40">
        <f t="shared" si="3"/>
        <v>197</v>
      </c>
      <c r="AA12" s="40">
        <f t="shared" si="3"/>
        <v>0</v>
      </c>
      <c r="AB12" s="40">
        <f t="shared" si="3"/>
        <v>2</v>
      </c>
      <c r="AC12" s="40">
        <f t="shared" si="3"/>
        <v>0</v>
      </c>
      <c r="AD12" s="263" t="s">
        <v>73</v>
      </c>
      <c r="AE12" s="236"/>
      <c r="AF12">
        <f>IF(SUM(J12:P12)+D12=C12,0,Y)</f>
        <v>0</v>
      </c>
    </row>
    <row r="13" spans="1:32" ht="15" customHeight="1">
      <c r="A13" s="264" t="s">
        <v>72</v>
      </c>
      <c r="B13" s="265"/>
      <c r="C13" s="40">
        <f t="shared" si="1"/>
        <v>15435</v>
      </c>
      <c r="D13" s="87">
        <f t="shared" si="1"/>
        <v>15247</v>
      </c>
      <c r="E13" s="40">
        <f>+E99+E185</f>
        <v>14615</v>
      </c>
      <c r="F13" s="40">
        <f t="shared" si="2"/>
        <v>23</v>
      </c>
      <c r="G13" s="40">
        <f t="shared" si="2"/>
        <v>230</v>
      </c>
      <c r="H13" s="40">
        <f t="shared" si="2"/>
        <v>230</v>
      </c>
      <c r="I13" s="88">
        <f t="shared" si="2"/>
        <v>149</v>
      </c>
      <c r="J13" s="40">
        <f t="shared" si="2"/>
        <v>5</v>
      </c>
      <c r="K13" s="87">
        <f t="shared" si="2"/>
        <v>1</v>
      </c>
      <c r="L13" s="40">
        <f t="shared" si="2"/>
        <v>2</v>
      </c>
      <c r="M13" s="89">
        <f t="shared" si="2"/>
        <v>12</v>
      </c>
      <c r="N13" s="40">
        <f t="shared" si="2"/>
        <v>67</v>
      </c>
      <c r="O13" s="89">
        <f t="shared" si="2"/>
        <v>100</v>
      </c>
      <c r="P13" s="40">
        <f t="shared" si="2"/>
        <v>1</v>
      </c>
      <c r="Q13" s="40">
        <f t="shared" si="2"/>
        <v>6</v>
      </c>
      <c r="R13" s="40">
        <f t="shared" si="2"/>
        <v>5</v>
      </c>
      <c r="S13" s="40">
        <f t="shared" si="2"/>
        <v>0</v>
      </c>
      <c r="T13" s="40">
        <f t="shared" si="2"/>
        <v>0</v>
      </c>
      <c r="U13" s="40">
        <f t="shared" si="2"/>
        <v>1</v>
      </c>
      <c r="V13" s="89">
        <f t="shared" si="2"/>
        <v>73</v>
      </c>
      <c r="W13" s="112">
        <f>IF(C13=0,0,+D13/C13*100)</f>
        <v>98.78198898607063</v>
      </c>
      <c r="X13" s="112">
        <f>IF(C13=0,0,+V13/C13*100)</f>
        <v>0.47295108519598317</v>
      </c>
      <c r="Y13" s="87">
        <f t="shared" si="3"/>
        <v>15138</v>
      </c>
      <c r="Z13" s="40">
        <f t="shared" si="3"/>
        <v>14726</v>
      </c>
      <c r="AA13" s="40">
        <f t="shared" si="3"/>
        <v>23</v>
      </c>
      <c r="AB13" s="40">
        <f t="shared" si="3"/>
        <v>239</v>
      </c>
      <c r="AC13" s="40">
        <f t="shared" si="3"/>
        <v>150</v>
      </c>
      <c r="AD13" s="263" t="s">
        <v>72</v>
      </c>
      <c r="AE13" s="264"/>
      <c r="AF13">
        <f>IF(SUM(J13:P13)+D13=C13,0,Y)</f>
        <v>0</v>
      </c>
    </row>
    <row r="14" spans="1:32" ht="15" customHeight="1">
      <c r="A14" s="264" t="s">
        <v>71</v>
      </c>
      <c r="B14" s="265"/>
      <c r="C14" s="40">
        <f t="shared" si="1"/>
        <v>636</v>
      </c>
      <c r="D14" s="87">
        <f t="shared" si="1"/>
        <v>633</v>
      </c>
      <c r="E14" s="40">
        <f>+E100+E186</f>
        <v>631</v>
      </c>
      <c r="F14" s="40">
        <f t="shared" si="2"/>
        <v>0</v>
      </c>
      <c r="G14" s="40">
        <f t="shared" si="2"/>
        <v>2</v>
      </c>
      <c r="H14" s="40">
        <f t="shared" si="2"/>
        <v>0</v>
      </c>
      <c r="I14" s="88">
        <f t="shared" si="2"/>
        <v>0</v>
      </c>
      <c r="J14" s="40">
        <f t="shared" si="2"/>
        <v>0</v>
      </c>
      <c r="K14" s="87">
        <f t="shared" si="2"/>
        <v>0</v>
      </c>
      <c r="L14" s="40">
        <f t="shared" si="2"/>
        <v>0</v>
      </c>
      <c r="M14" s="89">
        <f t="shared" si="2"/>
        <v>0</v>
      </c>
      <c r="N14" s="40">
        <f t="shared" si="2"/>
        <v>0</v>
      </c>
      <c r="O14" s="89">
        <f t="shared" si="2"/>
        <v>3</v>
      </c>
      <c r="P14" s="40">
        <f t="shared" si="2"/>
        <v>0</v>
      </c>
      <c r="Q14" s="40">
        <f t="shared" si="2"/>
        <v>0</v>
      </c>
      <c r="R14" s="40">
        <f t="shared" si="2"/>
        <v>0</v>
      </c>
      <c r="S14" s="40">
        <f t="shared" si="2"/>
        <v>0</v>
      </c>
      <c r="T14" s="40">
        <f t="shared" si="2"/>
        <v>0</v>
      </c>
      <c r="U14" s="40">
        <f t="shared" si="2"/>
        <v>0</v>
      </c>
      <c r="V14" s="89">
        <f t="shared" si="2"/>
        <v>0</v>
      </c>
      <c r="W14" s="112">
        <f>IF(C14=0,0,+D14/C14*100)</f>
        <v>99.528301886792448</v>
      </c>
      <c r="X14" s="112">
        <f>IF(C14=0,0,+V14/C14*100)</f>
        <v>0</v>
      </c>
      <c r="Y14" s="87">
        <f t="shared" si="3"/>
        <v>632</v>
      </c>
      <c r="Z14" s="40">
        <f t="shared" si="3"/>
        <v>632</v>
      </c>
      <c r="AA14" s="40">
        <f t="shared" si="3"/>
        <v>0</v>
      </c>
      <c r="AB14" s="40">
        <f t="shared" si="3"/>
        <v>0</v>
      </c>
      <c r="AC14" s="40">
        <f t="shared" si="3"/>
        <v>0</v>
      </c>
      <c r="AD14" s="263" t="s">
        <v>71</v>
      </c>
      <c r="AE14" s="264"/>
      <c r="AF14">
        <f>IF(SUM(J14:P14)+D14=C14,0,Y)</f>
        <v>0</v>
      </c>
    </row>
    <row r="15" spans="1:32" ht="13.5" customHeight="1">
      <c r="A15" s="47"/>
      <c r="B15" s="46"/>
      <c r="C15" s="2"/>
      <c r="D15" s="94"/>
      <c r="E15" s="113"/>
      <c r="F15" s="114"/>
      <c r="G15" s="113"/>
      <c r="H15" s="114"/>
      <c r="I15" s="115"/>
      <c r="J15" s="114"/>
      <c r="K15" s="116"/>
      <c r="L15" s="114"/>
      <c r="M15" s="117"/>
      <c r="N15" s="114"/>
      <c r="O15" s="118"/>
      <c r="P15" s="119"/>
      <c r="Q15" s="120"/>
      <c r="R15" s="119"/>
      <c r="S15" s="120"/>
      <c r="T15" s="45"/>
      <c r="U15" s="120"/>
      <c r="V15" s="101"/>
      <c r="W15" s="121"/>
      <c r="X15" s="121"/>
      <c r="Y15" s="122"/>
      <c r="Z15" s="114"/>
      <c r="AA15" s="113"/>
      <c r="AB15" s="114"/>
      <c r="AC15" s="113"/>
      <c r="AD15" s="44"/>
      <c r="AE15" s="43"/>
    </row>
    <row r="16" spans="1:32" ht="15" customHeight="1">
      <c r="A16" s="269" t="s">
        <v>70</v>
      </c>
      <c r="B16" s="270"/>
      <c r="C16" s="40">
        <f>+C102+C188</f>
        <v>6072</v>
      </c>
      <c r="D16" s="87">
        <f t="shared" ref="D16:V16" si="4">+D102+D188</f>
        <v>6009</v>
      </c>
      <c r="E16" s="40">
        <f t="shared" si="4"/>
        <v>5766</v>
      </c>
      <c r="F16" s="40">
        <f t="shared" si="4"/>
        <v>10</v>
      </c>
      <c r="G16" s="40">
        <f t="shared" si="4"/>
        <v>102</v>
      </c>
      <c r="H16" s="40">
        <f t="shared" si="4"/>
        <v>72</v>
      </c>
      <c r="I16" s="88">
        <f t="shared" si="4"/>
        <v>59</v>
      </c>
      <c r="J16" s="40">
        <f t="shared" si="4"/>
        <v>2</v>
      </c>
      <c r="K16" s="87">
        <f t="shared" si="4"/>
        <v>0</v>
      </c>
      <c r="L16" s="40">
        <f t="shared" si="4"/>
        <v>0</v>
      </c>
      <c r="M16" s="89">
        <f t="shared" si="4"/>
        <v>2</v>
      </c>
      <c r="N16" s="40">
        <f t="shared" si="4"/>
        <v>18</v>
      </c>
      <c r="O16" s="89">
        <f t="shared" si="4"/>
        <v>40</v>
      </c>
      <c r="P16" s="40">
        <f t="shared" si="4"/>
        <v>1</v>
      </c>
      <c r="Q16" s="40">
        <f t="shared" si="4"/>
        <v>5</v>
      </c>
      <c r="R16" s="40">
        <f t="shared" si="4"/>
        <v>4</v>
      </c>
      <c r="S16" s="40">
        <f t="shared" si="4"/>
        <v>0</v>
      </c>
      <c r="T16" s="40">
        <f t="shared" si="4"/>
        <v>0</v>
      </c>
      <c r="U16" s="40">
        <f t="shared" si="4"/>
        <v>1</v>
      </c>
      <c r="V16" s="89">
        <f t="shared" si="4"/>
        <v>23</v>
      </c>
      <c r="W16" s="112">
        <f>IF(C16=0,0,+D16/C16*100)</f>
        <v>98.962450592885375</v>
      </c>
      <c r="X16" s="112">
        <f>IF(C16=0,0,+V16/C16*100)</f>
        <v>0.37878787878787878</v>
      </c>
      <c r="Y16" s="87">
        <f t="shared" ref="Y16:AC20" si="5">+Y102+Y188</f>
        <v>5969</v>
      </c>
      <c r="Z16" s="40">
        <f t="shared" si="5"/>
        <v>5822</v>
      </c>
      <c r="AA16" s="40">
        <f t="shared" si="5"/>
        <v>10</v>
      </c>
      <c r="AB16" s="40">
        <f t="shared" si="5"/>
        <v>78</v>
      </c>
      <c r="AC16" s="40">
        <f t="shared" si="5"/>
        <v>59</v>
      </c>
      <c r="AD16" s="251" t="s">
        <v>70</v>
      </c>
      <c r="AE16" s="252"/>
      <c r="AF16">
        <f>IF(SUM(J16:P16)+D16=C16,0,Y)</f>
        <v>0</v>
      </c>
    </row>
    <row r="17" spans="1:32" ht="15" customHeight="1">
      <c r="A17" s="269" t="s">
        <v>69</v>
      </c>
      <c r="B17" s="270"/>
      <c r="C17" s="40">
        <f t="shared" ref="C17:V20" si="6">+C103+C189</f>
        <v>1047</v>
      </c>
      <c r="D17" s="87">
        <f t="shared" si="6"/>
        <v>1037</v>
      </c>
      <c r="E17" s="40">
        <f t="shared" si="6"/>
        <v>975</v>
      </c>
      <c r="F17" s="40">
        <f t="shared" si="6"/>
        <v>0</v>
      </c>
      <c r="G17" s="40">
        <f t="shared" si="6"/>
        <v>27</v>
      </c>
      <c r="H17" s="40">
        <f t="shared" si="6"/>
        <v>21</v>
      </c>
      <c r="I17" s="88">
        <f t="shared" si="6"/>
        <v>14</v>
      </c>
      <c r="J17" s="40">
        <f t="shared" si="6"/>
        <v>0</v>
      </c>
      <c r="K17" s="87">
        <f t="shared" si="6"/>
        <v>0</v>
      </c>
      <c r="L17" s="40">
        <f t="shared" si="6"/>
        <v>0</v>
      </c>
      <c r="M17" s="89">
        <f t="shared" si="6"/>
        <v>0</v>
      </c>
      <c r="N17" s="40">
        <f t="shared" si="6"/>
        <v>5</v>
      </c>
      <c r="O17" s="89">
        <f t="shared" si="6"/>
        <v>5</v>
      </c>
      <c r="P17" s="40">
        <f t="shared" si="6"/>
        <v>0</v>
      </c>
      <c r="Q17" s="40">
        <f t="shared" si="6"/>
        <v>0</v>
      </c>
      <c r="R17" s="40">
        <f t="shared" si="6"/>
        <v>0</v>
      </c>
      <c r="S17" s="40">
        <f t="shared" si="6"/>
        <v>0</v>
      </c>
      <c r="T17" s="40">
        <f t="shared" si="6"/>
        <v>0</v>
      </c>
      <c r="U17" s="40">
        <f t="shared" si="6"/>
        <v>0</v>
      </c>
      <c r="V17" s="89">
        <f t="shared" si="6"/>
        <v>5</v>
      </c>
      <c r="W17" s="112">
        <f>IF(C17=0,0,+D17/C17*100)</f>
        <v>99.044890162368674</v>
      </c>
      <c r="X17" s="112">
        <f>IF(C17=0,0,+V17/C17*100)</f>
        <v>0.47755491881566381</v>
      </c>
      <c r="Y17" s="87">
        <f t="shared" si="5"/>
        <v>1030</v>
      </c>
      <c r="Z17" s="40">
        <f t="shared" si="5"/>
        <v>993</v>
      </c>
      <c r="AA17" s="40">
        <f t="shared" si="5"/>
        <v>0</v>
      </c>
      <c r="AB17" s="40">
        <f t="shared" si="5"/>
        <v>23</v>
      </c>
      <c r="AC17" s="40">
        <f t="shared" si="5"/>
        <v>14</v>
      </c>
      <c r="AD17" s="251" t="s">
        <v>69</v>
      </c>
      <c r="AE17" s="252"/>
      <c r="AF17">
        <f>IF(SUM(J17:P17)+D17=C17,0,Y)</f>
        <v>0</v>
      </c>
    </row>
    <row r="18" spans="1:32" ht="15" customHeight="1">
      <c r="A18" s="269" t="s">
        <v>68</v>
      </c>
      <c r="B18" s="270"/>
      <c r="C18" s="40">
        <f t="shared" si="6"/>
        <v>191</v>
      </c>
      <c r="D18" s="87">
        <f t="shared" si="6"/>
        <v>187</v>
      </c>
      <c r="E18" s="40">
        <f t="shared" si="6"/>
        <v>186</v>
      </c>
      <c r="F18" s="40">
        <f t="shared" si="6"/>
        <v>0</v>
      </c>
      <c r="G18" s="40">
        <f t="shared" si="6"/>
        <v>1</v>
      </c>
      <c r="H18" s="40">
        <f t="shared" si="6"/>
        <v>0</v>
      </c>
      <c r="I18" s="88">
        <f t="shared" si="6"/>
        <v>0</v>
      </c>
      <c r="J18" s="40">
        <f t="shared" si="6"/>
        <v>0</v>
      </c>
      <c r="K18" s="87">
        <f t="shared" si="6"/>
        <v>0</v>
      </c>
      <c r="L18" s="40">
        <f t="shared" si="6"/>
        <v>0</v>
      </c>
      <c r="M18" s="89">
        <f t="shared" si="6"/>
        <v>0</v>
      </c>
      <c r="N18" s="40">
        <f t="shared" si="6"/>
        <v>3</v>
      </c>
      <c r="O18" s="89">
        <f t="shared" si="6"/>
        <v>1</v>
      </c>
      <c r="P18" s="40">
        <f t="shared" si="6"/>
        <v>0</v>
      </c>
      <c r="Q18" s="40">
        <f t="shared" si="6"/>
        <v>0</v>
      </c>
      <c r="R18" s="40">
        <f t="shared" si="6"/>
        <v>0</v>
      </c>
      <c r="S18" s="40">
        <f t="shared" si="6"/>
        <v>0</v>
      </c>
      <c r="T18" s="40">
        <f t="shared" si="6"/>
        <v>0</v>
      </c>
      <c r="U18" s="40">
        <f t="shared" si="6"/>
        <v>0</v>
      </c>
      <c r="V18" s="89">
        <f t="shared" si="6"/>
        <v>3</v>
      </c>
      <c r="W18" s="112">
        <f>IF(C18=0,0,+D18/C18*100)</f>
        <v>97.905759162303667</v>
      </c>
      <c r="X18" s="112">
        <f>IF(C18=0,0,+V18/C18*100)</f>
        <v>1.5706806282722512</v>
      </c>
      <c r="Y18" s="87">
        <f t="shared" si="5"/>
        <v>189</v>
      </c>
      <c r="Z18" s="40">
        <f t="shared" si="5"/>
        <v>189</v>
      </c>
      <c r="AA18" s="40">
        <f t="shared" si="5"/>
        <v>0</v>
      </c>
      <c r="AB18" s="40">
        <f t="shared" si="5"/>
        <v>0</v>
      </c>
      <c r="AC18" s="40">
        <f t="shared" si="5"/>
        <v>0</v>
      </c>
      <c r="AD18" s="251" t="s">
        <v>68</v>
      </c>
      <c r="AE18" s="252"/>
      <c r="AF18">
        <f>IF(SUM(J18:P18)+D18=C18,0,Y)</f>
        <v>0</v>
      </c>
    </row>
    <row r="19" spans="1:32" s="123" customFormat="1" ht="15" customHeight="1">
      <c r="A19" s="252" t="s">
        <v>67</v>
      </c>
      <c r="B19" s="255"/>
      <c r="C19" s="40">
        <f t="shared" si="6"/>
        <v>190</v>
      </c>
      <c r="D19" s="87">
        <f t="shared" si="6"/>
        <v>187</v>
      </c>
      <c r="E19" s="40">
        <f t="shared" si="6"/>
        <v>178</v>
      </c>
      <c r="F19" s="40">
        <f t="shared" si="6"/>
        <v>0</v>
      </c>
      <c r="G19" s="40">
        <f t="shared" si="6"/>
        <v>4</v>
      </c>
      <c r="H19" s="40">
        <f t="shared" si="6"/>
        <v>3</v>
      </c>
      <c r="I19" s="88">
        <f t="shared" si="6"/>
        <v>2</v>
      </c>
      <c r="J19" s="40">
        <f t="shared" si="6"/>
        <v>0</v>
      </c>
      <c r="K19" s="87">
        <f t="shared" si="6"/>
        <v>0</v>
      </c>
      <c r="L19" s="40">
        <f t="shared" si="6"/>
        <v>0</v>
      </c>
      <c r="M19" s="89">
        <f t="shared" si="6"/>
        <v>0</v>
      </c>
      <c r="N19" s="40">
        <f t="shared" si="6"/>
        <v>3</v>
      </c>
      <c r="O19" s="89">
        <f t="shared" si="6"/>
        <v>0</v>
      </c>
      <c r="P19" s="40">
        <f t="shared" si="6"/>
        <v>0</v>
      </c>
      <c r="Q19" s="40">
        <f t="shared" si="6"/>
        <v>0</v>
      </c>
      <c r="R19" s="40">
        <f t="shared" si="6"/>
        <v>0</v>
      </c>
      <c r="S19" s="40">
        <f t="shared" si="6"/>
        <v>0</v>
      </c>
      <c r="T19" s="40">
        <f t="shared" si="6"/>
        <v>0</v>
      </c>
      <c r="U19" s="40">
        <f t="shared" si="6"/>
        <v>0</v>
      </c>
      <c r="V19" s="89">
        <f t="shared" si="6"/>
        <v>3</v>
      </c>
      <c r="W19" s="112">
        <f>IF(C19=0,0,+D19/C19*100)</f>
        <v>98.421052631578945</v>
      </c>
      <c r="X19" s="112">
        <f>IF(C19=0,0,+V19/C19*100)</f>
        <v>1.5789473684210527</v>
      </c>
      <c r="Y19" s="87">
        <f t="shared" si="5"/>
        <v>187</v>
      </c>
      <c r="Z19" s="40">
        <f t="shared" si="5"/>
        <v>182</v>
      </c>
      <c r="AA19" s="40">
        <f t="shared" si="5"/>
        <v>0</v>
      </c>
      <c r="AB19" s="40">
        <f t="shared" si="5"/>
        <v>3</v>
      </c>
      <c r="AC19" s="40">
        <f t="shared" si="5"/>
        <v>2</v>
      </c>
      <c r="AD19" s="251" t="s">
        <v>67</v>
      </c>
      <c r="AE19" s="252"/>
    </row>
    <row r="20" spans="1:32" s="123" customFormat="1" ht="15" customHeight="1">
      <c r="A20" s="252" t="s">
        <v>66</v>
      </c>
      <c r="B20" s="255"/>
      <c r="C20" s="40">
        <f>+C106+C192</f>
        <v>522</v>
      </c>
      <c r="D20" s="87">
        <f t="shared" si="6"/>
        <v>517</v>
      </c>
      <c r="E20" s="40">
        <f t="shared" si="6"/>
        <v>498</v>
      </c>
      <c r="F20" s="40">
        <f t="shared" si="6"/>
        <v>2</v>
      </c>
      <c r="G20" s="40">
        <f t="shared" si="6"/>
        <v>6</v>
      </c>
      <c r="H20" s="40">
        <f t="shared" si="6"/>
        <v>4</v>
      </c>
      <c r="I20" s="88">
        <f t="shared" si="6"/>
        <v>7</v>
      </c>
      <c r="J20" s="40">
        <f t="shared" si="6"/>
        <v>0</v>
      </c>
      <c r="K20" s="87">
        <f t="shared" si="6"/>
        <v>1</v>
      </c>
      <c r="L20" s="40">
        <f t="shared" si="6"/>
        <v>0</v>
      </c>
      <c r="M20" s="89">
        <f t="shared" si="6"/>
        <v>0</v>
      </c>
      <c r="N20" s="40">
        <f t="shared" si="6"/>
        <v>1</v>
      </c>
      <c r="O20" s="89">
        <f t="shared" si="6"/>
        <v>3</v>
      </c>
      <c r="P20" s="40">
        <f t="shared" si="6"/>
        <v>0</v>
      </c>
      <c r="Q20" s="40">
        <f t="shared" si="6"/>
        <v>0</v>
      </c>
      <c r="R20" s="40">
        <f t="shared" si="6"/>
        <v>0</v>
      </c>
      <c r="S20" s="40">
        <f t="shared" si="6"/>
        <v>0</v>
      </c>
      <c r="T20" s="40">
        <f t="shared" si="6"/>
        <v>0</v>
      </c>
      <c r="U20" s="40">
        <f t="shared" si="6"/>
        <v>0</v>
      </c>
      <c r="V20" s="89">
        <f t="shared" si="6"/>
        <v>1</v>
      </c>
      <c r="W20" s="112">
        <f>IF(C20=0,0,+D20/C20*100)</f>
        <v>99.042145593869733</v>
      </c>
      <c r="X20" s="112">
        <f>IF(C20=0,0,+V20/C20*100)</f>
        <v>0.19157088122605362</v>
      </c>
      <c r="Y20" s="87">
        <f t="shared" si="5"/>
        <v>512</v>
      </c>
      <c r="Z20" s="40">
        <f t="shared" si="5"/>
        <v>499</v>
      </c>
      <c r="AA20" s="40">
        <f t="shared" si="5"/>
        <v>2</v>
      </c>
      <c r="AB20" s="40">
        <f t="shared" si="5"/>
        <v>4</v>
      </c>
      <c r="AC20" s="40">
        <f t="shared" si="5"/>
        <v>7</v>
      </c>
      <c r="AD20" s="251" t="s">
        <v>66</v>
      </c>
      <c r="AE20" s="252"/>
    </row>
    <row r="21" spans="1:32" s="123" customFormat="1" ht="13.5" customHeight="1">
      <c r="A21" s="43"/>
      <c r="B21" s="124"/>
      <c r="C21" s="40"/>
      <c r="D21" s="87"/>
      <c r="E21" s="40"/>
      <c r="F21" s="40"/>
      <c r="G21" s="40"/>
      <c r="H21" s="40"/>
      <c r="I21" s="88"/>
      <c r="J21" s="40"/>
      <c r="K21" s="87"/>
      <c r="L21" s="40"/>
      <c r="M21" s="89"/>
      <c r="N21" s="40"/>
      <c r="O21" s="89"/>
      <c r="P21" s="40"/>
      <c r="Q21" s="40"/>
      <c r="R21" s="40"/>
      <c r="S21" s="40"/>
      <c r="T21" s="40"/>
      <c r="U21" s="40"/>
      <c r="V21" s="89"/>
      <c r="W21" s="112"/>
      <c r="X21" s="112"/>
      <c r="Y21" s="87"/>
      <c r="Z21" s="40"/>
      <c r="AA21" s="40"/>
      <c r="AB21" s="40"/>
      <c r="AC21" s="40"/>
      <c r="AD21" s="44"/>
      <c r="AE21" s="43"/>
    </row>
    <row r="22" spans="1:32" s="123" customFormat="1" ht="15" customHeight="1">
      <c r="A22" s="252" t="s">
        <v>65</v>
      </c>
      <c r="B22" s="255"/>
      <c r="C22" s="40">
        <f t="shared" ref="C22:V26" si="7">+C108+C194</f>
        <v>401</v>
      </c>
      <c r="D22" s="87">
        <f t="shared" si="7"/>
        <v>399</v>
      </c>
      <c r="E22" s="40">
        <f t="shared" si="7"/>
        <v>395</v>
      </c>
      <c r="F22" s="40">
        <f t="shared" si="7"/>
        <v>0</v>
      </c>
      <c r="G22" s="40">
        <f t="shared" si="7"/>
        <v>2</v>
      </c>
      <c r="H22" s="40">
        <f t="shared" si="7"/>
        <v>1</v>
      </c>
      <c r="I22" s="88">
        <f t="shared" si="7"/>
        <v>1</v>
      </c>
      <c r="J22" s="40">
        <f t="shared" si="7"/>
        <v>0</v>
      </c>
      <c r="K22" s="87">
        <f t="shared" si="7"/>
        <v>0</v>
      </c>
      <c r="L22" s="40">
        <f t="shared" si="7"/>
        <v>0</v>
      </c>
      <c r="M22" s="89">
        <f t="shared" si="7"/>
        <v>0</v>
      </c>
      <c r="N22" s="40">
        <f t="shared" si="7"/>
        <v>2</v>
      </c>
      <c r="O22" s="89">
        <f t="shared" si="7"/>
        <v>0</v>
      </c>
      <c r="P22" s="40">
        <f t="shared" si="7"/>
        <v>0</v>
      </c>
      <c r="Q22" s="40">
        <f t="shared" si="7"/>
        <v>0</v>
      </c>
      <c r="R22" s="40">
        <f t="shared" si="7"/>
        <v>0</v>
      </c>
      <c r="S22" s="40">
        <f t="shared" si="7"/>
        <v>0</v>
      </c>
      <c r="T22" s="40">
        <f t="shared" si="7"/>
        <v>0</v>
      </c>
      <c r="U22" s="40">
        <f t="shared" si="7"/>
        <v>0</v>
      </c>
      <c r="V22" s="89">
        <f t="shared" si="7"/>
        <v>2</v>
      </c>
      <c r="W22" s="112">
        <f>IF(C22=0,0,+D22/C22*100)</f>
        <v>99.501246882793012</v>
      </c>
      <c r="X22" s="112">
        <f>IF(C22=0,0,+V22/C22*100)</f>
        <v>0.49875311720698251</v>
      </c>
      <c r="Y22" s="87">
        <f t="shared" ref="Y22:AC26" si="8">+Y108+Y194</f>
        <v>398</v>
      </c>
      <c r="Z22" s="40">
        <f t="shared" si="8"/>
        <v>396</v>
      </c>
      <c r="AA22" s="40">
        <f t="shared" si="8"/>
        <v>0</v>
      </c>
      <c r="AB22" s="40">
        <f t="shared" si="8"/>
        <v>1</v>
      </c>
      <c r="AC22" s="40">
        <f t="shared" si="8"/>
        <v>1</v>
      </c>
      <c r="AD22" s="251" t="s">
        <v>65</v>
      </c>
      <c r="AE22" s="252"/>
    </row>
    <row r="23" spans="1:32" s="123" customFormat="1" ht="15" customHeight="1">
      <c r="A23" s="252" t="s">
        <v>64</v>
      </c>
      <c r="B23" s="255"/>
      <c r="C23" s="40">
        <f t="shared" si="7"/>
        <v>163</v>
      </c>
      <c r="D23" s="87">
        <f t="shared" si="7"/>
        <v>161</v>
      </c>
      <c r="E23" s="40">
        <f t="shared" si="7"/>
        <v>157</v>
      </c>
      <c r="F23" s="40">
        <f t="shared" si="7"/>
        <v>1</v>
      </c>
      <c r="G23" s="40">
        <f t="shared" si="7"/>
        <v>2</v>
      </c>
      <c r="H23" s="40">
        <f t="shared" si="7"/>
        <v>1</v>
      </c>
      <c r="I23" s="88">
        <f t="shared" si="7"/>
        <v>0</v>
      </c>
      <c r="J23" s="40">
        <f t="shared" si="7"/>
        <v>0</v>
      </c>
      <c r="K23" s="87">
        <f t="shared" si="7"/>
        <v>0</v>
      </c>
      <c r="L23" s="40">
        <f t="shared" si="7"/>
        <v>0</v>
      </c>
      <c r="M23" s="89">
        <f t="shared" si="7"/>
        <v>0</v>
      </c>
      <c r="N23" s="40">
        <f t="shared" si="7"/>
        <v>2</v>
      </c>
      <c r="O23" s="89">
        <f t="shared" si="7"/>
        <v>0</v>
      </c>
      <c r="P23" s="40">
        <f t="shared" si="7"/>
        <v>0</v>
      </c>
      <c r="Q23" s="40">
        <f t="shared" si="7"/>
        <v>0</v>
      </c>
      <c r="R23" s="40">
        <f t="shared" si="7"/>
        <v>0</v>
      </c>
      <c r="S23" s="40">
        <f t="shared" si="7"/>
        <v>0</v>
      </c>
      <c r="T23" s="40">
        <f t="shared" si="7"/>
        <v>0</v>
      </c>
      <c r="U23" s="40">
        <f t="shared" si="7"/>
        <v>0</v>
      </c>
      <c r="V23" s="89">
        <f t="shared" si="7"/>
        <v>2</v>
      </c>
      <c r="W23" s="112">
        <f>IF(C23=0,0,+D23/C23*100)</f>
        <v>98.773006134969322</v>
      </c>
      <c r="X23" s="112">
        <f>IF(C23=0,0,+V23/C23*100)</f>
        <v>1.2269938650306749</v>
      </c>
      <c r="Y23" s="87">
        <f t="shared" si="8"/>
        <v>159</v>
      </c>
      <c r="Z23" s="40">
        <f t="shared" si="8"/>
        <v>157</v>
      </c>
      <c r="AA23" s="40">
        <f t="shared" si="8"/>
        <v>1</v>
      </c>
      <c r="AB23" s="40">
        <f t="shared" si="8"/>
        <v>1</v>
      </c>
      <c r="AC23" s="40">
        <f t="shared" si="8"/>
        <v>0</v>
      </c>
      <c r="AD23" s="251" t="s">
        <v>64</v>
      </c>
      <c r="AE23" s="252"/>
    </row>
    <row r="24" spans="1:32" s="123" customFormat="1" ht="15" customHeight="1">
      <c r="A24" s="252" t="s">
        <v>63</v>
      </c>
      <c r="B24" s="255"/>
      <c r="C24" s="40">
        <f t="shared" si="7"/>
        <v>108</v>
      </c>
      <c r="D24" s="87">
        <f t="shared" si="7"/>
        <v>106</v>
      </c>
      <c r="E24" s="40">
        <f t="shared" si="7"/>
        <v>104</v>
      </c>
      <c r="F24" s="40">
        <f t="shared" si="7"/>
        <v>0</v>
      </c>
      <c r="G24" s="40">
        <f t="shared" si="7"/>
        <v>0</v>
      </c>
      <c r="H24" s="40">
        <f t="shared" si="7"/>
        <v>2</v>
      </c>
      <c r="I24" s="88">
        <f t="shared" si="7"/>
        <v>0</v>
      </c>
      <c r="J24" s="40">
        <f t="shared" si="7"/>
        <v>0</v>
      </c>
      <c r="K24" s="87">
        <f t="shared" si="7"/>
        <v>0</v>
      </c>
      <c r="L24" s="40">
        <f t="shared" si="7"/>
        <v>0</v>
      </c>
      <c r="M24" s="89">
        <f t="shared" si="7"/>
        <v>0</v>
      </c>
      <c r="N24" s="40">
        <f t="shared" si="7"/>
        <v>0</v>
      </c>
      <c r="O24" s="89">
        <f t="shared" si="7"/>
        <v>2</v>
      </c>
      <c r="P24" s="40">
        <f t="shared" si="7"/>
        <v>0</v>
      </c>
      <c r="Q24" s="40">
        <f t="shared" si="7"/>
        <v>0</v>
      </c>
      <c r="R24" s="40">
        <f t="shared" si="7"/>
        <v>0</v>
      </c>
      <c r="S24" s="40">
        <f t="shared" si="7"/>
        <v>0</v>
      </c>
      <c r="T24" s="40">
        <f t="shared" si="7"/>
        <v>0</v>
      </c>
      <c r="U24" s="40">
        <f t="shared" si="7"/>
        <v>0</v>
      </c>
      <c r="V24" s="89">
        <f t="shared" si="7"/>
        <v>0</v>
      </c>
      <c r="W24" s="112">
        <f>IF(C24=0,0,+D24/C24*100)</f>
        <v>98.148148148148152</v>
      </c>
      <c r="X24" s="112">
        <f>IF(C24=0,0,+V24/C24*100)</f>
        <v>0</v>
      </c>
      <c r="Y24" s="87">
        <f t="shared" si="8"/>
        <v>106</v>
      </c>
      <c r="Z24" s="40">
        <f t="shared" si="8"/>
        <v>104</v>
      </c>
      <c r="AA24" s="40">
        <f t="shared" si="8"/>
        <v>0</v>
      </c>
      <c r="AB24" s="40">
        <f t="shared" si="8"/>
        <v>2</v>
      </c>
      <c r="AC24" s="40">
        <f t="shared" si="8"/>
        <v>0</v>
      </c>
      <c r="AD24" s="251" t="s">
        <v>63</v>
      </c>
      <c r="AE24" s="252"/>
    </row>
    <row r="25" spans="1:32" s="123" customFormat="1" ht="15" customHeight="1">
      <c r="A25" s="252" t="s">
        <v>62</v>
      </c>
      <c r="B25" s="255"/>
      <c r="C25" s="40">
        <f t="shared" si="7"/>
        <v>966</v>
      </c>
      <c r="D25" s="87">
        <f t="shared" si="7"/>
        <v>956</v>
      </c>
      <c r="E25" s="40">
        <f t="shared" si="7"/>
        <v>911</v>
      </c>
      <c r="F25" s="40">
        <f t="shared" si="7"/>
        <v>0</v>
      </c>
      <c r="G25" s="40">
        <f t="shared" si="7"/>
        <v>17</v>
      </c>
      <c r="H25" s="40">
        <f t="shared" si="7"/>
        <v>20</v>
      </c>
      <c r="I25" s="88">
        <f t="shared" si="7"/>
        <v>8</v>
      </c>
      <c r="J25" s="40">
        <f t="shared" si="7"/>
        <v>0</v>
      </c>
      <c r="K25" s="87">
        <f t="shared" si="7"/>
        <v>0</v>
      </c>
      <c r="L25" s="40">
        <f t="shared" si="7"/>
        <v>2</v>
      </c>
      <c r="M25" s="89">
        <f t="shared" si="7"/>
        <v>1</v>
      </c>
      <c r="N25" s="40">
        <f t="shared" si="7"/>
        <v>2</v>
      </c>
      <c r="O25" s="89">
        <f t="shared" si="7"/>
        <v>5</v>
      </c>
      <c r="P25" s="40">
        <f t="shared" si="7"/>
        <v>0</v>
      </c>
      <c r="Q25" s="40">
        <f t="shared" si="7"/>
        <v>0</v>
      </c>
      <c r="R25" s="40">
        <f t="shared" si="7"/>
        <v>0</v>
      </c>
      <c r="S25" s="40">
        <f t="shared" si="7"/>
        <v>0</v>
      </c>
      <c r="T25" s="40">
        <f t="shared" si="7"/>
        <v>0</v>
      </c>
      <c r="U25" s="40">
        <f t="shared" si="7"/>
        <v>0</v>
      </c>
      <c r="V25" s="89">
        <f t="shared" si="7"/>
        <v>2</v>
      </c>
      <c r="W25" s="112">
        <f>IF(C25=0,0,+D25/C25*100)</f>
        <v>98.9648033126294</v>
      </c>
      <c r="X25" s="112">
        <f>IF(C25=0,0,+V25/C25*100)</f>
        <v>0.20703933747412009</v>
      </c>
      <c r="Y25" s="87">
        <f t="shared" si="8"/>
        <v>941</v>
      </c>
      <c r="Z25" s="40">
        <f t="shared" si="8"/>
        <v>913</v>
      </c>
      <c r="AA25" s="40">
        <f t="shared" si="8"/>
        <v>0</v>
      </c>
      <c r="AB25" s="40">
        <f t="shared" si="8"/>
        <v>20</v>
      </c>
      <c r="AC25" s="40">
        <f t="shared" si="8"/>
        <v>8</v>
      </c>
      <c r="AD25" s="251" t="s">
        <v>62</v>
      </c>
      <c r="AE25" s="252"/>
    </row>
    <row r="26" spans="1:32" s="123" customFormat="1" ht="15" customHeight="1">
      <c r="A26" s="252" t="s">
        <v>61</v>
      </c>
      <c r="B26" s="255"/>
      <c r="C26" s="40">
        <f>+C112+C198</f>
        <v>487</v>
      </c>
      <c r="D26" s="87">
        <f t="shared" si="7"/>
        <v>485</v>
      </c>
      <c r="E26" s="40">
        <f t="shared" si="7"/>
        <v>468</v>
      </c>
      <c r="F26" s="40">
        <f t="shared" si="7"/>
        <v>0</v>
      </c>
      <c r="G26" s="40">
        <f t="shared" si="7"/>
        <v>1</v>
      </c>
      <c r="H26" s="40">
        <f t="shared" si="7"/>
        <v>15</v>
      </c>
      <c r="I26" s="88">
        <f t="shared" si="7"/>
        <v>1</v>
      </c>
      <c r="J26" s="40">
        <f t="shared" si="7"/>
        <v>0</v>
      </c>
      <c r="K26" s="87">
        <f t="shared" si="7"/>
        <v>0</v>
      </c>
      <c r="L26" s="40">
        <f t="shared" si="7"/>
        <v>0</v>
      </c>
      <c r="M26" s="89">
        <f t="shared" si="7"/>
        <v>0</v>
      </c>
      <c r="N26" s="40">
        <f t="shared" si="7"/>
        <v>1</v>
      </c>
      <c r="O26" s="89">
        <f t="shared" si="7"/>
        <v>1</v>
      </c>
      <c r="P26" s="40">
        <f t="shared" si="7"/>
        <v>0</v>
      </c>
      <c r="Q26" s="40">
        <f t="shared" si="7"/>
        <v>0</v>
      </c>
      <c r="R26" s="40">
        <f t="shared" si="7"/>
        <v>0</v>
      </c>
      <c r="S26" s="40">
        <f t="shared" si="7"/>
        <v>0</v>
      </c>
      <c r="T26" s="40">
        <f t="shared" si="7"/>
        <v>0</v>
      </c>
      <c r="U26" s="40">
        <f t="shared" si="7"/>
        <v>0</v>
      </c>
      <c r="V26" s="89">
        <f t="shared" si="7"/>
        <v>1</v>
      </c>
      <c r="W26" s="112">
        <f>IF(C26=0,0,+D26/C26*100)</f>
        <v>99.589322381930188</v>
      </c>
      <c r="X26" s="112">
        <f>IF(C26=0,0,+V26/C26*100)</f>
        <v>0.20533880903490762</v>
      </c>
      <c r="Y26" s="87">
        <f t="shared" si="8"/>
        <v>484</v>
      </c>
      <c r="Z26" s="40">
        <f t="shared" si="8"/>
        <v>468</v>
      </c>
      <c r="AA26" s="40">
        <f t="shared" si="8"/>
        <v>0</v>
      </c>
      <c r="AB26" s="40">
        <f t="shared" si="8"/>
        <v>15</v>
      </c>
      <c r="AC26" s="40">
        <f t="shared" si="8"/>
        <v>1</v>
      </c>
      <c r="AD26" s="251" t="s">
        <v>61</v>
      </c>
      <c r="AE26" s="252"/>
    </row>
    <row r="27" spans="1:32" s="123" customFormat="1" ht="13.5" customHeight="1">
      <c r="A27" s="218"/>
      <c r="B27" s="221"/>
      <c r="C27" s="40"/>
      <c r="D27" s="87"/>
      <c r="E27" s="40"/>
      <c r="F27" s="40"/>
      <c r="G27" s="40"/>
      <c r="H27" s="40"/>
      <c r="I27" s="88"/>
      <c r="J27" s="40"/>
      <c r="K27" s="87"/>
      <c r="L27" s="40"/>
      <c r="M27" s="89"/>
      <c r="N27" s="40"/>
      <c r="O27" s="89"/>
      <c r="P27" s="40"/>
      <c r="Q27" s="40"/>
      <c r="R27" s="40"/>
      <c r="S27" s="40"/>
      <c r="T27" s="40"/>
      <c r="U27" s="40"/>
      <c r="V27" s="89"/>
      <c r="W27" s="112"/>
      <c r="X27" s="112"/>
      <c r="Y27" s="87"/>
      <c r="Z27" s="40"/>
      <c r="AA27" s="40"/>
      <c r="AB27" s="40"/>
      <c r="AC27" s="40"/>
      <c r="AD27" s="217"/>
      <c r="AE27" s="218"/>
    </row>
    <row r="28" spans="1:32" s="123" customFormat="1" ht="15" customHeight="1">
      <c r="A28" s="252" t="s">
        <v>96</v>
      </c>
      <c r="B28" s="255"/>
      <c r="C28" s="40">
        <f t="shared" ref="C28:V32" si="9">+C114+C200</f>
        <v>301</v>
      </c>
      <c r="D28" s="87">
        <f t="shared" si="9"/>
        <v>299</v>
      </c>
      <c r="E28" s="40">
        <f t="shared" si="9"/>
        <v>280</v>
      </c>
      <c r="F28" s="40">
        <f t="shared" si="9"/>
        <v>0</v>
      </c>
      <c r="G28" s="40">
        <f t="shared" si="9"/>
        <v>9</v>
      </c>
      <c r="H28" s="40">
        <f t="shared" si="9"/>
        <v>8</v>
      </c>
      <c r="I28" s="88">
        <f t="shared" si="9"/>
        <v>2</v>
      </c>
      <c r="J28" s="40">
        <f t="shared" si="9"/>
        <v>0</v>
      </c>
      <c r="K28" s="87">
        <f t="shared" si="9"/>
        <v>0</v>
      </c>
      <c r="L28" s="40">
        <f t="shared" si="9"/>
        <v>0</v>
      </c>
      <c r="M28" s="89">
        <f t="shared" si="9"/>
        <v>0</v>
      </c>
      <c r="N28" s="40">
        <f t="shared" si="9"/>
        <v>0</v>
      </c>
      <c r="O28" s="89">
        <f t="shared" si="9"/>
        <v>2</v>
      </c>
      <c r="P28" s="40">
        <f t="shared" si="9"/>
        <v>0</v>
      </c>
      <c r="Q28" s="40">
        <f t="shared" si="9"/>
        <v>0</v>
      </c>
      <c r="R28" s="40">
        <f t="shared" si="9"/>
        <v>0</v>
      </c>
      <c r="S28" s="40">
        <f t="shared" si="9"/>
        <v>0</v>
      </c>
      <c r="T28" s="40">
        <f t="shared" si="9"/>
        <v>0</v>
      </c>
      <c r="U28" s="40">
        <f t="shared" si="9"/>
        <v>0</v>
      </c>
      <c r="V28" s="89">
        <f t="shared" si="9"/>
        <v>0</v>
      </c>
      <c r="W28" s="112">
        <f>IF(C28=0,0,+D28/C28*100)</f>
        <v>99.33554817275747</v>
      </c>
      <c r="X28" s="112">
        <f>IF(C28=0,0,+V28/C28*100)</f>
        <v>0</v>
      </c>
      <c r="Y28" s="87">
        <f t="shared" ref="Y28:AC32" si="10">+Y114+Y200</f>
        <v>293</v>
      </c>
      <c r="Z28" s="40">
        <f t="shared" si="10"/>
        <v>283</v>
      </c>
      <c r="AA28" s="40">
        <f t="shared" si="10"/>
        <v>0</v>
      </c>
      <c r="AB28" s="40">
        <f t="shared" si="10"/>
        <v>8</v>
      </c>
      <c r="AC28" s="40">
        <f t="shared" si="10"/>
        <v>2</v>
      </c>
      <c r="AD28" s="251" t="s">
        <v>96</v>
      </c>
      <c r="AE28" s="252"/>
    </row>
    <row r="29" spans="1:32" s="123" customFormat="1" ht="15" customHeight="1">
      <c r="A29" s="252" t="s">
        <v>97</v>
      </c>
      <c r="B29" s="255"/>
      <c r="C29" s="40">
        <f t="shared" si="9"/>
        <v>1330</v>
      </c>
      <c r="D29" s="87">
        <f t="shared" si="9"/>
        <v>1300</v>
      </c>
      <c r="E29" s="40">
        <f t="shared" si="9"/>
        <v>1229</v>
      </c>
      <c r="F29" s="40">
        <f t="shared" si="9"/>
        <v>0</v>
      </c>
      <c r="G29" s="40">
        <f t="shared" si="9"/>
        <v>19</v>
      </c>
      <c r="H29" s="40">
        <f t="shared" si="9"/>
        <v>45</v>
      </c>
      <c r="I29" s="88">
        <f t="shared" si="9"/>
        <v>7</v>
      </c>
      <c r="J29" s="40">
        <f t="shared" si="9"/>
        <v>0</v>
      </c>
      <c r="K29" s="87">
        <f t="shared" si="9"/>
        <v>0</v>
      </c>
      <c r="L29" s="40">
        <f t="shared" si="9"/>
        <v>0</v>
      </c>
      <c r="M29" s="89">
        <f t="shared" si="9"/>
        <v>1</v>
      </c>
      <c r="N29" s="40">
        <f t="shared" si="9"/>
        <v>14</v>
      </c>
      <c r="O29" s="89">
        <f t="shared" si="9"/>
        <v>15</v>
      </c>
      <c r="P29" s="40">
        <f t="shared" si="9"/>
        <v>0</v>
      </c>
      <c r="Q29" s="40">
        <f t="shared" si="9"/>
        <v>1</v>
      </c>
      <c r="R29" s="40">
        <f t="shared" si="9"/>
        <v>1</v>
      </c>
      <c r="S29" s="40">
        <f t="shared" si="9"/>
        <v>0</v>
      </c>
      <c r="T29" s="40">
        <f t="shared" si="9"/>
        <v>0</v>
      </c>
      <c r="U29" s="40">
        <f t="shared" si="9"/>
        <v>0</v>
      </c>
      <c r="V29" s="89">
        <f t="shared" si="9"/>
        <v>15</v>
      </c>
      <c r="W29" s="112">
        <f>IF(C29=0,0,+D29/C29*100)</f>
        <v>97.744360902255636</v>
      </c>
      <c r="X29" s="112">
        <f>IF(C29=0,0,+V29/C29*100)</f>
        <v>1.1278195488721803</v>
      </c>
      <c r="Y29" s="87">
        <f t="shared" si="10"/>
        <v>1286</v>
      </c>
      <c r="Z29" s="40">
        <f t="shared" si="10"/>
        <v>1234</v>
      </c>
      <c r="AA29" s="40">
        <f t="shared" si="10"/>
        <v>0</v>
      </c>
      <c r="AB29" s="40">
        <f t="shared" si="10"/>
        <v>45</v>
      </c>
      <c r="AC29" s="40">
        <f t="shared" si="10"/>
        <v>7</v>
      </c>
      <c r="AD29" s="251" t="s">
        <v>97</v>
      </c>
      <c r="AE29" s="252"/>
    </row>
    <row r="30" spans="1:32" s="123" customFormat="1" ht="15" customHeight="1">
      <c r="A30" s="252" t="s">
        <v>60</v>
      </c>
      <c r="B30" s="255"/>
      <c r="C30" s="40">
        <f t="shared" si="9"/>
        <v>345</v>
      </c>
      <c r="D30" s="87">
        <f t="shared" si="9"/>
        <v>342</v>
      </c>
      <c r="E30" s="40">
        <f t="shared" si="9"/>
        <v>331</v>
      </c>
      <c r="F30" s="40">
        <f t="shared" si="9"/>
        <v>0</v>
      </c>
      <c r="G30" s="40">
        <f t="shared" si="9"/>
        <v>4</v>
      </c>
      <c r="H30" s="40">
        <f t="shared" si="9"/>
        <v>4</v>
      </c>
      <c r="I30" s="88">
        <f t="shared" si="9"/>
        <v>3</v>
      </c>
      <c r="J30" s="40">
        <f t="shared" si="9"/>
        <v>0</v>
      </c>
      <c r="K30" s="87">
        <f t="shared" si="9"/>
        <v>0</v>
      </c>
      <c r="L30" s="40">
        <f t="shared" si="9"/>
        <v>0</v>
      </c>
      <c r="M30" s="89">
        <f t="shared" si="9"/>
        <v>2</v>
      </c>
      <c r="N30" s="40">
        <f t="shared" si="9"/>
        <v>0</v>
      </c>
      <c r="O30" s="89">
        <f t="shared" si="9"/>
        <v>1</v>
      </c>
      <c r="P30" s="40">
        <f t="shared" si="9"/>
        <v>0</v>
      </c>
      <c r="Q30" s="40">
        <f t="shared" si="9"/>
        <v>0</v>
      </c>
      <c r="R30" s="40">
        <f t="shared" si="9"/>
        <v>0</v>
      </c>
      <c r="S30" s="40">
        <f t="shared" si="9"/>
        <v>0</v>
      </c>
      <c r="T30" s="40">
        <f t="shared" si="9"/>
        <v>0</v>
      </c>
      <c r="U30" s="40">
        <f t="shared" si="9"/>
        <v>0</v>
      </c>
      <c r="V30" s="89">
        <f t="shared" si="9"/>
        <v>0</v>
      </c>
      <c r="W30" s="112">
        <f>IF(C30=0,0,+D30/C30*100)</f>
        <v>99.130434782608702</v>
      </c>
      <c r="X30" s="112">
        <f>IF(C30=0,0,+V30/C30*100)</f>
        <v>0</v>
      </c>
      <c r="Y30" s="87">
        <f t="shared" si="10"/>
        <v>340</v>
      </c>
      <c r="Z30" s="40">
        <f t="shared" si="10"/>
        <v>333</v>
      </c>
      <c r="AA30" s="40">
        <f t="shared" si="10"/>
        <v>0</v>
      </c>
      <c r="AB30" s="40">
        <f t="shared" si="10"/>
        <v>4</v>
      </c>
      <c r="AC30" s="40">
        <f t="shared" si="10"/>
        <v>3</v>
      </c>
      <c r="AD30" s="251" t="s">
        <v>60</v>
      </c>
      <c r="AE30" s="252"/>
    </row>
    <row r="31" spans="1:32" s="123" customFormat="1" ht="15" customHeight="1">
      <c r="A31" s="252" t="s">
        <v>98</v>
      </c>
      <c r="B31" s="255"/>
      <c r="C31" s="40">
        <f t="shared" si="9"/>
        <v>282</v>
      </c>
      <c r="D31" s="87">
        <f t="shared" si="9"/>
        <v>280</v>
      </c>
      <c r="E31" s="40">
        <f t="shared" si="9"/>
        <v>271</v>
      </c>
      <c r="F31" s="40">
        <f t="shared" si="9"/>
        <v>0</v>
      </c>
      <c r="G31" s="40">
        <f t="shared" si="9"/>
        <v>2</v>
      </c>
      <c r="H31" s="40">
        <f t="shared" si="9"/>
        <v>3</v>
      </c>
      <c r="I31" s="88">
        <f t="shared" si="9"/>
        <v>4</v>
      </c>
      <c r="J31" s="40">
        <f t="shared" si="9"/>
        <v>0</v>
      </c>
      <c r="K31" s="87">
        <f t="shared" si="9"/>
        <v>0</v>
      </c>
      <c r="L31" s="40">
        <f t="shared" si="9"/>
        <v>0</v>
      </c>
      <c r="M31" s="89">
        <f t="shared" si="9"/>
        <v>1</v>
      </c>
      <c r="N31" s="40">
        <f t="shared" si="9"/>
        <v>1</v>
      </c>
      <c r="O31" s="89">
        <f t="shared" si="9"/>
        <v>0</v>
      </c>
      <c r="P31" s="40">
        <f t="shared" si="9"/>
        <v>0</v>
      </c>
      <c r="Q31" s="40">
        <f t="shared" si="9"/>
        <v>0</v>
      </c>
      <c r="R31" s="40">
        <f t="shared" si="9"/>
        <v>0</v>
      </c>
      <c r="S31" s="40">
        <f t="shared" si="9"/>
        <v>0</v>
      </c>
      <c r="T31" s="40">
        <f t="shared" si="9"/>
        <v>0</v>
      </c>
      <c r="U31" s="40">
        <f t="shared" si="9"/>
        <v>0</v>
      </c>
      <c r="V31" s="89">
        <f t="shared" si="9"/>
        <v>1</v>
      </c>
      <c r="W31" s="112">
        <f>IF(C31=0,0,+D31/C31*100)</f>
        <v>99.290780141843967</v>
      </c>
      <c r="X31" s="112">
        <f>IF(C31=0,0,+V31/C31*100)</f>
        <v>0.3546099290780142</v>
      </c>
      <c r="Y31" s="87">
        <f t="shared" si="10"/>
        <v>278</v>
      </c>
      <c r="Z31" s="40">
        <f t="shared" si="10"/>
        <v>271</v>
      </c>
      <c r="AA31" s="40">
        <f t="shared" si="10"/>
        <v>0</v>
      </c>
      <c r="AB31" s="40">
        <f t="shared" si="10"/>
        <v>3</v>
      </c>
      <c r="AC31" s="40">
        <f t="shared" si="10"/>
        <v>4</v>
      </c>
      <c r="AD31" s="251" t="s">
        <v>98</v>
      </c>
      <c r="AE31" s="252"/>
    </row>
    <row r="32" spans="1:32" s="123" customFormat="1" ht="15" customHeight="1">
      <c r="A32" s="252" t="s">
        <v>99</v>
      </c>
      <c r="B32" s="255"/>
      <c r="C32" s="40">
        <f t="shared" si="9"/>
        <v>284</v>
      </c>
      <c r="D32" s="87">
        <f t="shared" si="9"/>
        <v>273</v>
      </c>
      <c r="E32" s="40">
        <f t="shared" si="9"/>
        <v>261</v>
      </c>
      <c r="F32" s="40">
        <f t="shared" si="9"/>
        <v>0</v>
      </c>
      <c r="G32" s="40">
        <f t="shared" si="9"/>
        <v>6</v>
      </c>
      <c r="H32" s="40">
        <f t="shared" si="9"/>
        <v>3</v>
      </c>
      <c r="I32" s="88">
        <f t="shared" si="9"/>
        <v>3</v>
      </c>
      <c r="J32" s="40">
        <f t="shared" si="9"/>
        <v>0</v>
      </c>
      <c r="K32" s="87">
        <f t="shared" si="9"/>
        <v>0</v>
      </c>
      <c r="L32" s="40">
        <f t="shared" si="9"/>
        <v>0</v>
      </c>
      <c r="M32" s="89">
        <f t="shared" si="9"/>
        <v>0</v>
      </c>
      <c r="N32" s="40">
        <f t="shared" si="9"/>
        <v>4</v>
      </c>
      <c r="O32" s="89">
        <f t="shared" si="9"/>
        <v>7</v>
      </c>
      <c r="P32" s="40">
        <f t="shared" si="9"/>
        <v>0</v>
      </c>
      <c r="Q32" s="40">
        <f t="shared" si="9"/>
        <v>0</v>
      </c>
      <c r="R32" s="40">
        <f t="shared" si="9"/>
        <v>0</v>
      </c>
      <c r="S32" s="40">
        <f t="shared" si="9"/>
        <v>0</v>
      </c>
      <c r="T32" s="40">
        <f t="shared" si="9"/>
        <v>0</v>
      </c>
      <c r="U32" s="40">
        <f t="shared" si="9"/>
        <v>0</v>
      </c>
      <c r="V32" s="89">
        <f t="shared" si="9"/>
        <v>4</v>
      </c>
      <c r="W32" s="112">
        <f>IF(C32=0,0,+D32/C32*100)</f>
        <v>96.126760563380287</v>
      </c>
      <c r="X32" s="112">
        <f>IF(C32=0,0,+V32/C32*100)</f>
        <v>1.4084507042253522</v>
      </c>
      <c r="Y32" s="87">
        <f t="shared" si="10"/>
        <v>271</v>
      </c>
      <c r="Z32" s="40">
        <f t="shared" si="10"/>
        <v>264</v>
      </c>
      <c r="AA32" s="40">
        <f t="shared" si="10"/>
        <v>0</v>
      </c>
      <c r="AB32" s="40">
        <f t="shared" si="10"/>
        <v>4</v>
      </c>
      <c r="AC32" s="40">
        <f t="shared" si="10"/>
        <v>3</v>
      </c>
      <c r="AD32" s="251" t="s">
        <v>99</v>
      </c>
      <c r="AE32" s="252"/>
    </row>
    <row r="33" spans="1:31" s="123" customFormat="1" ht="13.5" customHeight="1">
      <c r="A33" s="218"/>
      <c r="B33" s="221"/>
      <c r="C33" s="40"/>
      <c r="D33" s="87"/>
      <c r="E33" s="40"/>
      <c r="F33" s="40"/>
      <c r="G33" s="40"/>
      <c r="H33" s="40"/>
      <c r="I33" s="88"/>
      <c r="J33" s="40"/>
      <c r="K33" s="87"/>
      <c r="L33" s="40"/>
      <c r="M33" s="89"/>
      <c r="N33" s="40"/>
      <c r="O33" s="89"/>
      <c r="P33" s="40"/>
      <c r="Q33" s="40"/>
      <c r="R33" s="40"/>
      <c r="S33" s="40"/>
      <c r="T33" s="40"/>
      <c r="U33" s="40"/>
      <c r="V33" s="89"/>
      <c r="W33" s="112"/>
      <c r="X33" s="112"/>
      <c r="Y33" s="87"/>
      <c r="Z33" s="40"/>
      <c r="AA33" s="40"/>
      <c r="AB33" s="40"/>
      <c r="AC33" s="40"/>
      <c r="AD33" s="217"/>
      <c r="AE33" s="218"/>
    </row>
    <row r="34" spans="1:31" s="123" customFormat="1" ht="15" customHeight="1">
      <c r="A34" s="252" t="s">
        <v>100</v>
      </c>
      <c r="B34" s="255"/>
      <c r="C34" s="40">
        <f t="shared" ref="C34:V37" si="11">+C120+C206</f>
        <v>469</v>
      </c>
      <c r="D34" s="87">
        <f t="shared" si="11"/>
        <v>464</v>
      </c>
      <c r="E34" s="40">
        <f t="shared" si="11"/>
        <v>451</v>
      </c>
      <c r="F34" s="40">
        <f t="shared" si="11"/>
        <v>6</v>
      </c>
      <c r="G34" s="40">
        <f t="shared" si="11"/>
        <v>2</v>
      </c>
      <c r="H34" s="40">
        <f t="shared" si="11"/>
        <v>1</v>
      </c>
      <c r="I34" s="88">
        <f t="shared" si="11"/>
        <v>4</v>
      </c>
      <c r="J34" s="40">
        <f t="shared" si="11"/>
        <v>2</v>
      </c>
      <c r="K34" s="87">
        <f t="shared" si="11"/>
        <v>0</v>
      </c>
      <c r="L34" s="40">
        <f t="shared" si="11"/>
        <v>0</v>
      </c>
      <c r="M34" s="89">
        <f t="shared" si="11"/>
        <v>0</v>
      </c>
      <c r="N34" s="40">
        <f t="shared" si="11"/>
        <v>0</v>
      </c>
      <c r="O34" s="89">
        <f t="shared" si="11"/>
        <v>3</v>
      </c>
      <c r="P34" s="40">
        <f t="shared" si="11"/>
        <v>0</v>
      </c>
      <c r="Q34" s="40">
        <f t="shared" si="11"/>
        <v>0</v>
      </c>
      <c r="R34" s="40">
        <f t="shared" si="11"/>
        <v>0</v>
      </c>
      <c r="S34" s="40">
        <f t="shared" si="11"/>
        <v>0</v>
      </c>
      <c r="T34" s="40">
        <f t="shared" si="11"/>
        <v>0</v>
      </c>
      <c r="U34" s="40">
        <f t="shared" si="11"/>
        <v>0</v>
      </c>
      <c r="V34" s="89">
        <f t="shared" si="11"/>
        <v>0</v>
      </c>
      <c r="W34" s="112">
        <f>IF(C34=0,0,+D34/C34*100)</f>
        <v>98.933901918976545</v>
      </c>
      <c r="X34" s="112">
        <f>IF(C34=0,0,+V34/C34*100)</f>
        <v>0</v>
      </c>
      <c r="Y34" s="87">
        <f t="shared" ref="Y34:AC37" si="12">+Y120+Y206</f>
        <v>468</v>
      </c>
      <c r="Z34" s="40">
        <f t="shared" si="12"/>
        <v>456</v>
      </c>
      <c r="AA34" s="40">
        <f t="shared" si="12"/>
        <v>6</v>
      </c>
      <c r="AB34" s="40">
        <f t="shared" si="12"/>
        <v>1</v>
      </c>
      <c r="AC34" s="40">
        <f t="shared" si="12"/>
        <v>5</v>
      </c>
      <c r="AD34" s="251" t="s">
        <v>100</v>
      </c>
      <c r="AE34" s="252"/>
    </row>
    <row r="35" spans="1:31" s="123" customFormat="1" ht="15" customHeight="1">
      <c r="A35" s="252" t="s">
        <v>101</v>
      </c>
      <c r="B35" s="255"/>
      <c r="C35" s="40">
        <f t="shared" si="11"/>
        <v>344</v>
      </c>
      <c r="D35" s="87">
        <f t="shared" si="11"/>
        <v>342</v>
      </c>
      <c r="E35" s="40">
        <f t="shared" si="11"/>
        <v>335</v>
      </c>
      <c r="F35" s="40">
        <f t="shared" si="11"/>
        <v>1</v>
      </c>
      <c r="G35" s="40">
        <f t="shared" si="11"/>
        <v>2</v>
      </c>
      <c r="H35" s="40">
        <f t="shared" si="11"/>
        <v>3</v>
      </c>
      <c r="I35" s="88">
        <f t="shared" si="11"/>
        <v>1</v>
      </c>
      <c r="J35" s="40">
        <f t="shared" si="11"/>
        <v>0</v>
      </c>
      <c r="K35" s="87">
        <f t="shared" si="11"/>
        <v>0</v>
      </c>
      <c r="L35" s="40">
        <f t="shared" si="11"/>
        <v>0</v>
      </c>
      <c r="M35" s="89">
        <f t="shared" si="11"/>
        <v>0</v>
      </c>
      <c r="N35" s="40">
        <f t="shared" si="11"/>
        <v>0</v>
      </c>
      <c r="O35" s="89">
        <f t="shared" si="11"/>
        <v>2</v>
      </c>
      <c r="P35" s="40">
        <f t="shared" si="11"/>
        <v>0</v>
      </c>
      <c r="Q35" s="40">
        <f t="shared" si="11"/>
        <v>0</v>
      </c>
      <c r="R35" s="40">
        <f t="shared" si="11"/>
        <v>0</v>
      </c>
      <c r="S35" s="40">
        <f t="shared" si="11"/>
        <v>0</v>
      </c>
      <c r="T35" s="40">
        <f t="shared" si="11"/>
        <v>0</v>
      </c>
      <c r="U35" s="40">
        <f t="shared" si="11"/>
        <v>0</v>
      </c>
      <c r="V35" s="89">
        <f t="shared" si="11"/>
        <v>0</v>
      </c>
      <c r="W35" s="112">
        <f>IF(C35=0,0,+D35/C35*100)</f>
        <v>99.418604651162795</v>
      </c>
      <c r="X35" s="112">
        <f>IF(C35=0,0,+V35/C35*100)</f>
        <v>0</v>
      </c>
      <c r="Y35" s="87">
        <f t="shared" si="12"/>
        <v>342</v>
      </c>
      <c r="Z35" s="40">
        <f t="shared" si="12"/>
        <v>337</v>
      </c>
      <c r="AA35" s="40">
        <f t="shared" si="12"/>
        <v>1</v>
      </c>
      <c r="AB35" s="40">
        <f t="shared" si="12"/>
        <v>3</v>
      </c>
      <c r="AC35" s="40">
        <f t="shared" si="12"/>
        <v>1</v>
      </c>
      <c r="AD35" s="251" t="s">
        <v>101</v>
      </c>
      <c r="AE35" s="252"/>
    </row>
    <row r="36" spans="1:31" s="123" customFormat="1" ht="15" customHeight="1">
      <c r="A36" s="252" t="s">
        <v>102</v>
      </c>
      <c r="B36" s="255"/>
      <c r="C36" s="40">
        <f t="shared" si="11"/>
        <v>231</v>
      </c>
      <c r="D36" s="87">
        <f t="shared" si="11"/>
        <v>228</v>
      </c>
      <c r="E36" s="40">
        <f t="shared" si="11"/>
        <v>216</v>
      </c>
      <c r="F36" s="40">
        <f t="shared" si="11"/>
        <v>0</v>
      </c>
      <c r="G36" s="40">
        <f t="shared" si="11"/>
        <v>3</v>
      </c>
      <c r="H36" s="40">
        <f t="shared" si="11"/>
        <v>4</v>
      </c>
      <c r="I36" s="88">
        <f t="shared" si="11"/>
        <v>5</v>
      </c>
      <c r="J36" s="40">
        <f t="shared" si="11"/>
        <v>0</v>
      </c>
      <c r="K36" s="87">
        <f t="shared" si="11"/>
        <v>0</v>
      </c>
      <c r="L36" s="40">
        <f t="shared" si="11"/>
        <v>0</v>
      </c>
      <c r="M36" s="89">
        <f t="shared" si="11"/>
        <v>0</v>
      </c>
      <c r="N36" s="40">
        <f t="shared" si="11"/>
        <v>2</v>
      </c>
      <c r="O36" s="89">
        <f t="shared" si="11"/>
        <v>1</v>
      </c>
      <c r="P36" s="40">
        <f t="shared" si="11"/>
        <v>0</v>
      </c>
      <c r="Q36" s="40">
        <f t="shared" si="11"/>
        <v>0</v>
      </c>
      <c r="R36" s="40">
        <f t="shared" si="11"/>
        <v>0</v>
      </c>
      <c r="S36" s="40">
        <f t="shared" si="11"/>
        <v>0</v>
      </c>
      <c r="T36" s="40">
        <f t="shared" si="11"/>
        <v>0</v>
      </c>
      <c r="U36" s="40">
        <f t="shared" si="11"/>
        <v>0</v>
      </c>
      <c r="V36" s="89">
        <f t="shared" si="11"/>
        <v>2</v>
      </c>
      <c r="W36" s="112">
        <f>IF(C36=0,0,+D36/C36*100)</f>
        <v>98.701298701298697</v>
      </c>
      <c r="X36" s="112">
        <f>IF(C36=0,0,+V36/C36*100)</f>
        <v>0.86580086580086579</v>
      </c>
      <c r="Y36" s="87">
        <f t="shared" si="12"/>
        <v>226</v>
      </c>
      <c r="Z36" s="40">
        <f t="shared" si="12"/>
        <v>217</v>
      </c>
      <c r="AA36" s="40">
        <f t="shared" si="12"/>
        <v>0</v>
      </c>
      <c r="AB36" s="40">
        <f t="shared" si="12"/>
        <v>4</v>
      </c>
      <c r="AC36" s="40">
        <f t="shared" si="12"/>
        <v>5</v>
      </c>
      <c r="AD36" s="251" t="s">
        <v>102</v>
      </c>
      <c r="AE36" s="252"/>
    </row>
    <row r="37" spans="1:31" s="123" customFormat="1" ht="15" customHeight="1">
      <c r="A37" s="252" t="s">
        <v>103</v>
      </c>
      <c r="B37" s="255"/>
      <c r="C37" s="40">
        <f t="shared" si="11"/>
        <v>776</v>
      </c>
      <c r="D37" s="87">
        <f t="shared" si="11"/>
        <v>771</v>
      </c>
      <c r="E37" s="40">
        <f t="shared" si="11"/>
        <v>733</v>
      </c>
      <c r="F37" s="40">
        <f t="shared" si="11"/>
        <v>1</v>
      </c>
      <c r="G37" s="40">
        <f t="shared" si="11"/>
        <v>13</v>
      </c>
      <c r="H37" s="40">
        <f t="shared" si="11"/>
        <v>18</v>
      </c>
      <c r="I37" s="88">
        <f t="shared" si="11"/>
        <v>6</v>
      </c>
      <c r="J37" s="40">
        <f t="shared" si="11"/>
        <v>0</v>
      </c>
      <c r="K37" s="87">
        <f t="shared" si="11"/>
        <v>0</v>
      </c>
      <c r="L37" s="40">
        <f t="shared" si="11"/>
        <v>0</v>
      </c>
      <c r="M37" s="89">
        <f t="shared" si="11"/>
        <v>1</v>
      </c>
      <c r="N37" s="40">
        <f t="shared" si="11"/>
        <v>1</v>
      </c>
      <c r="O37" s="89">
        <f t="shared" si="11"/>
        <v>3</v>
      </c>
      <c r="P37" s="40">
        <f t="shared" si="11"/>
        <v>0</v>
      </c>
      <c r="Q37" s="40">
        <f t="shared" si="11"/>
        <v>0</v>
      </c>
      <c r="R37" s="40">
        <f t="shared" si="11"/>
        <v>0</v>
      </c>
      <c r="S37" s="40">
        <f t="shared" si="11"/>
        <v>0</v>
      </c>
      <c r="T37" s="40">
        <f t="shared" si="11"/>
        <v>0</v>
      </c>
      <c r="U37" s="40">
        <f t="shared" si="11"/>
        <v>0</v>
      </c>
      <c r="V37" s="89">
        <f t="shared" si="11"/>
        <v>1</v>
      </c>
      <c r="W37" s="112">
        <f>IF(C37=0,0,+D37/C37*100)</f>
        <v>99.355670103092791</v>
      </c>
      <c r="X37" s="112">
        <f>IF(C37=0,0,+V37/C37*100)</f>
        <v>0.12886597938144329</v>
      </c>
      <c r="Y37" s="87">
        <f t="shared" si="12"/>
        <v>759</v>
      </c>
      <c r="Z37" s="40">
        <f t="shared" si="12"/>
        <v>734</v>
      </c>
      <c r="AA37" s="40">
        <f t="shared" si="12"/>
        <v>1</v>
      </c>
      <c r="AB37" s="40">
        <f t="shared" si="12"/>
        <v>18</v>
      </c>
      <c r="AC37" s="40">
        <f t="shared" si="12"/>
        <v>6</v>
      </c>
      <c r="AD37" s="251" t="s">
        <v>103</v>
      </c>
      <c r="AE37" s="254"/>
    </row>
    <row r="38" spans="1:31" s="123" customFormat="1" ht="13.5" customHeight="1">
      <c r="A38" s="43"/>
      <c r="B38" s="124"/>
      <c r="C38" s="125"/>
      <c r="D38" s="126"/>
      <c r="E38" s="127"/>
      <c r="F38" s="125"/>
      <c r="G38" s="125"/>
      <c r="H38" s="125"/>
      <c r="I38" s="128"/>
      <c r="J38" s="125"/>
      <c r="K38" s="126"/>
      <c r="L38" s="125"/>
      <c r="M38" s="129"/>
      <c r="N38" s="125"/>
      <c r="O38" s="130"/>
      <c r="P38" s="131"/>
      <c r="Q38" s="131"/>
      <c r="R38" s="131"/>
      <c r="S38" s="131"/>
      <c r="T38" s="131"/>
      <c r="U38" s="131"/>
      <c r="V38" s="130"/>
      <c r="W38" s="132"/>
      <c r="X38" s="132"/>
      <c r="Y38" s="126"/>
      <c r="Z38" s="125"/>
      <c r="AA38" s="125"/>
      <c r="AB38" s="125"/>
      <c r="AC38" s="125"/>
      <c r="AD38" s="44"/>
      <c r="AE38" s="43"/>
    </row>
    <row r="39" spans="1:31" s="123" customFormat="1" ht="15" customHeight="1">
      <c r="A39" s="252" t="s">
        <v>59</v>
      </c>
      <c r="B39" s="255"/>
      <c r="C39" s="133">
        <f t="shared" ref="C39:I39" si="13">SUM(C40:C41)</f>
        <v>14</v>
      </c>
      <c r="D39" s="134">
        <f t="shared" si="13"/>
        <v>13</v>
      </c>
      <c r="E39" s="133">
        <f t="shared" si="13"/>
        <v>12</v>
      </c>
      <c r="F39" s="133">
        <f t="shared" si="13"/>
        <v>0</v>
      </c>
      <c r="G39" s="133">
        <f t="shared" si="13"/>
        <v>0</v>
      </c>
      <c r="H39" s="133">
        <f t="shared" si="13"/>
        <v>1</v>
      </c>
      <c r="I39" s="135">
        <f t="shared" si="13"/>
        <v>0</v>
      </c>
      <c r="J39" s="133">
        <f>SUM(J40:J41)</f>
        <v>0</v>
      </c>
      <c r="K39" s="134">
        <f>SUM(K40:K41)</f>
        <v>0</v>
      </c>
      <c r="L39" s="133">
        <f>SUM(L40:L41)</f>
        <v>0</v>
      </c>
      <c r="M39" s="136">
        <f t="shared" ref="M39:AC39" si="14">SUM(M40:M41)</f>
        <v>0</v>
      </c>
      <c r="N39" s="133">
        <f t="shared" si="14"/>
        <v>0</v>
      </c>
      <c r="O39" s="136">
        <f t="shared" si="14"/>
        <v>1</v>
      </c>
      <c r="P39" s="133">
        <f t="shared" si="14"/>
        <v>0</v>
      </c>
      <c r="Q39" s="133">
        <f t="shared" si="14"/>
        <v>0</v>
      </c>
      <c r="R39" s="133">
        <f t="shared" si="14"/>
        <v>0</v>
      </c>
      <c r="S39" s="133">
        <f t="shared" si="14"/>
        <v>0</v>
      </c>
      <c r="T39" s="133">
        <f t="shared" si="14"/>
        <v>0</v>
      </c>
      <c r="U39" s="133">
        <f t="shared" si="14"/>
        <v>0</v>
      </c>
      <c r="V39" s="136">
        <f t="shared" si="14"/>
        <v>0</v>
      </c>
      <c r="W39" s="137">
        <f>+D39/C39*100</f>
        <v>92.857142857142861</v>
      </c>
      <c r="X39" s="137">
        <f>+V39/C39*100</f>
        <v>0</v>
      </c>
      <c r="Y39" s="134">
        <f t="shared" si="14"/>
        <v>13</v>
      </c>
      <c r="Z39" s="133">
        <f t="shared" si="14"/>
        <v>12</v>
      </c>
      <c r="AA39" s="133">
        <f t="shared" si="14"/>
        <v>0</v>
      </c>
      <c r="AB39" s="133">
        <f t="shared" si="14"/>
        <v>1</v>
      </c>
      <c r="AC39" s="133">
        <f t="shared" si="14"/>
        <v>0</v>
      </c>
      <c r="AD39" s="251" t="s">
        <v>59</v>
      </c>
      <c r="AE39" s="252"/>
    </row>
    <row r="40" spans="1:31" s="123" customFormat="1" ht="15" customHeight="1">
      <c r="A40" s="138"/>
      <c r="B40" s="221" t="s">
        <v>58</v>
      </c>
      <c r="C40" s="40">
        <f t="shared" ref="C40:V41" si="15">+C126+C212</f>
        <v>7</v>
      </c>
      <c r="D40" s="87">
        <f t="shared" si="15"/>
        <v>7</v>
      </c>
      <c r="E40" s="40">
        <f t="shared" si="15"/>
        <v>7</v>
      </c>
      <c r="F40" s="40">
        <f t="shared" si="15"/>
        <v>0</v>
      </c>
      <c r="G40" s="40">
        <f t="shared" si="15"/>
        <v>0</v>
      </c>
      <c r="H40" s="40">
        <f t="shared" si="15"/>
        <v>0</v>
      </c>
      <c r="I40" s="88">
        <f t="shared" si="15"/>
        <v>0</v>
      </c>
      <c r="J40" s="40">
        <f t="shared" si="15"/>
        <v>0</v>
      </c>
      <c r="K40" s="87">
        <f t="shared" si="15"/>
        <v>0</v>
      </c>
      <c r="L40" s="40">
        <f t="shared" si="15"/>
        <v>0</v>
      </c>
      <c r="M40" s="89">
        <f t="shared" si="15"/>
        <v>0</v>
      </c>
      <c r="N40" s="40">
        <f t="shared" si="15"/>
        <v>0</v>
      </c>
      <c r="O40" s="89">
        <f t="shared" si="15"/>
        <v>0</v>
      </c>
      <c r="P40" s="40">
        <f t="shared" si="15"/>
        <v>0</v>
      </c>
      <c r="Q40" s="40">
        <f t="shared" si="15"/>
        <v>0</v>
      </c>
      <c r="R40" s="40">
        <f t="shared" si="15"/>
        <v>0</v>
      </c>
      <c r="S40" s="40">
        <f t="shared" si="15"/>
        <v>0</v>
      </c>
      <c r="T40" s="40">
        <f t="shared" si="15"/>
        <v>0</v>
      </c>
      <c r="U40" s="40">
        <f t="shared" si="15"/>
        <v>0</v>
      </c>
      <c r="V40" s="89">
        <f t="shared" si="15"/>
        <v>0</v>
      </c>
      <c r="W40" s="112">
        <f>IF(C40=0,0,+D40/C40*100)</f>
        <v>100</v>
      </c>
      <c r="X40" s="112">
        <f>IF(C40=0,0,+V40/C40*100)</f>
        <v>0</v>
      </c>
      <c r="Y40" s="87">
        <f t="shared" ref="Y40:AC41" si="16">+Y126+Y212</f>
        <v>7</v>
      </c>
      <c r="Z40" s="40">
        <f t="shared" si="16"/>
        <v>7</v>
      </c>
      <c r="AA40" s="40">
        <f t="shared" si="16"/>
        <v>0</v>
      </c>
      <c r="AB40" s="40">
        <f t="shared" si="16"/>
        <v>0</v>
      </c>
      <c r="AC40" s="40">
        <f t="shared" si="16"/>
        <v>0</v>
      </c>
      <c r="AD40" s="139"/>
      <c r="AE40" s="218" t="s">
        <v>58</v>
      </c>
    </row>
    <row r="41" spans="1:31" s="123" customFormat="1" ht="15" customHeight="1">
      <c r="A41" s="138"/>
      <c r="B41" s="221" t="s">
        <v>57</v>
      </c>
      <c r="C41" s="40">
        <f t="shared" si="15"/>
        <v>7</v>
      </c>
      <c r="D41" s="87">
        <f t="shared" si="15"/>
        <v>6</v>
      </c>
      <c r="E41" s="40">
        <f t="shared" si="15"/>
        <v>5</v>
      </c>
      <c r="F41" s="40">
        <f t="shared" si="15"/>
        <v>0</v>
      </c>
      <c r="G41" s="40">
        <f t="shared" si="15"/>
        <v>0</v>
      </c>
      <c r="H41" s="40">
        <f t="shared" si="15"/>
        <v>1</v>
      </c>
      <c r="I41" s="88">
        <f t="shared" si="15"/>
        <v>0</v>
      </c>
      <c r="J41" s="40">
        <f t="shared" si="15"/>
        <v>0</v>
      </c>
      <c r="K41" s="87">
        <f t="shared" si="15"/>
        <v>0</v>
      </c>
      <c r="L41" s="40">
        <f t="shared" si="15"/>
        <v>0</v>
      </c>
      <c r="M41" s="89">
        <f t="shared" si="15"/>
        <v>0</v>
      </c>
      <c r="N41" s="40">
        <f t="shared" si="15"/>
        <v>0</v>
      </c>
      <c r="O41" s="89">
        <f t="shared" si="15"/>
        <v>1</v>
      </c>
      <c r="P41" s="40">
        <f t="shared" si="15"/>
        <v>0</v>
      </c>
      <c r="Q41" s="40">
        <f t="shared" si="15"/>
        <v>0</v>
      </c>
      <c r="R41" s="40">
        <f t="shared" si="15"/>
        <v>0</v>
      </c>
      <c r="S41" s="40">
        <f t="shared" si="15"/>
        <v>0</v>
      </c>
      <c r="T41" s="40">
        <f t="shared" si="15"/>
        <v>0</v>
      </c>
      <c r="U41" s="40">
        <f t="shared" si="15"/>
        <v>0</v>
      </c>
      <c r="V41" s="89">
        <f t="shared" si="15"/>
        <v>0</v>
      </c>
      <c r="W41" s="112">
        <f>IF(C41=0,0,+D41/C41*100)</f>
        <v>85.714285714285708</v>
      </c>
      <c r="X41" s="112">
        <f>IF(C41=0,0,+V41/C41*100)</f>
        <v>0</v>
      </c>
      <c r="Y41" s="87">
        <f t="shared" si="16"/>
        <v>6</v>
      </c>
      <c r="Z41" s="40">
        <f t="shared" si="16"/>
        <v>5</v>
      </c>
      <c r="AA41" s="40">
        <f t="shared" si="16"/>
        <v>0</v>
      </c>
      <c r="AB41" s="40">
        <f t="shared" si="16"/>
        <v>1</v>
      </c>
      <c r="AC41" s="40">
        <f t="shared" si="16"/>
        <v>0</v>
      </c>
      <c r="AD41" s="139"/>
      <c r="AE41" s="218" t="s">
        <v>57</v>
      </c>
    </row>
    <row r="42" spans="1:31" s="123" customFormat="1" ht="13.5" customHeight="1">
      <c r="A42" s="138"/>
      <c r="B42" s="140"/>
      <c r="C42" s="125"/>
      <c r="D42" s="126"/>
      <c r="E42" s="127"/>
      <c r="F42" s="125"/>
      <c r="G42" s="125"/>
      <c r="H42" s="125"/>
      <c r="I42" s="128"/>
      <c r="J42" s="125"/>
      <c r="K42" s="126"/>
      <c r="L42" s="125"/>
      <c r="M42" s="129"/>
      <c r="N42" s="125"/>
      <c r="O42" s="130"/>
      <c r="P42" s="131"/>
      <c r="Q42" s="131"/>
      <c r="R42" s="131"/>
      <c r="S42" s="131"/>
      <c r="T42" s="131"/>
      <c r="U42" s="131"/>
      <c r="V42" s="130"/>
      <c r="W42" s="132"/>
      <c r="X42" s="132"/>
      <c r="Y42" s="126"/>
      <c r="Z42" s="125"/>
      <c r="AA42" s="125"/>
      <c r="AB42" s="125"/>
      <c r="AC42" s="125"/>
      <c r="AD42" s="139"/>
      <c r="AE42" s="141"/>
    </row>
    <row r="43" spans="1:31" s="123" customFormat="1" ht="15" customHeight="1">
      <c r="A43" s="252" t="s">
        <v>56</v>
      </c>
      <c r="B43" s="256"/>
      <c r="C43" s="133">
        <f t="shared" ref="C43:AC43" si="17">SUM(C44:C44)</f>
        <v>184</v>
      </c>
      <c r="D43" s="134">
        <f t="shared" si="17"/>
        <v>183</v>
      </c>
      <c r="E43" s="133">
        <f t="shared" si="17"/>
        <v>173</v>
      </c>
      <c r="F43" s="133">
        <f t="shared" si="17"/>
        <v>0</v>
      </c>
      <c r="G43" s="133">
        <f t="shared" si="17"/>
        <v>4</v>
      </c>
      <c r="H43" s="133">
        <f t="shared" si="17"/>
        <v>1</v>
      </c>
      <c r="I43" s="135">
        <f t="shared" si="17"/>
        <v>5</v>
      </c>
      <c r="J43" s="133">
        <f t="shared" si="17"/>
        <v>0</v>
      </c>
      <c r="K43" s="134">
        <f t="shared" si="17"/>
        <v>0</v>
      </c>
      <c r="L43" s="133">
        <f t="shared" si="17"/>
        <v>0</v>
      </c>
      <c r="M43" s="136">
        <f t="shared" si="17"/>
        <v>0</v>
      </c>
      <c r="N43" s="133">
        <f t="shared" si="17"/>
        <v>1</v>
      </c>
      <c r="O43" s="136">
        <f t="shared" si="17"/>
        <v>0</v>
      </c>
      <c r="P43" s="133">
        <f t="shared" si="17"/>
        <v>0</v>
      </c>
      <c r="Q43" s="133">
        <f t="shared" si="17"/>
        <v>0</v>
      </c>
      <c r="R43" s="133">
        <f t="shared" si="17"/>
        <v>0</v>
      </c>
      <c r="S43" s="133">
        <f t="shared" si="17"/>
        <v>0</v>
      </c>
      <c r="T43" s="133">
        <f t="shared" si="17"/>
        <v>0</v>
      </c>
      <c r="U43" s="133">
        <f t="shared" si="17"/>
        <v>0</v>
      </c>
      <c r="V43" s="136">
        <f t="shared" si="17"/>
        <v>1</v>
      </c>
      <c r="W43" s="137">
        <f>+D43/C43*100</f>
        <v>99.456521739130437</v>
      </c>
      <c r="X43" s="137">
        <f>+V43/C43*100</f>
        <v>0.54347826086956519</v>
      </c>
      <c r="Y43" s="134">
        <f t="shared" si="17"/>
        <v>179</v>
      </c>
      <c r="Z43" s="133">
        <f t="shared" si="17"/>
        <v>173</v>
      </c>
      <c r="AA43" s="133">
        <f t="shared" si="17"/>
        <v>0</v>
      </c>
      <c r="AB43" s="133">
        <f t="shared" si="17"/>
        <v>1</v>
      </c>
      <c r="AC43" s="133">
        <f t="shared" si="17"/>
        <v>5</v>
      </c>
      <c r="AD43" s="251" t="s">
        <v>56</v>
      </c>
      <c r="AE43" s="257"/>
    </row>
    <row r="44" spans="1:31" s="123" customFormat="1" ht="15" customHeight="1">
      <c r="A44" s="138"/>
      <c r="B44" s="221" t="s">
        <v>55</v>
      </c>
      <c r="C44" s="40">
        <f t="shared" ref="C44:V44" si="18">+C130+C216</f>
        <v>184</v>
      </c>
      <c r="D44" s="87">
        <f t="shared" si="18"/>
        <v>183</v>
      </c>
      <c r="E44" s="40">
        <f t="shared" si="18"/>
        <v>173</v>
      </c>
      <c r="F44" s="40">
        <f t="shared" si="18"/>
        <v>0</v>
      </c>
      <c r="G44" s="40">
        <f t="shared" si="18"/>
        <v>4</v>
      </c>
      <c r="H44" s="40">
        <f t="shared" si="18"/>
        <v>1</v>
      </c>
      <c r="I44" s="88">
        <f t="shared" si="18"/>
        <v>5</v>
      </c>
      <c r="J44" s="40">
        <f t="shared" si="18"/>
        <v>0</v>
      </c>
      <c r="K44" s="87">
        <f t="shared" si="18"/>
        <v>0</v>
      </c>
      <c r="L44" s="40">
        <f t="shared" si="18"/>
        <v>0</v>
      </c>
      <c r="M44" s="89">
        <f t="shared" si="18"/>
        <v>0</v>
      </c>
      <c r="N44" s="40">
        <f t="shared" si="18"/>
        <v>1</v>
      </c>
      <c r="O44" s="89">
        <f t="shared" si="18"/>
        <v>0</v>
      </c>
      <c r="P44" s="40">
        <f t="shared" si="18"/>
        <v>0</v>
      </c>
      <c r="Q44" s="40">
        <f t="shared" si="18"/>
        <v>0</v>
      </c>
      <c r="R44" s="40">
        <f t="shared" si="18"/>
        <v>0</v>
      </c>
      <c r="S44" s="40">
        <f t="shared" si="18"/>
        <v>0</v>
      </c>
      <c r="T44" s="40">
        <f t="shared" si="18"/>
        <v>0</v>
      </c>
      <c r="U44" s="40">
        <f t="shared" si="18"/>
        <v>0</v>
      </c>
      <c r="V44" s="89">
        <f t="shared" si="18"/>
        <v>1</v>
      </c>
      <c r="W44" s="112">
        <f>IF(C44=0,0,+D44/C44*100)</f>
        <v>99.456521739130437</v>
      </c>
      <c r="X44" s="112">
        <f>IF(C44=0,0,+V44/C44*100)</f>
        <v>0.54347826086956519</v>
      </c>
      <c r="Y44" s="87">
        <f>+Y130+Y216</f>
        <v>179</v>
      </c>
      <c r="Z44" s="40">
        <f>+Z130+Z216</f>
        <v>173</v>
      </c>
      <c r="AA44" s="40">
        <f>+AA130+AA216</f>
        <v>0</v>
      </c>
      <c r="AB44" s="40">
        <f>+AB130+AB216</f>
        <v>1</v>
      </c>
      <c r="AC44" s="40">
        <f>+AC130+AC216</f>
        <v>5</v>
      </c>
      <c r="AD44" s="139"/>
      <c r="AE44" s="218" t="s">
        <v>55</v>
      </c>
    </row>
    <row r="45" spans="1:31" s="123" customFormat="1" ht="13.5" customHeight="1">
      <c r="A45" s="138"/>
      <c r="B45" s="221"/>
      <c r="C45" s="125"/>
      <c r="D45" s="126"/>
      <c r="E45" s="127"/>
      <c r="F45" s="125"/>
      <c r="G45" s="125"/>
      <c r="H45" s="125"/>
      <c r="I45" s="128"/>
      <c r="J45" s="125"/>
      <c r="K45" s="126"/>
      <c r="L45" s="125"/>
      <c r="M45" s="129"/>
      <c r="N45" s="125"/>
      <c r="O45" s="130"/>
      <c r="P45" s="131"/>
      <c r="Q45" s="131"/>
      <c r="R45" s="131"/>
      <c r="S45" s="131"/>
      <c r="T45" s="131"/>
      <c r="U45" s="131"/>
      <c r="V45" s="130"/>
      <c r="W45" s="132"/>
      <c r="X45" s="132"/>
      <c r="Y45" s="126"/>
      <c r="Z45" s="125"/>
      <c r="AA45" s="125"/>
      <c r="AB45" s="125"/>
      <c r="AC45" s="125"/>
      <c r="AD45" s="139"/>
      <c r="AE45" s="218"/>
    </row>
    <row r="46" spans="1:31" s="123" customFormat="1" ht="15" customHeight="1">
      <c r="A46" s="252" t="s">
        <v>54</v>
      </c>
      <c r="B46" s="256"/>
      <c r="C46" s="133">
        <f t="shared" ref="C46:AC46" si="19">SUM(C47:C47)</f>
        <v>103</v>
      </c>
      <c r="D46" s="134">
        <f t="shared" si="19"/>
        <v>102</v>
      </c>
      <c r="E46" s="133">
        <f t="shared" si="19"/>
        <v>100</v>
      </c>
      <c r="F46" s="133">
        <f t="shared" si="19"/>
        <v>0</v>
      </c>
      <c r="G46" s="133">
        <f t="shared" si="19"/>
        <v>0</v>
      </c>
      <c r="H46" s="133">
        <f t="shared" si="19"/>
        <v>0</v>
      </c>
      <c r="I46" s="135">
        <f t="shared" si="19"/>
        <v>2</v>
      </c>
      <c r="J46" s="133">
        <f t="shared" si="19"/>
        <v>0</v>
      </c>
      <c r="K46" s="134">
        <f t="shared" si="19"/>
        <v>0</v>
      </c>
      <c r="L46" s="133">
        <f t="shared" si="19"/>
        <v>0</v>
      </c>
      <c r="M46" s="136">
        <f t="shared" si="19"/>
        <v>0</v>
      </c>
      <c r="N46" s="133">
        <f t="shared" si="19"/>
        <v>0</v>
      </c>
      <c r="O46" s="136">
        <f t="shared" si="19"/>
        <v>1</v>
      </c>
      <c r="P46" s="133">
        <f t="shared" si="19"/>
        <v>0</v>
      </c>
      <c r="Q46" s="133">
        <f t="shared" si="19"/>
        <v>0</v>
      </c>
      <c r="R46" s="133">
        <f t="shared" si="19"/>
        <v>0</v>
      </c>
      <c r="S46" s="133">
        <f t="shared" si="19"/>
        <v>0</v>
      </c>
      <c r="T46" s="133">
        <f t="shared" si="19"/>
        <v>0</v>
      </c>
      <c r="U46" s="133">
        <f t="shared" si="19"/>
        <v>0</v>
      </c>
      <c r="V46" s="136">
        <f t="shared" si="19"/>
        <v>0</v>
      </c>
      <c r="W46" s="137">
        <f>+D46/C46*100</f>
        <v>99.029126213592235</v>
      </c>
      <c r="X46" s="137">
        <f>+V46/C46*100</f>
        <v>0</v>
      </c>
      <c r="Y46" s="134">
        <f t="shared" si="19"/>
        <v>102</v>
      </c>
      <c r="Z46" s="133">
        <f t="shared" si="19"/>
        <v>100</v>
      </c>
      <c r="AA46" s="133">
        <f t="shared" si="19"/>
        <v>0</v>
      </c>
      <c r="AB46" s="133">
        <f t="shared" si="19"/>
        <v>0</v>
      </c>
      <c r="AC46" s="133">
        <f t="shared" si="19"/>
        <v>2</v>
      </c>
      <c r="AD46" s="251" t="s">
        <v>54</v>
      </c>
      <c r="AE46" s="257"/>
    </row>
    <row r="47" spans="1:31" s="123" customFormat="1" ht="15" customHeight="1">
      <c r="A47" s="138"/>
      <c r="B47" s="221" t="s">
        <v>53</v>
      </c>
      <c r="C47" s="40">
        <f t="shared" ref="C47:V47" si="20">+C133+C219</f>
        <v>103</v>
      </c>
      <c r="D47" s="87">
        <f t="shared" si="20"/>
        <v>102</v>
      </c>
      <c r="E47" s="40">
        <f t="shared" si="20"/>
        <v>100</v>
      </c>
      <c r="F47" s="40">
        <f t="shared" si="20"/>
        <v>0</v>
      </c>
      <c r="G47" s="40">
        <f t="shared" si="20"/>
        <v>0</v>
      </c>
      <c r="H47" s="40">
        <f t="shared" si="20"/>
        <v>0</v>
      </c>
      <c r="I47" s="88">
        <f t="shared" si="20"/>
        <v>2</v>
      </c>
      <c r="J47" s="40">
        <f t="shared" si="20"/>
        <v>0</v>
      </c>
      <c r="K47" s="87">
        <f t="shared" si="20"/>
        <v>0</v>
      </c>
      <c r="L47" s="40">
        <f t="shared" si="20"/>
        <v>0</v>
      </c>
      <c r="M47" s="89">
        <f t="shared" si="20"/>
        <v>0</v>
      </c>
      <c r="N47" s="40">
        <f t="shared" si="20"/>
        <v>0</v>
      </c>
      <c r="O47" s="89">
        <f t="shared" si="20"/>
        <v>1</v>
      </c>
      <c r="P47" s="40">
        <f t="shared" si="20"/>
        <v>0</v>
      </c>
      <c r="Q47" s="40">
        <f t="shared" si="20"/>
        <v>0</v>
      </c>
      <c r="R47" s="40">
        <f t="shared" si="20"/>
        <v>0</v>
      </c>
      <c r="S47" s="40">
        <f t="shared" si="20"/>
        <v>0</v>
      </c>
      <c r="T47" s="40">
        <f t="shared" si="20"/>
        <v>0</v>
      </c>
      <c r="U47" s="40">
        <f t="shared" si="20"/>
        <v>0</v>
      </c>
      <c r="V47" s="89">
        <f t="shared" si="20"/>
        <v>0</v>
      </c>
      <c r="W47" s="112">
        <f>IF(C47=0,0,+D47/C47*100)</f>
        <v>99.029126213592235</v>
      </c>
      <c r="X47" s="112">
        <f>IF(C47=0,0,+V47/C47*100)</f>
        <v>0</v>
      </c>
      <c r="Y47" s="87">
        <f>+Y133+Y219</f>
        <v>102</v>
      </c>
      <c r="Z47" s="40">
        <f>+Z133+Z219</f>
        <v>100</v>
      </c>
      <c r="AA47" s="40">
        <f>+AA133+AA219</f>
        <v>0</v>
      </c>
      <c r="AB47" s="40">
        <f>+AB133+AB219</f>
        <v>0</v>
      </c>
      <c r="AC47" s="40">
        <f>+AC133+AC219</f>
        <v>2</v>
      </c>
      <c r="AD47" s="139"/>
      <c r="AE47" s="218" t="s">
        <v>53</v>
      </c>
    </row>
    <row r="48" spans="1:31" s="123" customFormat="1" ht="13.5" customHeight="1">
      <c r="A48" s="138"/>
      <c r="B48" s="221"/>
      <c r="C48" s="125"/>
      <c r="D48" s="126"/>
      <c r="E48" s="127"/>
      <c r="F48" s="125"/>
      <c r="G48" s="125"/>
      <c r="H48" s="125"/>
      <c r="I48" s="128"/>
      <c r="J48" s="125"/>
      <c r="K48" s="126"/>
      <c r="L48" s="125"/>
      <c r="M48" s="129"/>
      <c r="N48" s="125"/>
      <c r="O48" s="130"/>
      <c r="P48" s="131"/>
      <c r="Q48" s="131"/>
      <c r="R48" s="131"/>
      <c r="S48" s="131"/>
      <c r="T48" s="131"/>
      <c r="U48" s="131"/>
      <c r="V48" s="130"/>
      <c r="W48" s="132"/>
      <c r="X48" s="132"/>
      <c r="Y48" s="126"/>
      <c r="Z48" s="125"/>
      <c r="AA48" s="125"/>
      <c r="AB48" s="125"/>
      <c r="AC48" s="125"/>
      <c r="AD48" s="139"/>
      <c r="AE48" s="218"/>
    </row>
    <row r="49" spans="1:31" s="123" customFormat="1" ht="15" customHeight="1">
      <c r="A49" s="252" t="s">
        <v>52</v>
      </c>
      <c r="B49" s="256"/>
      <c r="C49" s="133">
        <f t="shared" ref="C49:V49" si="21">SUM(C50:C50)</f>
        <v>76</v>
      </c>
      <c r="D49" s="134">
        <f t="shared" si="21"/>
        <v>74</v>
      </c>
      <c r="E49" s="133">
        <f t="shared" si="21"/>
        <v>72</v>
      </c>
      <c r="F49" s="133">
        <f t="shared" si="21"/>
        <v>0</v>
      </c>
      <c r="G49" s="133">
        <f t="shared" si="21"/>
        <v>0</v>
      </c>
      <c r="H49" s="133">
        <f t="shared" si="21"/>
        <v>1</v>
      </c>
      <c r="I49" s="135">
        <f t="shared" si="21"/>
        <v>1</v>
      </c>
      <c r="J49" s="133">
        <f t="shared" si="21"/>
        <v>0</v>
      </c>
      <c r="K49" s="134">
        <f t="shared" si="21"/>
        <v>0</v>
      </c>
      <c r="L49" s="133">
        <f t="shared" si="21"/>
        <v>0</v>
      </c>
      <c r="M49" s="136">
        <f t="shared" si="21"/>
        <v>0</v>
      </c>
      <c r="N49" s="133">
        <f t="shared" si="21"/>
        <v>0</v>
      </c>
      <c r="O49" s="136">
        <f t="shared" si="21"/>
        <v>2</v>
      </c>
      <c r="P49" s="133">
        <f t="shared" si="21"/>
        <v>0</v>
      </c>
      <c r="Q49" s="133">
        <f t="shared" si="21"/>
        <v>0</v>
      </c>
      <c r="R49" s="133">
        <f t="shared" si="21"/>
        <v>0</v>
      </c>
      <c r="S49" s="133">
        <f t="shared" si="21"/>
        <v>0</v>
      </c>
      <c r="T49" s="133">
        <f t="shared" si="21"/>
        <v>0</v>
      </c>
      <c r="U49" s="133">
        <f t="shared" si="21"/>
        <v>0</v>
      </c>
      <c r="V49" s="136">
        <f t="shared" si="21"/>
        <v>0</v>
      </c>
      <c r="W49" s="137">
        <f>+D49/C49*100</f>
        <v>97.368421052631575</v>
      </c>
      <c r="X49" s="137">
        <f>+V49/C49*100</f>
        <v>0</v>
      </c>
      <c r="Y49" s="134">
        <f>SUM(Y50:Y50)</f>
        <v>74</v>
      </c>
      <c r="Z49" s="133">
        <f>SUM(Z50:Z50)</f>
        <v>72</v>
      </c>
      <c r="AA49" s="133">
        <f>SUM(AA50:AA50)</f>
        <v>0</v>
      </c>
      <c r="AB49" s="133">
        <f>SUM(AB50:AB50)</f>
        <v>1</v>
      </c>
      <c r="AC49" s="133">
        <f>SUM(AC50:AC50)</f>
        <v>1</v>
      </c>
      <c r="AD49" s="251" t="s">
        <v>52</v>
      </c>
      <c r="AE49" s="257"/>
    </row>
    <row r="50" spans="1:31" s="123" customFormat="1" ht="15" customHeight="1">
      <c r="A50" s="138"/>
      <c r="B50" s="221" t="s">
        <v>51</v>
      </c>
      <c r="C50" s="40">
        <f t="shared" ref="C50:V50" si="22">+C136+C222</f>
        <v>76</v>
      </c>
      <c r="D50" s="87">
        <f t="shared" si="22"/>
        <v>74</v>
      </c>
      <c r="E50" s="40">
        <f t="shared" si="22"/>
        <v>72</v>
      </c>
      <c r="F50" s="40">
        <f t="shared" si="22"/>
        <v>0</v>
      </c>
      <c r="G50" s="40">
        <f t="shared" si="22"/>
        <v>0</v>
      </c>
      <c r="H50" s="40">
        <f t="shared" si="22"/>
        <v>1</v>
      </c>
      <c r="I50" s="88">
        <f t="shared" si="22"/>
        <v>1</v>
      </c>
      <c r="J50" s="40">
        <f t="shared" si="22"/>
        <v>0</v>
      </c>
      <c r="K50" s="87">
        <f t="shared" si="22"/>
        <v>0</v>
      </c>
      <c r="L50" s="40">
        <f t="shared" si="22"/>
        <v>0</v>
      </c>
      <c r="M50" s="89">
        <f t="shared" si="22"/>
        <v>0</v>
      </c>
      <c r="N50" s="40">
        <f t="shared" si="22"/>
        <v>0</v>
      </c>
      <c r="O50" s="89">
        <f t="shared" si="22"/>
        <v>2</v>
      </c>
      <c r="P50" s="40">
        <f t="shared" si="22"/>
        <v>0</v>
      </c>
      <c r="Q50" s="40">
        <f t="shared" si="22"/>
        <v>0</v>
      </c>
      <c r="R50" s="40">
        <f t="shared" si="22"/>
        <v>0</v>
      </c>
      <c r="S50" s="40">
        <f t="shared" si="22"/>
        <v>0</v>
      </c>
      <c r="T50" s="40">
        <f t="shared" si="22"/>
        <v>0</v>
      </c>
      <c r="U50" s="40">
        <f t="shared" si="22"/>
        <v>0</v>
      </c>
      <c r="V50" s="89">
        <f t="shared" si="22"/>
        <v>0</v>
      </c>
      <c r="W50" s="112">
        <f>IF(C50=0,0,+D50/C50*100)</f>
        <v>97.368421052631575</v>
      </c>
      <c r="X50" s="112">
        <f>IF(C50=0,0,+V50/C50*100)</f>
        <v>0</v>
      </c>
      <c r="Y50" s="87">
        <f>+Y136+Y222</f>
        <v>74</v>
      </c>
      <c r="Z50" s="40">
        <f>+Z136+Z222</f>
        <v>72</v>
      </c>
      <c r="AA50" s="40">
        <f>+AA136+AA222</f>
        <v>0</v>
      </c>
      <c r="AB50" s="40">
        <f>+AB136+AB222</f>
        <v>1</v>
      </c>
      <c r="AC50" s="40">
        <f>+AC136+AC222</f>
        <v>1</v>
      </c>
      <c r="AD50" s="139"/>
      <c r="AE50" s="218" t="s">
        <v>51</v>
      </c>
    </row>
    <row r="51" spans="1:31" s="123" customFormat="1" ht="13.5" customHeight="1">
      <c r="A51" s="138"/>
      <c r="B51" s="140"/>
      <c r="C51" s="125"/>
      <c r="D51" s="126"/>
      <c r="E51" s="127"/>
      <c r="F51" s="125"/>
      <c r="G51" s="125"/>
      <c r="H51" s="125"/>
      <c r="I51" s="128"/>
      <c r="J51" s="125"/>
      <c r="K51" s="126"/>
      <c r="L51" s="125"/>
      <c r="M51" s="129"/>
      <c r="N51" s="125"/>
      <c r="O51" s="130"/>
      <c r="P51" s="131"/>
      <c r="Q51" s="131"/>
      <c r="R51" s="131"/>
      <c r="S51" s="131"/>
      <c r="T51" s="131"/>
      <c r="U51" s="131"/>
      <c r="V51" s="130"/>
      <c r="W51" s="132"/>
      <c r="X51" s="132"/>
      <c r="Y51" s="126"/>
      <c r="Z51" s="125"/>
      <c r="AA51" s="125"/>
      <c r="AB51" s="125"/>
      <c r="AC51" s="125"/>
      <c r="AD51" s="139"/>
      <c r="AE51" s="141"/>
    </row>
    <row r="52" spans="1:31" s="123" customFormat="1" ht="15" customHeight="1">
      <c r="A52" s="252" t="s">
        <v>50</v>
      </c>
      <c r="B52" s="256"/>
      <c r="C52" s="133">
        <f t="shared" ref="C52:AC52" si="23">SUM(C53:C53)</f>
        <v>105</v>
      </c>
      <c r="D52" s="134">
        <f t="shared" si="23"/>
        <v>103</v>
      </c>
      <c r="E52" s="133">
        <f t="shared" si="23"/>
        <v>100</v>
      </c>
      <c r="F52" s="133">
        <f t="shared" si="23"/>
        <v>0</v>
      </c>
      <c r="G52" s="133">
        <f t="shared" si="23"/>
        <v>2</v>
      </c>
      <c r="H52" s="133">
        <f t="shared" si="23"/>
        <v>0</v>
      </c>
      <c r="I52" s="135">
        <f t="shared" si="23"/>
        <v>1</v>
      </c>
      <c r="J52" s="133">
        <f t="shared" si="23"/>
        <v>0</v>
      </c>
      <c r="K52" s="134">
        <f t="shared" si="23"/>
        <v>0</v>
      </c>
      <c r="L52" s="133">
        <f t="shared" si="23"/>
        <v>0</v>
      </c>
      <c r="M52" s="136">
        <f t="shared" si="23"/>
        <v>1</v>
      </c>
      <c r="N52" s="133">
        <f t="shared" si="23"/>
        <v>1</v>
      </c>
      <c r="O52" s="136">
        <f t="shared" si="23"/>
        <v>0</v>
      </c>
      <c r="P52" s="133">
        <f t="shared" si="23"/>
        <v>0</v>
      </c>
      <c r="Q52" s="133">
        <f t="shared" si="23"/>
        <v>0</v>
      </c>
      <c r="R52" s="133">
        <f t="shared" si="23"/>
        <v>0</v>
      </c>
      <c r="S52" s="133">
        <f t="shared" si="23"/>
        <v>0</v>
      </c>
      <c r="T52" s="133">
        <f t="shared" si="23"/>
        <v>0</v>
      </c>
      <c r="U52" s="133">
        <f t="shared" si="23"/>
        <v>0</v>
      </c>
      <c r="V52" s="136">
        <f t="shared" si="23"/>
        <v>1</v>
      </c>
      <c r="W52" s="137">
        <f>+D52/C52*100</f>
        <v>98.095238095238088</v>
      </c>
      <c r="X52" s="137">
        <f>+V52/C52*100</f>
        <v>0.95238095238095244</v>
      </c>
      <c r="Y52" s="134">
        <f t="shared" si="23"/>
        <v>105</v>
      </c>
      <c r="Z52" s="133">
        <f t="shared" si="23"/>
        <v>104</v>
      </c>
      <c r="AA52" s="133">
        <f t="shared" si="23"/>
        <v>0</v>
      </c>
      <c r="AB52" s="133">
        <f t="shared" si="23"/>
        <v>0</v>
      </c>
      <c r="AC52" s="133">
        <f t="shared" si="23"/>
        <v>1</v>
      </c>
      <c r="AD52" s="251" t="s">
        <v>50</v>
      </c>
      <c r="AE52" s="257"/>
    </row>
    <row r="53" spans="1:31" s="123" customFormat="1" ht="15" customHeight="1">
      <c r="A53" s="138"/>
      <c r="B53" s="221" t="s">
        <v>49</v>
      </c>
      <c r="C53" s="40">
        <f t="shared" ref="C53:V53" si="24">+C139+C225</f>
        <v>105</v>
      </c>
      <c r="D53" s="87">
        <f t="shared" si="24"/>
        <v>103</v>
      </c>
      <c r="E53" s="40">
        <f t="shared" si="24"/>
        <v>100</v>
      </c>
      <c r="F53" s="40">
        <f t="shared" si="24"/>
        <v>0</v>
      </c>
      <c r="G53" s="40">
        <f t="shared" si="24"/>
        <v>2</v>
      </c>
      <c r="H53" s="40">
        <f t="shared" si="24"/>
        <v>0</v>
      </c>
      <c r="I53" s="88">
        <f t="shared" si="24"/>
        <v>1</v>
      </c>
      <c r="J53" s="40">
        <f t="shared" si="24"/>
        <v>0</v>
      </c>
      <c r="K53" s="87">
        <f t="shared" si="24"/>
        <v>0</v>
      </c>
      <c r="L53" s="40">
        <f t="shared" si="24"/>
        <v>0</v>
      </c>
      <c r="M53" s="89">
        <f t="shared" si="24"/>
        <v>1</v>
      </c>
      <c r="N53" s="40">
        <f t="shared" si="24"/>
        <v>1</v>
      </c>
      <c r="O53" s="89">
        <f t="shared" si="24"/>
        <v>0</v>
      </c>
      <c r="P53" s="40">
        <f t="shared" si="24"/>
        <v>0</v>
      </c>
      <c r="Q53" s="40">
        <f t="shared" si="24"/>
        <v>0</v>
      </c>
      <c r="R53" s="40">
        <f t="shared" si="24"/>
        <v>0</v>
      </c>
      <c r="S53" s="40">
        <f t="shared" si="24"/>
        <v>0</v>
      </c>
      <c r="T53" s="40">
        <f t="shared" si="24"/>
        <v>0</v>
      </c>
      <c r="U53" s="40">
        <f t="shared" si="24"/>
        <v>0</v>
      </c>
      <c r="V53" s="89">
        <f t="shared" si="24"/>
        <v>1</v>
      </c>
      <c r="W53" s="112">
        <f>IF(C53=0,0,+D53/C53*100)</f>
        <v>98.095238095238088</v>
      </c>
      <c r="X53" s="112">
        <f>IF(C53=0,0,+V53/C53*100)</f>
        <v>0.95238095238095244</v>
      </c>
      <c r="Y53" s="87">
        <f>+Y139+Y225</f>
        <v>105</v>
      </c>
      <c r="Z53" s="40">
        <f>+Z139+Z225</f>
        <v>104</v>
      </c>
      <c r="AA53" s="40">
        <f>+AA139+AA225</f>
        <v>0</v>
      </c>
      <c r="AB53" s="40">
        <f>+AB139+AB225</f>
        <v>0</v>
      </c>
      <c r="AC53" s="40">
        <f>+AC139+AC225</f>
        <v>1</v>
      </c>
      <c r="AD53" s="139"/>
      <c r="AE53" s="218" t="s">
        <v>49</v>
      </c>
    </row>
    <row r="54" spans="1:31" s="123" customFormat="1" ht="13.5" customHeight="1">
      <c r="A54" s="138"/>
      <c r="B54" s="140"/>
      <c r="C54" s="125"/>
      <c r="D54" s="126"/>
      <c r="E54" s="127"/>
      <c r="F54" s="125"/>
      <c r="G54" s="125"/>
      <c r="H54" s="125"/>
      <c r="I54" s="128"/>
      <c r="J54" s="125"/>
      <c r="K54" s="126"/>
      <c r="L54" s="125"/>
      <c r="M54" s="129"/>
      <c r="N54" s="125"/>
      <c r="O54" s="130"/>
      <c r="P54" s="131"/>
      <c r="Q54" s="131"/>
      <c r="R54" s="131"/>
      <c r="S54" s="131"/>
      <c r="T54" s="131"/>
      <c r="U54" s="131"/>
      <c r="V54" s="130"/>
      <c r="W54" s="132"/>
      <c r="X54" s="132"/>
      <c r="Y54" s="126"/>
      <c r="Z54" s="125"/>
      <c r="AA54" s="125"/>
      <c r="AB54" s="125"/>
      <c r="AC54" s="125"/>
      <c r="AD54" s="139"/>
      <c r="AE54" s="141"/>
    </row>
    <row r="55" spans="1:31" s="123" customFormat="1" ht="15" customHeight="1">
      <c r="A55" s="252" t="s">
        <v>48</v>
      </c>
      <c r="B55" s="256"/>
      <c r="C55" s="133">
        <f>SUM(C56:C59)</f>
        <v>328</v>
      </c>
      <c r="D55" s="134">
        <f t="shared" ref="D55:AC55" si="25">SUM(D56:D59)</f>
        <v>325</v>
      </c>
      <c r="E55" s="133">
        <f t="shared" si="25"/>
        <v>323</v>
      </c>
      <c r="F55" s="133">
        <f t="shared" si="25"/>
        <v>0</v>
      </c>
      <c r="G55" s="133">
        <f t="shared" si="25"/>
        <v>1</v>
      </c>
      <c r="H55" s="133">
        <f t="shared" si="25"/>
        <v>0</v>
      </c>
      <c r="I55" s="135">
        <f t="shared" si="25"/>
        <v>1</v>
      </c>
      <c r="J55" s="133">
        <f t="shared" si="25"/>
        <v>0</v>
      </c>
      <c r="K55" s="134">
        <f t="shared" si="25"/>
        <v>0</v>
      </c>
      <c r="L55" s="133">
        <f t="shared" si="25"/>
        <v>0</v>
      </c>
      <c r="M55" s="136">
        <f t="shared" si="25"/>
        <v>0</v>
      </c>
      <c r="N55" s="133">
        <f t="shared" si="25"/>
        <v>2</v>
      </c>
      <c r="O55" s="136">
        <f t="shared" si="25"/>
        <v>1</v>
      </c>
      <c r="P55" s="133">
        <f t="shared" si="25"/>
        <v>0</v>
      </c>
      <c r="Q55" s="133">
        <f t="shared" si="25"/>
        <v>0</v>
      </c>
      <c r="R55" s="133">
        <f t="shared" si="25"/>
        <v>0</v>
      </c>
      <c r="S55" s="133">
        <f t="shared" si="25"/>
        <v>0</v>
      </c>
      <c r="T55" s="133">
        <f t="shared" si="25"/>
        <v>0</v>
      </c>
      <c r="U55" s="133">
        <f t="shared" si="25"/>
        <v>0</v>
      </c>
      <c r="V55" s="136">
        <f t="shared" si="25"/>
        <v>2</v>
      </c>
      <c r="W55" s="137">
        <f>+D55/C55*100</f>
        <v>99.08536585365853</v>
      </c>
      <c r="X55" s="137">
        <f>+V55/C55*100</f>
        <v>0.6097560975609756</v>
      </c>
      <c r="Y55" s="134">
        <f t="shared" si="25"/>
        <v>324</v>
      </c>
      <c r="Z55" s="133">
        <f t="shared" si="25"/>
        <v>323</v>
      </c>
      <c r="AA55" s="133">
        <f t="shared" si="25"/>
        <v>0</v>
      </c>
      <c r="AB55" s="133">
        <f t="shared" si="25"/>
        <v>0</v>
      </c>
      <c r="AC55" s="133">
        <f t="shared" si="25"/>
        <v>1</v>
      </c>
      <c r="AD55" s="251" t="s">
        <v>48</v>
      </c>
      <c r="AE55" s="257"/>
    </row>
    <row r="56" spans="1:31" s="123" customFormat="1" ht="15" customHeight="1">
      <c r="A56" s="138"/>
      <c r="B56" s="221" t="s">
        <v>47</v>
      </c>
      <c r="C56" s="40">
        <f t="shared" ref="C56:V59" si="26">+C142+C228</f>
        <v>59</v>
      </c>
      <c r="D56" s="87">
        <f t="shared" si="26"/>
        <v>58</v>
      </c>
      <c r="E56" s="40">
        <f t="shared" si="26"/>
        <v>58</v>
      </c>
      <c r="F56" s="40">
        <f t="shared" si="26"/>
        <v>0</v>
      </c>
      <c r="G56" s="40">
        <f t="shared" si="26"/>
        <v>0</v>
      </c>
      <c r="H56" s="40">
        <f t="shared" si="26"/>
        <v>0</v>
      </c>
      <c r="I56" s="88">
        <f t="shared" si="26"/>
        <v>0</v>
      </c>
      <c r="J56" s="40">
        <f t="shared" si="26"/>
        <v>0</v>
      </c>
      <c r="K56" s="87">
        <f t="shared" si="26"/>
        <v>0</v>
      </c>
      <c r="L56" s="40">
        <f t="shared" si="26"/>
        <v>0</v>
      </c>
      <c r="M56" s="89">
        <f t="shared" si="26"/>
        <v>0</v>
      </c>
      <c r="N56" s="40">
        <f t="shared" si="26"/>
        <v>0</v>
      </c>
      <c r="O56" s="89">
        <f t="shared" si="26"/>
        <v>1</v>
      </c>
      <c r="P56" s="40">
        <f t="shared" si="26"/>
        <v>0</v>
      </c>
      <c r="Q56" s="40">
        <f t="shared" si="26"/>
        <v>0</v>
      </c>
      <c r="R56" s="40">
        <f t="shared" si="26"/>
        <v>0</v>
      </c>
      <c r="S56" s="40">
        <f t="shared" si="26"/>
        <v>0</v>
      </c>
      <c r="T56" s="40">
        <f t="shared" si="26"/>
        <v>0</v>
      </c>
      <c r="U56" s="40">
        <f t="shared" si="26"/>
        <v>0</v>
      </c>
      <c r="V56" s="89">
        <f t="shared" si="26"/>
        <v>0</v>
      </c>
      <c r="W56" s="112">
        <f>IF(C56=0,0,+D56/C56*100)</f>
        <v>98.305084745762713</v>
      </c>
      <c r="X56" s="112">
        <f>IF(C56=0,0,+V56/C56*100)</f>
        <v>0</v>
      </c>
      <c r="Y56" s="87">
        <f t="shared" ref="Y56:AC59" si="27">+Y142+Y228</f>
        <v>58</v>
      </c>
      <c r="Z56" s="40">
        <f t="shared" si="27"/>
        <v>58</v>
      </c>
      <c r="AA56" s="40">
        <f t="shared" si="27"/>
        <v>0</v>
      </c>
      <c r="AB56" s="40">
        <f t="shared" si="27"/>
        <v>0</v>
      </c>
      <c r="AC56" s="40">
        <f t="shared" si="27"/>
        <v>0</v>
      </c>
      <c r="AD56" s="139"/>
      <c r="AE56" s="218" t="s">
        <v>47</v>
      </c>
    </row>
    <row r="57" spans="1:31" s="123" customFormat="1" ht="15" customHeight="1">
      <c r="A57" s="138"/>
      <c r="B57" s="221" t="s">
        <v>46</v>
      </c>
      <c r="C57" s="40">
        <f t="shared" si="26"/>
        <v>71</v>
      </c>
      <c r="D57" s="87">
        <f t="shared" si="26"/>
        <v>71</v>
      </c>
      <c r="E57" s="40">
        <f t="shared" si="26"/>
        <v>70</v>
      </c>
      <c r="F57" s="40">
        <f t="shared" si="26"/>
        <v>0</v>
      </c>
      <c r="G57" s="40">
        <f t="shared" si="26"/>
        <v>0</v>
      </c>
      <c r="H57" s="40">
        <f t="shared" si="26"/>
        <v>0</v>
      </c>
      <c r="I57" s="88">
        <f t="shared" si="26"/>
        <v>1</v>
      </c>
      <c r="J57" s="40">
        <f t="shared" si="26"/>
        <v>0</v>
      </c>
      <c r="K57" s="87">
        <f t="shared" si="26"/>
        <v>0</v>
      </c>
      <c r="L57" s="40">
        <f t="shared" si="26"/>
        <v>0</v>
      </c>
      <c r="M57" s="89">
        <f t="shared" si="26"/>
        <v>0</v>
      </c>
      <c r="N57" s="40">
        <f t="shared" si="26"/>
        <v>0</v>
      </c>
      <c r="O57" s="89">
        <f t="shared" si="26"/>
        <v>0</v>
      </c>
      <c r="P57" s="40">
        <f t="shared" si="26"/>
        <v>0</v>
      </c>
      <c r="Q57" s="40">
        <f t="shared" si="26"/>
        <v>0</v>
      </c>
      <c r="R57" s="40">
        <f t="shared" si="26"/>
        <v>0</v>
      </c>
      <c r="S57" s="40">
        <f t="shared" si="26"/>
        <v>0</v>
      </c>
      <c r="T57" s="40">
        <f t="shared" si="26"/>
        <v>0</v>
      </c>
      <c r="U57" s="40">
        <f t="shared" si="26"/>
        <v>0</v>
      </c>
      <c r="V57" s="89">
        <f t="shared" si="26"/>
        <v>0</v>
      </c>
      <c r="W57" s="112">
        <f>IF(C57=0,0,+D57/C57*100)</f>
        <v>100</v>
      </c>
      <c r="X57" s="112">
        <f>IF(C57=0,0,+V57/C57*100)</f>
        <v>0</v>
      </c>
      <c r="Y57" s="87">
        <f t="shared" si="27"/>
        <v>71</v>
      </c>
      <c r="Z57" s="40">
        <f t="shared" si="27"/>
        <v>70</v>
      </c>
      <c r="AA57" s="40">
        <f t="shared" si="27"/>
        <v>0</v>
      </c>
      <c r="AB57" s="40">
        <f t="shared" si="27"/>
        <v>0</v>
      </c>
      <c r="AC57" s="40">
        <f t="shared" si="27"/>
        <v>1</v>
      </c>
      <c r="AD57" s="139"/>
      <c r="AE57" s="218" t="s">
        <v>46</v>
      </c>
    </row>
    <row r="58" spans="1:31" s="123" customFormat="1" ht="15" customHeight="1">
      <c r="A58" s="138"/>
      <c r="B58" s="221" t="s">
        <v>45</v>
      </c>
      <c r="C58" s="40">
        <f t="shared" si="26"/>
        <v>56</v>
      </c>
      <c r="D58" s="87">
        <f t="shared" si="26"/>
        <v>55</v>
      </c>
      <c r="E58" s="40">
        <f t="shared" si="26"/>
        <v>54</v>
      </c>
      <c r="F58" s="40">
        <f t="shared" si="26"/>
        <v>0</v>
      </c>
      <c r="G58" s="40">
        <f t="shared" si="26"/>
        <v>1</v>
      </c>
      <c r="H58" s="40">
        <f t="shared" si="26"/>
        <v>0</v>
      </c>
      <c r="I58" s="88">
        <f t="shared" si="26"/>
        <v>0</v>
      </c>
      <c r="J58" s="40">
        <f t="shared" si="26"/>
        <v>0</v>
      </c>
      <c r="K58" s="87">
        <f t="shared" si="26"/>
        <v>0</v>
      </c>
      <c r="L58" s="40">
        <f t="shared" si="26"/>
        <v>0</v>
      </c>
      <c r="M58" s="89">
        <f t="shared" si="26"/>
        <v>0</v>
      </c>
      <c r="N58" s="40">
        <f t="shared" si="26"/>
        <v>1</v>
      </c>
      <c r="O58" s="89">
        <f t="shared" si="26"/>
        <v>0</v>
      </c>
      <c r="P58" s="40">
        <f t="shared" si="26"/>
        <v>0</v>
      </c>
      <c r="Q58" s="40">
        <f t="shared" si="26"/>
        <v>0</v>
      </c>
      <c r="R58" s="40">
        <f t="shared" si="26"/>
        <v>0</v>
      </c>
      <c r="S58" s="40">
        <f t="shared" si="26"/>
        <v>0</v>
      </c>
      <c r="T58" s="40">
        <f t="shared" si="26"/>
        <v>0</v>
      </c>
      <c r="U58" s="40">
        <f t="shared" si="26"/>
        <v>0</v>
      </c>
      <c r="V58" s="89">
        <f t="shared" si="26"/>
        <v>1</v>
      </c>
      <c r="W58" s="112">
        <f>IF(C58=0,0,+D58/C58*100)</f>
        <v>98.214285714285708</v>
      </c>
      <c r="X58" s="112">
        <f>IF(C58=0,0,+V58/C58*100)</f>
        <v>1.7857142857142856</v>
      </c>
      <c r="Y58" s="87">
        <f t="shared" si="27"/>
        <v>54</v>
      </c>
      <c r="Z58" s="40">
        <f t="shared" si="27"/>
        <v>54</v>
      </c>
      <c r="AA58" s="40">
        <f t="shared" si="27"/>
        <v>0</v>
      </c>
      <c r="AB58" s="40">
        <f t="shared" si="27"/>
        <v>0</v>
      </c>
      <c r="AC58" s="40">
        <f t="shared" si="27"/>
        <v>0</v>
      </c>
      <c r="AD58" s="139"/>
      <c r="AE58" s="218" t="s">
        <v>45</v>
      </c>
    </row>
    <row r="59" spans="1:31" s="123" customFormat="1" ht="15" customHeight="1">
      <c r="A59" s="138"/>
      <c r="B59" s="221" t="s">
        <v>104</v>
      </c>
      <c r="C59" s="40">
        <f t="shared" si="26"/>
        <v>142</v>
      </c>
      <c r="D59" s="87">
        <f t="shared" si="26"/>
        <v>141</v>
      </c>
      <c r="E59" s="40">
        <f t="shared" si="26"/>
        <v>141</v>
      </c>
      <c r="F59" s="40">
        <f t="shared" si="26"/>
        <v>0</v>
      </c>
      <c r="G59" s="40">
        <f t="shared" si="26"/>
        <v>0</v>
      </c>
      <c r="H59" s="40">
        <f t="shared" si="26"/>
        <v>0</v>
      </c>
      <c r="I59" s="88">
        <f t="shared" si="26"/>
        <v>0</v>
      </c>
      <c r="J59" s="40">
        <f t="shared" si="26"/>
        <v>0</v>
      </c>
      <c r="K59" s="87">
        <f t="shared" si="26"/>
        <v>0</v>
      </c>
      <c r="L59" s="40">
        <f t="shared" si="26"/>
        <v>0</v>
      </c>
      <c r="M59" s="89">
        <f t="shared" si="26"/>
        <v>0</v>
      </c>
      <c r="N59" s="40">
        <f t="shared" si="26"/>
        <v>1</v>
      </c>
      <c r="O59" s="89">
        <f t="shared" si="26"/>
        <v>0</v>
      </c>
      <c r="P59" s="40">
        <f t="shared" si="26"/>
        <v>0</v>
      </c>
      <c r="Q59" s="40">
        <f t="shared" si="26"/>
        <v>0</v>
      </c>
      <c r="R59" s="40">
        <f t="shared" si="26"/>
        <v>0</v>
      </c>
      <c r="S59" s="40">
        <f t="shared" si="26"/>
        <v>0</v>
      </c>
      <c r="T59" s="40">
        <f t="shared" si="26"/>
        <v>0</v>
      </c>
      <c r="U59" s="40">
        <f t="shared" si="26"/>
        <v>0</v>
      </c>
      <c r="V59" s="89">
        <f t="shared" si="26"/>
        <v>1</v>
      </c>
      <c r="W59" s="112">
        <f>IF(C59=0,0,+D59/C59*100)</f>
        <v>99.295774647887328</v>
      </c>
      <c r="X59" s="112">
        <f>IF(C59=0,0,+V59/C59*100)</f>
        <v>0.70422535211267612</v>
      </c>
      <c r="Y59" s="87">
        <f t="shared" si="27"/>
        <v>141</v>
      </c>
      <c r="Z59" s="40">
        <f t="shared" si="27"/>
        <v>141</v>
      </c>
      <c r="AA59" s="40">
        <f t="shared" si="27"/>
        <v>0</v>
      </c>
      <c r="AB59" s="40">
        <f t="shared" si="27"/>
        <v>0</v>
      </c>
      <c r="AC59" s="40">
        <f t="shared" si="27"/>
        <v>0</v>
      </c>
      <c r="AD59" s="139"/>
      <c r="AE59" s="218" t="s">
        <v>104</v>
      </c>
    </row>
    <row r="60" spans="1:31" s="123" customFormat="1" ht="13.5" customHeight="1">
      <c r="A60" s="138"/>
      <c r="B60" s="140"/>
      <c r="C60" s="125"/>
      <c r="D60" s="126"/>
      <c r="E60" s="127"/>
      <c r="F60" s="125"/>
      <c r="G60" s="125"/>
      <c r="H60" s="125"/>
      <c r="I60" s="128"/>
      <c r="J60" s="125"/>
      <c r="K60" s="126"/>
      <c r="L60" s="125"/>
      <c r="M60" s="129"/>
      <c r="N60" s="125"/>
      <c r="O60" s="130"/>
      <c r="P60" s="131"/>
      <c r="Q60" s="131"/>
      <c r="R60" s="131"/>
      <c r="S60" s="131"/>
      <c r="T60" s="131"/>
      <c r="U60" s="131"/>
      <c r="V60" s="130"/>
      <c r="W60" s="132"/>
      <c r="X60" s="132"/>
      <c r="Y60" s="126"/>
      <c r="Z60" s="125"/>
      <c r="AA60" s="125"/>
      <c r="AB60" s="125"/>
      <c r="AC60" s="125"/>
      <c r="AD60" s="139"/>
      <c r="AE60" s="141"/>
    </row>
    <row r="61" spans="1:31" s="123" customFormat="1" ht="15" customHeight="1">
      <c r="A61" s="252" t="s">
        <v>44</v>
      </c>
      <c r="B61" s="256"/>
      <c r="C61" s="133">
        <f t="shared" ref="C61:V61" si="28">SUM(C62:C64)</f>
        <v>242</v>
      </c>
      <c r="D61" s="134">
        <f t="shared" si="28"/>
        <v>240</v>
      </c>
      <c r="E61" s="133">
        <f t="shared" si="28"/>
        <v>230</v>
      </c>
      <c r="F61" s="133">
        <f t="shared" si="28"/>
        <v>2</v>
      </c>
      <c r="G61" s="133">
        <f t="shared" si="28"/>
        <v>1</v>
      </c>
      <c r="H61" s="133">
        <f t="shared" si="28"/>
        <v>1</v>
      </c>
      <c r="I61" s="135">
        <f t="shared" si="28"/>
        <v>6</v>
      </c>
      <c r="J61" s="133">
        <f t="shared" si="28"/>
        <v>0</v>
      </c>
      <c r="K61" s="134">
        <f t="shared" si="28"/>
        <v>0</v>
      </c>
      <c r="L61" s="133">
        <f t="shared" si="28"/>
        <v>0</v>
      </c>
      <c r="M61" s="136">
        <f t="shared" si="28"/>
        <v>1</v>
      </c>
      <c r="N61" s="133">
        <f t="shared" si="28"/>
        <v>0</v>
      </c>
      <c r="O61" s="136">
        <f t="shared" si="28"/>
        <v>1</v>
      </c>
      <c r="P61" s="133">
        <f t="shared" si="28"/>
        <v>0</v>
      </c>
      <c r="Q61" s="133">
        <f t="shared" si="28"/>
        <v>0</v>
      </c>
      <c r="R61" s="133">
        <f t="shared" si="28"/>
        <v>0</v>
      </c>
      <c r="S61" s="133">
        <f t="shared" si="28"/>
        <v>0</v>
      </c>
      <c r="T61" s="133">
        <f t="shared" si="28"/>
        <v>0</v>
      </c>
      <c r="U61" s="133">
        <f t="shared" si="28"/>
        <v>0</v>
      </c>
      <c r="V61" s="136">
        <f t="shared" si="28"/>
        <v>0</v>
      </c>
      <c r="W61" s="137">
        <f>+D61/C61*100</f>
        <v>99.173553719008268</v>
      </c>
      <c r="X61" s="137">
        <f>+V61/C61*100</f>
        <v>0</v>
      </c>
      <c r="Y61" s="134">
        <f>SUM(Y62:Y64)</f>
        <v>240</v>
      </c>
      <c r="Z61" s="133">
        <f>SUM(Z62:Z64)</f>
        <v>231</v>
      </c>
      <c r="AA61" s="133">
        <f>SUM(AA62:AA64)</f>
        <v>2</v>
      </c>
      <c r="AB61" s="133">
        <f>SUM(AB62:AB64)</f>
        <v>1</v>
      </c>
      <c r="AC61" s="133">
        <f>SUM(AC62:AC64)</f>
        <v>6</v>
      </c>
      <c r="AD61" s="251" t="s">
        <v>44</v>
      </c>
      <c r="AE61" s="257"/>
    </row>
    <row r="62" spans="1:31" s="123" customFormat="1" ht="15" customHeight="1">
      <c r="A62" s="138"/>
      <c r="B62" s="221" t="s">
        <v>43</v>
      </c>
      <c r="C62" s="40">
        <f t="shared" ref="C62:V64" si="29">+C148+C234</f>
        <v>73</v>
      </c>
      <c r="D62" s="87">
        <f t="shared" si="29"/>
        <v>71</v>
      </c>
      <c r="E62" s="40">
        <f t="shared" si="29"/>
        <v>69</v>
      </c>
      <c r="F62" s="40">
        <f t="shared" si="29"/>
        <v>0</v>
      </c>
      <c r="G62" s="40">
        <f t="shared" si="29"/>
        <v>1</v>
      </c>
      <c r="H62" s="40">
        <f t="shared" si="29"/>
        <v>0</v>
      </c>
      <c r="I62" s="88">
        <f t="shared" si="29"/>
        <v>1</v>
      </c>
      <c r="J62" s="40">
        <f t="shared" si="29"/>
        <v>0</v>
      </c>
      <c r="K62" s="87">
        <f t="shared" si="29"/>
        <v>0</v>
      </c>
      <c r="L62" s="40">
        <f t="shared" si="29"/>
        <v>0</v>
      </c>
      <c r="M62" s="89">
        <f t="shared" si="29"/>
        <v>1</v>
      </c>
      <c r="N62" s="40">
        <f t="shared" si="29"/>
        <v>0</v>
      </c>
      <c r="O62" s="89">
        <f t="shared" si="29"/>
        <v>1</v>
      </c>
      <c r="P62" s="40">
        <f t="shared" si="29"/>
        <v>0</v>
      </c>
      <c r="Q62" s="40">
        <f t="shared" si="29"/>
        <v>0</v>
      </c>
      <c r="R62" s="40">
        <f t="shared" si="29"/>
        <v>0</v>
      </c>
      <c r="S62" s="40">
        <f t="shared" si="29"/>
        <v>0</v>
      </c>
      <c r="T62" s="40">
        <f t="shared" si="29"/>
        <v>0</v>
      </c>
      <c r="U62" s="40">
        <f t="shared" si="29"/>
        <v>0</v>
      </c>
      <c r="V62" s="89">
        <f t="shared" si="29"/>
        <v>0</v>
      </c>
      <c r="W62" s="112">
        <f>IF(C62=0,0,+D62/C62*100)</f>
        <v>97.260273972602747</v>
      </c>
      <c r="X62" s="112">
        <f>IF(C62=0,0,+V62/C62*100)</f>
        <v>0</v>
      </c>
      <c r="Y62" s="87">
        <f t="shared" ref="Y62:AC64" si="30">+Y148+Y234</f>
        <v>71</v>
      </c>
      <c r="Z62" s="40">
        <f t="shared" si="30"/>
        <v>70</v>
      </c>
      <c r="AA62" s="40">
        <f t="shared" si="30"/>
        <v>0</v>
      </c>
      <c r="AB62" s="40">
        <f t="shared" si="30"/>
        <v>0</v>
      </c>
      <c r="AC62" s="40">
        <f t="shared" si="30"/>
        <v>1</v>
      </c>
      <c r="AD62" s="139"/>
      <c r="AE62" s="218" t="s">
        <v>43</v>
      </c>
    </row>
    <row r="63" spans="1:31" s="123" customFormat="1" ht="15" customHeight="1">
      <c r="A63" s="138"/>
      <c r="B63" s="221" t="s">
        <v>42</v>
      </c>
      <c r="C63" s="40">
        <f t="shared" si="29"/>
        <v>59</v>
      </c>
      <c r="D63" s="87">
        <f t="shared" si="29"/>
        <v>59</v>
      </c>
      <c r="E63" s="40">
        <f t="shared" si="29"/>
        <v>56</v>
      </c>
      <c r="F63" s="40">
        <f t="shared" si="29"/>
        <v>1</v>
      </c>
      <c r="G63" s="40">
        <f t="shared" si="29"/>
        <v>0</v>
      </c>
      <c r="H63" s="40">
        <f t="shared" si="29"/>
        <v>0</v>
      </c>
      <c r="I63" s="88">
        <f t="shared" si="29"/>
        <v>2</v>
      </c>
      <c r="J63" s="40">
        <f t="shared" si="29"/>
        <v>0</v>
      </c>
      <c r="K63" s="87">
        <f t="shared" si="29"/>
        <v>0</v>
      </c>
      <c r="L63" s="40">
        <f t="shared" si="29"/>
        <v>0</v>
      </c>
      <c r="M63" s="89">
        <f t="shared" si="29"/>
        <v>0</v>
      </c>
      <c r="N63" s="40">
        <f t="shared" si="29"/>
        <v>0</v>
      </c>
      <c r="O63" s="89">
        <f t="shared" si="29"/>
        <v>0</v>
      </c>
      <c r="P63" s="40">
        <f t="shared" si="29"/>
        <v>0</v>
      </c>
      <c r="Q63" s="40">
        <f t="shared" si="29"/>
        <v>0</v>
      </c>
      <c r="R63" s="40">
        <f t="shared" si="29"/>
        <v>0</v>
      </c>
      <c r="S63" s="40">
        <f t="shared" si="29"/>
        <v>0</v>
      </c>
      <c r="T63" s="40">
        <f t="shared" si="29"/>
        <v>0</v>
      </c>
      <c r="U63" s="40">
        <f t="shared" si="29"/>
        <v>0</v>
      </c>
      <c r="V63" s="89">
        <f t="shared" si="29"/>
        <v>0</v>
      </c>
      <c r="W63" s="112">
        <f>IF(C63=0,0,+D63/C63*100)</f>
        <v>100</v>
      </c>
      <c r="X63" s="112">
        <f>IF(C63=0,0,+V63/C63*100)</f>
        <v>0</v>
      </c>
      <c r="Y63" s="87">
        <f t="shared" si="30"/>
        <v>59</v>
      </c>
      <c r="Z63" s="40">
        <f t="shared" si="30"/>
        <v>56</v>
      </c>
      <c r="AA63" s="40">
        <f t="shared" si="30"/>
        <v>1</v>
      </c>
      <c r="AB63" s="40">
        <f t="shared" si="30"/>
        <v>0</v>
      </c>
      <c r="AC63" s="40">
        <f t="shared" si="30"/>
        <v>2</v>
      </c>
      <c r="AD63" s="139"/>
      <c r="AE63" s="218" t="s">
        <v>42</v>
      </c>
    </row>
    <row r="64" spans="1:31" s="123" customFormat="1" ht="15" customHeight="1">
      <c r="A64" s="138"/>
      <c r="B64" s="221" t="s">
        <v>105</v>
      </c>
      <c r="C64" s="40">
        <f t="shared" si="29"/>
        <v>110</v>
      </c>
      <c r="D64" s="87">
        <f t="shared" si="29"/>
        <v>110</v>
      </c>
      <c r="E64" s="40">
        <f t="shared" si="29"/>
        <v>105</v>
      </c>
      <c r="F64" s="40">
        <f t="shared" si="29"/>
        <v>1</v>
      </c>
      <c r="G64" s="40">
        <f t="shared" si="29"/>
        <v>0</v>
      </c>
      <c r="H64" s="40">
        <f t="shared" si="29"/>
        <v>1</v>
      </c>
      <c r="I64" s="88">
        <f t="shared" si="29"/>
        <v>3</v>
      </c>
      <c r="J64" s="40">
        <f t="shared" si="29"/>
        <v>0</v>
      </c>
      <c r="K64" s="87">
        <f t="shared" si="29"/>
        <v>0</v>
      </c>
      <c r="L64" s="40">
        <f t="shared" si="29"/>
        <v>0</v>
      </c>
      <c r="M64" s="89">
        <f t="shared" si="29"/>
        <v>0</v>
      </c>
      <c r="N64" s="40">
        <f t="shared" si="29"/>
        <v>0</v>
      </c>
      <c r="O64" s="89">
        <f t="shared" si="29"/>
        <v>0</v>
      </c>
      <c r="P64" s="40">
        <f t="shared" si="29"/>
        <v>0</v>
      </c>
      <c r="Q64" s="40">
        <f t="shared" si="29"/>
        <v>0</v>
      </c>
      <c r="R64" s="40">
        <f t="shared" si="29"/>
        <v>0</v>
      </c>
      <c r="S64" s="40">
        <f t="shared" si="29"/>
        <v>0</v>
      </c>
      <c r="T64" s="40">
        <f t="shared" si="29"/>
        <v>0</v>
      </c>
      <c r="U64" s="40">
        <f t="shared" si="29"/>
        <v>0</v>
      </c>
      <c r="V64" s="89">
        <f t="shared" si="29"/>
        <v>0</v>
      </c>
      <c r="W64" s="112">
        <f>IF(C64=0,0,+D64/C64*100)</f>
        <v>100</v>
      </c>
      <c r="X64" s="112">
        <f>IF(C64=0,0,+V64/C64*100)</f>
        <v>0</v>
      </c>
      <c r="Y64" s="87">
        <f t="shared" si="30"/>
        <v>110</v>
      </c>
      <c r="Z64" s="40">
        <f t="shared" si="30"/>
        <v>105</v>
      </c>
      <c r="AA64" s="40">
        <f t="shared" si="30"/>
        <v>1</v>
      </c>
      <c r="AB64" s="40">
        <f t="shared" si="30"/>
        <v>1</v>
      </c>
      <c r="AC64" s="40">
        <f t="shared" si="30"/>
        <v>3</v>
      </c>
      <c r="AD64" s="139"/>
      <c r="AE64" s="218" t="s">
        <v>105</v>
      </c>
    </row>
    <row r="65" spans="1:31" s="123" customFormat="1" ht="13.5" customHeight="1">
      <c r="A65" s="138"/>
      <c r="B65" s="140"/>
      <c r="C65" s="125"/>
      <c r="D65" s="126"/>
      <c r="E65" s="127"/>
      <c r="F65" s="125"/>
      <c r="G65" s="125"/>
      <c r="H65" s="125"/>
      <c r="I65" s="128"/>
      <c r="J65" s="125"/>
      <c r="K65" s="126"/>
      <c r="L65" s="125"/>
      <c r="M65" s="129"/>
      <c r="N65" s="125"/>
      <c r="O65" s="130"/>
      <c r="P65" s="131"/>
      <c r="Q65" s="131"/>
      <c r="R65" s="131"/>
      <c r="S65" s="131"/>
      <c r="T65" s="131"/>
      <c r="U65" s="131"/>
      <c r="V65" s="130"/>
      <c r="W65" s="132"/>
      <c r="X65" s="132"/>
      <c r="Y65" s="126"/>
      <c r="Z65" s="125"/>
      <c r="AA65" s="125"/>
      <c r="AB65" s="125"/>
      <c r="AC65" s="125"/>
      <c r="AD65" s="139"/>
      <c r="AE65" s="141"/>
    </row>
    <row r="66" spans="1:31" s="123" customFormat="1" ht="15" customHeight="1">
      <c r="A66" s="252" t="s">
        <v>41</v>
      </c>
      <c r="B66" s="256"/>
      <c r="C66" s="133">
        <f>SUM(C67:C78)</f>
        <v>709</v>
      </c>
      <c r="D66" s="134">
        <f t="shared" ref="D66:V66" si="31">SUM(D67:D78)</f>
        <v>696</v>
      </c>
      <c r="E66" s="133">
        <f t="shared" si="31"/>
        <v>688</v>
      </c>
      <c r="F66" s="133">
        <f t="shared" si="31"/>
        <v>0</v>
      </c>
      <c r="G66" s="133">
        <f t="shared" si="31"/>
        <v>2</v>
      </c>
      <c r="H66" s="133">
        <f t="shared" si="31"/>
        <v>0</v>
      </c>
      <c r="I66" s="135">
        <f t="shared" si="31"/>
        <v>6</v>
      </c>
      <c r="J66" s="133">
        <f t="shared" si="31"/>
        <v>1</v>
      </c>
      <c r="K66" s="134">
        <f t="shared" si="31"/>
        <v>0</v>
      </c>
      <c r="L66" s="133">
        <f t="shared" si="31"/>
        <v>0</v>
      </c>
      <c r="M66" s="136">
        <f t="shared" si="31"/>
        <v>2</v>
      </c>
      <c r="N66" s="133">
        <f t="shared" si="31"/>
        <v>4</v>
      </c>
      <c r="O66" s="136">
        <f t="shared" si="31"/>
        <v>6</v>
      </c>
      <c r="P66" s="133">
        <f t="shared" si="31"/>
        <v>0</v>
      </c>
      <c r="Q66" s="133">
        <f t="shared" si="31"/>
        <v>0</v>
      </c>
      <c r="R66" s="133">
        <f t="shared" si="31"/>
        <v>0</v>
      </c>
      <c r="S66" s="133">
        <f t="shared" si="31"/>
        <v>0</v>
      </c>
      <c r="T66" s="133">
        <f t="shared" si="31"/>
        <v>0</v>
      </c>
      <c r="U66" s="133">
        <f t="shared" si="31"/>
        <v>0</v>
      </c>
      <c r="V66" s="136">
        <f t="shared" si="31"/>
        <v>4</v>
      </c>
      <c r="W66" s="137">
        <f>+D66/C66*100</f>
        <v>98.166431593794073</v>
      </c>
      <c r="X66" s="137">
        <f>+V66/C66*100</f>
        <v>0.56417489421720735</v>
      </c>
      <c r="Y66" s="134">
        <f>SUM(Y67:Y78)</f>
        <v>694</v>
      </c>
      <c r="Z66" s="133">
        <f>SUM(Z67:Z78)</f>
        <v>688</v>
      </c>
      <c r="AA66" s="133">
        <f>SUM(AA67:AA78)</f>
        <v>0</v>
      </c>
      <c r="AB66" s="133">
        <f>SUM(AB67:AB78)</f>
        <v>0</v>
      </c>
      <c r="AC66" s="133">
        <f>SUM(AC67:AC78)</f>
        <v>6</v>
      </c>
      <c r="AD66" s="251" t="s">
        <v>41</v>
      </c>
      <c r="AE66" s="257"/>
    </row>
    <row r="67" spans="1:31" s="123" customFormat="1" ht="15" customHeight="1">
      <c r="A67" s="138"/>
      <c r="B67" s="221" t="s">
        <v>40</v>
      </c>
      <c r="C67" s="40">
        <f>+C153+C239</f>
        <v>13</v>
      </c>
      <c r="D67" s="87">
        <f t="shared" ref="D67:V67" si="32">+D153+D239</f>
        <v>12</v>
      </c>
      <c r="E67" s="40">
        <f t="shared" si="32"/>
        <v>12</v>
      </c>
      <c r="F67" s="40">
        <f t="shared" si="32"/>
        <v>0</v>
      </c>
      <c r="G67" s="40">
        <f t="shared" si="32"/>
        <v>0</v>
      </c>
      <c r="H67" s="40">
        <f t="shared" si="32"/>
        <v>0</v>
      </c>
      <c r="I67" s="88">
        <f t="shared" si="32"/>
        <v>0</v>
      </c>
      <c r="J67" s="40">
        <f t="shared" si="32"/>
        <v>1</v>
      </c>
      <c r="K67" s="87">
        <f t="shared" si="32"/>
        <v>0</v>
      </c>
      <c r="L67" s="40">
        <f t="shared" si="32"/>
        <v>0</v>
      </c>
      <c r="M67" s="89">
        <f t="shared" si="32"/>
        <v>0</v>
      </c>
      <c r="N67" s="40">
        <f t="shared" si="32"/>
        <v>0</v>
      </c>
      <c r="O67" s="89">
        <f t="shared" si="32"/>
        <v>0</v>
      </c>
      <c r="P67" s="40">
        <f t="shared" si="32"/>
        <v>0</v>
      </c>
      <c r="Q67" s="40">
        <f t="shared" si="32"/>
        <v>0</v>
      </c>
      <c r="R67" s="40">
        <f t="shared" si="32"/>
        <v>0</v>
      </c>
      <c r="S67" s="40">
        <f t="shared" si="32"/>
        <v>0</v>
      </c>
      <c r="T67" s="40">
        <f t="shared" si="32"/>
        <v>0</v>
      </c>
      <c r="U67" s="40">
        <f t="shared" si="32"/>
        <v>0</v>
      </c>
      <c r="V67" s="89">
        <f t="shared" si="32"/>
        <v>0</v>
      </c>
      <c r="W67" s="112">
        <f>IF(C67=0,0,+D67/C67*100)</f>
        <v>92.307692307692307</v>
      </c>
      <c r="X67" s="112">
        <f>IF(C67=0,0,+V67/C67*100)</f>
        <v>0</v>
      </c>
      <c r="Y67" s="87">
        <f t="shared" ref="Y67:AC71" si="33">+Y153+Y239</f>
        <v>12</v>
      </c>
      <c r="Z67" s="40">
        <f t="shared" si="33"/>
        <v>12</v>
      </c>
      <c r="AA67" s="40">
        <f t="shared" si="33"/>
        <v>0</v>
      </c>
      <c r="AB67" s="40">
        <f t="shared" si="33"/>
        <v>0</v>
      </c>
      <c r="AC67" s="40">
        <f t="shared" si="33"/>
        <v>0</v>
      </c>
      <c r="AD67" s="139"/>
      <c r="AE67" s="218" t="s">
        <v>40</v>
      </c>
    </row>
    <row r="68" spans="1:31" s="123" customFormat="1" ht="15" customHeight="1">
      <c r="A68" s="138"/>
      <c r="B68" s="221" t="s">
        <v>39</v>
      </c>
      <c r="C68" s="40">
        <f t="shared" ref="C68:V71" si="34">+C154+C240</f>
        <v>20</v>
      </c>
      <c r="D68" s="87">
        <f t="shared" si="34"/>
        <v>20</v>
      </c>
      <c r="E68" s="40">
        <f t="shared" si="34"/>
        <v>20</v>
      </c>
      <c r="F68" s="40">
        <f t="shared" si="34"/>
        <v>0</v>
      </c>
      <c r="G68" s="40">
        <f t="shared" si="34"/>
        <v>0</v>
      </c>
      <c r="H68" s="40">
        <f t="shared" si="34"/>
        <v>0</v>
      </c>
      <c r="I68" s="88">
        <f t="shared" si="34"/>
        <v>0</v>
      </c>
      <c r="J68" s="40">
        <f t="shared" si="34"/>
        <v>0</v>
      </c>
      <c r="K68" s="87">
        <f t="shared" si="34"/>
        <v>0</v>
      </c>
      <c r="L68" s="40">
        <f t="shared" si="34"/>
        <v>0</v>
      </c>
      <c r="M68" s="89">
        <f t="shared" si="34"/>
        <v>0</v>
      </c>
      <c r="N68" s="40">
        <f t="shared" si="34"/>
        <v>0</v>
      </c>
      <c r="O68" s="89">
        <f t="shared" si="34"/>
        <v>0</v>
      </c>
      <c r="P68" s="40">
        <f t="shared" si="34"/>
        <v>0</v>
      </c>
      <c r="Q68" s="40">
        <f t="shared" si="34"/>
        <v>0</v>
      </c>
      <c r="R68" s="40">
        <f t="shared" si="34"/>
        <v>0</v>
      </c>
      <c r="S68" s="40">
        <f t="shared" si="34"/>
        <v>0</v>
      </c>
      <c r="T68" s="40">
        <f t="shared" si="34"/>
        <v>0</v>
      </c>
      <c r="U68" s="40">
        <f t="shared" si="34"/>
        <v>0</v>
      </c>
      <c r="V68" s="89">
        <f t="shared" si="34"/>
        <v>0</v>
      </c>
      <c r="W68" s="112">
        <f>IF(C68=0,0,+D68/C68*100)</f>
        <v>100</v>
      </c>
      <c r="X68" s="112">
        <f>IF(C68=0,0,+V68/C68*100)</f>
        <v>0</v>
      </c>
      <c r="Y68" s="87">
        <f t="shared" si="33"/>
        <v>20</v>
      </c>
      <c r="Z68" s="40">
        <f t="shared" si="33"/>
        <v>20</v>
      </c>
      <c r="AA68" s="40">
        <f t="shared" si="33"/>
        <v>0</v>
      </c>
      <c r="AB68" s="40">
        <f t="shared" si="33"/>
        <v>0</v>
      </c>
      <c r="AC68" s="40">
        <f t="shared" si="33"/>
        <v>0</v>
      </c>
      <c r="AD68" s="139"/>
      <c r="AE68" s="218" t="s">
        <v>39</v>
      </c>
    </row>
    <row r="69" spans="1:31" s="123" customFormat="1" ht="15" customHeight="1">
      <c r="A69" s="138"/>
      <c r="B69" s="221" t="s">
        <v>38</v>
      </c>
      <c r="C69" s="40">
        <f t="shared" si="34"/>
        <v>96</v>
      </c>
      <c r="D69" s="87">
        <f t="shared" si="34"/>
        <v>94</v>
      </c>
      <c r="E69" s="40">
        <f t="shared" si="34"/>
        <v>94</v>
      </c>
      <c r="F69" s="40">
        <f t="shared" si="34"/>
        <v>0</v>
      </c>
      <c r="G69" s="40">
        <f t="shared" si="34"/>
        <v>0</v>
      </c>
      <c r="H69" s="40">
        <f t="shared" si="34"/>
        <v>0</v>
      </c>
      <c r="I69" s="88">
        <f t="shared" si="34"/>
        <v>0</v>
      </c>
      <c r="J69" s="40">
        <f t="shared" si="34"/>
        <v>0</v>
      </c>
      <c r="K69" s="87">
        <f t="shared" si="34"/>
        <v>0</v>
      </c>
      <c r="L69" s="40">
        <f t="shared" si="34"/>
        <v>0</v>
      </c>
      <c r="M69" s="89">
        <f t="shared" si="34"/>
        <v>1</v>
      </c>
      <c r="N69" s="40">
        <f t="shared" si="34"/>
        <v>0</v>
      </c>
      <c r="O69" s="89">
        <f t="shared" si="34"/>
        <v>1</v>
      </c>
      <c r="P69" s="40">
        <f t="shared" si="34"/>
        <v>0</v>
      </c>
      <c r="Q69" s="40">
        <f t="shared" si="34"/>
        <v>0</v>
      </c>
      <c r="R69" s="40">
        <f t="shared" si="34"/>
        <v>0</v>
      </c>
      <c r="S69" s="40">
        <f t="shared" si="34"/>
        <v>0</v>
      </c>
      <c r="T69" s="40">
        <f t="shared" si="34"/>
        <v>0</v>
      </c>
      <c r="U69" s="40">
        <f t="shared" si="34"/>
        <v>0</v>
      </c>
      <c r="V69" s="89">
        <f t="shared" si="34"/>
        <v>0</v>
      </c>
      <c r="W69" s="112">
        <f>IF(C69=0,0,+D69/C69*100)</f>
        <v>97.916666666666657</v>
      </c>
      <c r="X69" s="112">
        <f>IF(C69=0,0,+V69/C69*100)</f>
        <v>0</v>
      </c>
      <c r="Y69" s="87">
        <f t="shared" si="33"/>
        <v>94</v>
      </c>
      <c r="Z69" s="40">
        <f t="shared" si="33"/>
        <v>94</v>
      </c>
      <c r="AA69" s="40">
        <f t="shared" si="33"/>
        <v>0</v>
      </c>
      <c r="AB69" s="40">
        <f t="shared" si="33"/>
        <v>0</v>
      </c>
      <c r="AC69" s="40">
        <f t="shared" si="33"/>
        <v>0</v>
      </c>
      <c r="AD69" s="139"/>
      <c r="AE69" s="218" t="s">
        <v>38</v>
      </c>
    </row>
    <row r="70" spans="1:31" s="123" customFormat="1" ht="15" customHeight="1">
      <c r="A70" s="138"/>
      <c r="B70" s="221" t="s">
        <v>37</v>
      </c>
      <c r="C70" s="40">
        <f t="shared" si="34"/>
        <v>59</v>
      </c>
      <c r="D70" s="87">
        <f t="shared" si="34"/>
        <v>58</v>
      </c>
      <c r="E70" s="40">
        <f t="shared" si="34"/>
        <v>58</v>
      </c>
      <c r="F70" s="40">
        <f t="shared" si="34"/>
        <v>0</v>
      </c>
      <c r="G70" s="40">
        <f t="shared" si="34"/>
        <v>0</v>
      </c>
      <c r="H70" s="40">
        <f t="shared" si="34"/>
        <v>0</v>
      </c>
      <c r="I70" s="88">
        <f t="shared" si="34"/>
        <v>0</v>
      </c>
      <c r="J70" s="40">
        <f t="shared" si="34"/>
        <v>0</v>
      </c>
      <c r="K70" s="87">
        <f t="shared" si="34"/>
        <v>0</v>
      </c>
      <c r="L70" s="40">
        <f t="shared" si="34"/>
        <v>0</v>
      </c>
      <c r="M70" s="89">
        <f t="shared" si="34"/>
        <v>0</v>
      </c>
      <c r="N70" s="40">
        <f t="shared" si="34"/>
        <v>0</v>
      </c>
      <c r="O70" s="89">
        <f t="shared" si="34"/>
        <v>1</v>
      </c>
      <c r="P70" s="40">
        <f t="shared" si="34"/>
        <v>0</v>
      </c>
      <c r="Q70" s="40">
        <f t="shared" si="34"/>
        <v>0</v>
      </c>
      <c r="R70" s="40">
        <f t="shared" si="34"/>
        <v>0</v>
      </c>
      <c r="S70" s="40">
        <f t="shared" si="34"/>
        <v>0</v>
      </c>
      <c r="T70" s="40">
        <f t="shared" si="34"/>
        <v>0</v>
      </c>
      <c r="U70" s="40">
        <f t="shared" si="34"/>
        <v>0</v>
      </c>
      <c r="V70" s="89">
        <f t="shared" si="34"/>
        <v>0</v>
      </c>
      <c r="W70" s="112">
        <f>IF(C70=0,0,+D70/C70*100)</f>
        <v>98.305084745762713</v>
      </c>
      <c r="X70" s="112">
        <f>IF(C70=0,0,+V70/C70*100)</f>
        <v>0</v>
      </c>
      <c r="Y70" s="87">
        <f t="shared" si="33"/>
        <v>58</v>
      </c>
      <c r="Z70" s="40">
        <f t="shared" si="33"/>
        <v>58</v>
      </c>
      <c r="AA70" s="40">
        <f t="shared" si="33"/>
        <v>0</v>
      </c>
      <c r="AB70" s="40">
        <f t="shared" si="33"/>
        <v>0</v>
      </c>
      <c r="AC70" s="40">
        <f t="shared" si="33"/>
        <v>0</v>
      </c>
      <c r="AD70" s="139"/>
      <c r="AE70" s="218" t="s">
        <v>37</v>
      </c>
    </row>
    <row r="71" spans="1:31" s="123" customFormat="1" ht="15" customHeight="1">
      <c r="A71" s="138"/>
      <c r="B71" s="221" t="s">
        <v>36</v>
      </c>
      <c r="C71" s="40">
        <f t="shared" si="34"/>
        <v>82</v>
      </c>
      <c r="D71" s="87">
        <f t="shared" si="34"/>
        <v>82</v>
      </c>
      <c r="E71" s="40">
        <f t="shared" si="34"/>
        <v>80</v>
      </c>
      <c r="F71" s="40">
        <f t="shared" si="34"/>
        <v>0</v>
      </c>
      <c r="G71" s="40">
        <f t="shared" si="34"/>
        <v>0</v>
      </c>
      <c r="H71" s="40">
        <f t="shared" si="34"/>
        <v>0</v>
      </c>
      <c r="I71" s="88">
        <f t="shared" si="34"/>
        <v>2</v>
      </c>
      <c r="J71" s="40">
        <f t="shared" si="34"/>
        <v>0</v>
      </c>
      <c r="K71" s="87">
        <f t="shared" si="34"/>
        <v>0</v>
      </c>
      <c r="L71" s="40">
        <f t="shared" si="34"/>
        <v>0</v>
      </c>
      <c r="M71" s="89">
        <f t="shared" si="34"/>
        <v>0</v>
      </c>
      <c r="N71" s="40">
        <f t="shared" si="34"/>
        <v>0</v>
      </c>
      <c r="O71" s="89">
        <f t="shared" si="34"/>
        <v>0</v>
      </c>
      <c r="P71" s="40">
        <f t="shared" si="34"/>
        <v>0</v>
      </c>
      <c r="Q71" s="40">
        <f t="shared" si="34"/>
        <v>0</v>
      </c>
      <c r="R71" s="40">
        <f t="shared" si="34"/>
        <v>0</v>
      </c>
      <c r="S71" s="40">
        <f t="shared" si="34"/>
        <v>0</v>
      </c>
      <c r="T71" s="40">
        <f t="shared" si="34"/>
        <v>0</v>
      </c>
      <c r="U71" s="40">
        <f t="shared" si="34"/>
        <v>0</v>
      </c>
      <c r="V71" s="89">
        <f t="shared" si="34"/>
        <v>0</v>
      </c>
      <c r="W71" s="112">
        <f>IF(C71=0,0,+D71/C71*100)</f>
        <v>100</v>
      </c>
      <c r="X71" s="112">
        <f>IF(C71=0,0,+V71/C71*100)</f>
        <v>0</v>
      </c>
      <c r="Y71" s="87">
        <f t="shared" si="33"/>
        <v>82</v>
      </c>
      <c r="Z71" s="40">
        <f t="shared" si="33"/>
        <v>80</v>
      </c>
      <c r="AA71" s="40">
        <f t="shared" si="33"/>
        <v>0</v>
      </c>
      <c r="AB71" s="40">
        <f t="shared" si="33"/>
        <v>0</v>
      </c>
      <c r="AC71" s="40">
        <f t="shared" si="33"/>
        <v>2</v>
      </c>
      <c r="AD71" s="139"/>
      <c r="AE71" s="218" t="s">
        <v>36</v>
      </c>
    </row>
    <row r="72" spans="1:31" s="123" customFormat="1" ht="13.5" customHeight="1">
      <c r="A72" s="138"/>
      <c r="B72" s="140"/>
      <c r="C72" s="125"/>
      <c r="D72" s="126"/>
      <c r="E72" s="127"/>
      <c r="F72" s="125"/>
      <c r="G72" s="125"/>
      <c r="H72" s="125"/>
      <c r="I72" s="128"/>
      <c r="J72" s="125"/>
      <c r="K72" s="126"/>
      <c r="L72" s="125"/>
      <c r="M72" s="129"/>
      <c r="N72" s="125"/>
      <c r="O72" s="130"/>
      <c r="P72" s="131"/>
      <c r="Q72" s="131"/>
      <c r="R72" s="131"/>
      <c r="S72" s="131"/>
      <c r="T72" s="131"/>
      <c r="U72" s="131"/>
      <c r="V72" s="130"/>
      <c r="W72" s="132"/>
      <c r="X72" s="132"/>
      <c r="Y72" s="126"/>
      <c r="Z72" s="125"/>
      <c r="AA72" s="125"/>
      <c r="AB72" s="125"/>
      <c r="AC72" s="125"/>
      <c r="AD72" s="139"/>
      <c r="AE72" s="141"/>
    </row>
    <row r="73" spans="1:31" s="123" customFormat="1" ht="15" customHeight="1">
      <c r="A73" s="138"/>
      <c r="B73" s="221" t="s">
        <v>35</v>
      </c>
      <c r="C73" s="40">
        <f t="shared" ref="C73:V78" si="35">+C159+C245</f>
        <v>125</v>
      </c>
      <c r="D73" s="87">
        <f t="shared" si="35"/>
        <v>122</v>
      </c>
      <c r="E73" s="40">
        <f t="shared" si="35"/>
        <v>119</v>
      </c>
      <c r="F73" s="40">
        <f t="shared" si="35"/>
        <v>0</v>
      </c>
      <c r="G73" s="40">
        <f t="shared" si="35"/>
        <v>2</v>
      </c>
      <c r="H73" s="40">
        <f t="shared" si="35"/>
        <v>0</v>
      </c>
      <c r="I73" s="88">
        <f t="shared" si="35"/>
        <v>1</v>
      </c>
      <c r="J73" s="40">
        <f t="shared" si="35"/>
        <v>0</v>
      </c>
      <c r="K73" s="87">
        <f t="shared" si="35"/>
        <v>0</v>
      </c>
      <c r="L73" s="40">
        <f t="shared" si="35"/>
        <v>0</v>
      </c>
      <c r="M73" s="89">
        <f t="shared" si="35"/>
        <v>0</v>
      </c>
      <c r="N73" s="40">
        <f t="shared" si="35"/>
        <v>3</v>
      </c>
      <c r="O73" s="89">
        <f t="shared" si="35"/>
        <v>0</v>
      </c>
      <c r="P73" s="40">
        <f t="shared" si="35"/>
        <v>0</v>
      </c>
      <c r="Q73" s="40">
        <f t="shared" si="35"/>
        <v>0</v>
      </c>
      <c r="R73" s="40">
        <f t="shared" si="35"/>
        <v>0</v>
      </c>
      <c r="S73" s="40">
        <f t="shared" si="35"/>
        <v>0</v>
      </c>
      <c r="T73" s="40">
        <f t="shared" si="35"/>
        <v>0</v>
      </c>
      <c r="U73" s="40">
        <f t="shared" si="35"/>
        <v>0</v>
      </c>
      <c r="V73" s="89">
        <f t="shared" si="35"/>
        <v>3</v>
      </c>
      <c r="W73" s="112">
        <f t="shared" ref="W73:W78" si="36">IF(C73=0,0,+D73/C73*100)</f>
        <v>97.6</v>
      </c>
      <c r="X73" s="112">
        <f t="shared" ref="X73:X78" si="37">IF(C73=0,0,+V73/C73*100)</f>
        <v>2.4</v>
      </c>
      <c r="Y73" s="87">
        <f t="shared" ref="Y73:AC77" si="38">+Y159+Y245</f>
        <v>120</v>
      </c>
      <c r="Z73" s="40">
        <f t="shared" si="38"/>
        <v>119</v>
      </c>
      <c r="AA73" s="40">
        <f t="shared" si="38"/>
        <v>0</v>
      </c>
      <c r="AB73" s="40">
        <f t="shared" si="38"/>
        <v>0</v>
      </c>
      <c r="AC73" s="40">
        <f t="shared" si="38"/>
        <v>1</v>
      </c>
      <c r="AD73" s="139"/>
      <c r="AE73" s="218" t="s">
        <v>35</v>
      </c>
    </row>
    <row r="74" spans="1:31" s="123" customFormat="1" ht="15" customHeight="1">
      <c r="A74" s="138"/>
      <c r="B74" s="221" t="s">
        <v>34</v>
      </c>
      <c r="C74" s="40">
        <f t="shared" si="35"/>
        <v>72</v>
      </c>
      <c r="D74" s="87">
        <f t="shared" si="35"/>
        <v>71</v>
      </c>
      <c r="E74" s="40">
        <f t="shared" si="35"/>
        <v>71</v>
      </c>
      <c r="F74" s="40">
        <f t="shared" si="35"/>
        <v>0</v>
      </c>
      <c r="G74" s="40">
        <f t="shared" si="35"/>
        <v>0</v>
      </c>
      <c r="H74" s="40">
        <f t="shared" si="35"/>
        <v>0</v>
      </c>
      <c r="I74" s="88">
        <f t="shared" si="35"/>
        <v>0</v>
      </c>
      <c r="J74" s="40">
        <f t="shared" si="35"/>
        <v>0</v>
      </c>
      <c r="K74" s="87">
        <f t="shared" si="35"/>
        <v>0</v>
      </c>
      <c r="L74" s="40">
        <f t="shared" si="35"/>
        <v>0</v>
      </c>
      <c r="M74" s="89">
        <f t="shared" si="35"/>
        <v>0</v>
      </c>
      <c r="N74" s="40">
        <f t="shared" si="35"/>
        <v>0</v>
      </c>
      <c r="O74" s="89">
        <f t="shared" si="35"/>
        <v>1</v>
      </c>
      <c r="P74" s="40">
        <f t="shared" si="35"/>
        <v>0</v>
      </c>
      <c r="Q74" s="40">
        <f t="shared" si="35"/>
        <v>0</v>
      </c>
      <c r="R74" s="40">
        <f t="shared" si="35"/>
        <v>0</v>
      </c>
      <c r="S74" s="40">
        <f t="shared" si="35"/>
        <v>0</v>
      </c>
      <c r="T74" s="40">
        <f t="shared" si="35"/>
        <v>0</v>
      </c>
      <c r="U74" s="40">
        <f t="shared" si="35"/>
        <v>0</v>
      </c>
      <c r="V74" s="89">
        <f t="shared" si="35"/>
        <v>0</v>
      </c>
      <c r="W74" s="112">
        <f t="shared" si="36"/>
        <v>98.611111111111114</v>
      </c>
      <c r="X74" s="112">
        <f t="shared" si="37"/>
        <v>0</v>
      </c>
      <c r="Y74" s="87">
        <f t="shared" si="38"/>
        <v>71</v>
      </c>
      <c r="Z74" s="40">
        <f t="shared" si="38"/>
        <v>71</v>
      </c>
      <c r="AA74" s="40">
        <f t="shared" si="38"/>
        <v>0</v>
      </c>
      <c r="AB74" s="40">
        <f t="shared" si="38"/>
        <v>0</v>
      </c>
      <c r="AC74" s="40">
        <f t="shared" si="38"/>
        <v>0</v>
      </c>
      <c r="AD74" s="139"/>
      <c r="AE74" s="218" t="s">
        <v>34</v>
      </c>
    </row>
    <row r="75" spans="1:31" s="123" customFormat="1" ht="15" customHeight="1">
      <c r="A75" s="138"/>
      <c r="B75" s="221" t="s">
        <v>33</v>
      </c>
      <c r="C75" s="40">
        <f t="shared" si="35"/>
        <v>63</v>
      </c>
      <c r="D75" s="87">
        <f t="shared" si="35"/>
        <v>62</v>
      </c>
      <c r="E75" s="40">
        <f t="shared" si="35"/>
        <v>62</v>
      </c>
      <c r="F75" s="40">
        <f t="shared" si="35"/>
        <v>0</v>
      </c>
      <c r="G75" s="40">
        <f t="shared" si="35"/>
        <v>0</v>
      </c>
      <c r="H75" s="40">
        <f t="shared" si="35"/>
        <v>0</v>
      </c>
      <c r="I75" s="88">
        <f t="shared" si="35"/>
        <v>0</v>
      </c>
      <c r="J75" s="40">
        <f t="shared" si="35"/>
        <v>0</v>
      </c>
      <c r="K75" s="87">
        <f t="shared" si="35"/>
        <v>0</v>
      </c>
      <c r="L75" s="40">
        <f t="shared" si="35"/>
        <v>0</v>
      </c>
      <c r="M75" s="89">
        <f t="shared" si="35"/>
        <v>0</v>
      </c>
      <c r="N75" s="40">
        <f t="shared" si="35"/>
        <v>0</v>
      </c>
      <c r="O75" s="89">
        <f t="shared" si="35"/>
        <v>1</v>
      </c>
      <c r="P75" s="40">
        <f t="shared" si="35"/>
        <v>0</v>
      </c>
      <c r="Q75" s="40">
        <f t="shared" si="35"/>
        <v>0</v>
      </c>
      <c r="R75" s="40">
        <f t="shared" si="35"/>
        <v>0</v>
      </c>
      <c r="S75" s="40">
        <f t="shared" si="35"/>
        <v>0</v>
      </c>
      <c r="T75" s="40">
        <f t="shared" si="35"/>
        <v>0</v>
      </c>
      <c r="U75" s="40">
        <f t="shared" si="35"/>
        <v>0</v>
      </c>
      <c r="V75" s="89">
        <f t="shared" si="35"/>
        <v>0</v>
      </c>
      <c r="W75" s="112">
        <f t="shared" si="36"/>
        <v>98.412698412698404</v>
      </c>
      <c r="X75" s="112">
        <f t="shared" si="37"/>
        <v>0</v>
      </c>
      <c r="Y75" s="87">
        <f t="shared" si="38"/>
        <v>62</v>
      </c>
      <c r="Z75" s="40">
        <f t="shared" si="38"/>
        <v>62</v>
      </c>
      <c r="AA75" s="40">
        <f t="shared" si="38"/>
        <v>0</v>
      </c>
      <c r="AB75" s="40">
        <f t="shared" si="38"/>
        <v>0</v>
      </c>
      <c r="AC75" s="40">
        <f t="shared" si="38"/>
        <v>0</v>
      </c>
      <c r="AD75" s="139"/>
      <c r="AE75" s="218" t="s">
        <v>33</v>
      </c>
    </row>
    <row r="76" spans="1:31" s="123" customFormat="1" ht="15" customHeight="1">
      <c r="A76" s="138"/>
      <c r="B76" s="221" t="s">
        <v>32</v>
      </c>
      <c r="C76" s="40">
        <f t="shared" si="35"/>
        <v>73</v>
      </c>
      <c r="D76" s="87">
        <f t="shared" si="35"/>
        <v>71</v>
      </c>
      <c r="E76" s="40">
        <f t="shared" si="35"/>
        <v>68</v>
      </c>
      <c r="F76" s="40">
        <f t="shared" si="35"/>
        <v>0</v>
      </c>
      <c r="G76" s="40">
        <f t="shared" si="35"/>
        <v>0</v>
      </c>
      <c r="H76" s="40">
        <f t="shared" si="35"/>
        <v>0</v>
      </c>
      <c r="I76" s="88">
        <f t="shared" si="35"/>
        <v>3</v>
      </c>
      <c r="J76" s="40">
        <f t="shared" si="35"/>
        <v>0</v>
      </c>
      <c r="K76" s="87">
        <f t="shared" si="35"/>
        <v>0</v>
      </c>
      <c r="L76" s="40">
        <f t="shared" si="35"/>
        <v>0</v>
      </c>
      <c r="M76" s="89">
        <f t="shared" si="35"/>
        <v>0</v>
      </c>
      <c r="N76" s="40">
        <f t="shared" si="35"/>
        <v>1</v>
      </c>
      <c r="O76" s="89">
        <f t="shared" si="35"/>
        <v>1</v>
      </c>
      <c r="P76" s="40">
        <f t="shared" si="35"/>
        <v>0</v>
      </c>
      <c r="Q76" s="40">
        <f t="shared" si="35"/>
        <v>0</v>
      </c>
      <c r="R76" s="40">
        <f t="shared" si="35"/>
        <v>0</v>
      </c>
      <c r="S76" s="40">
        <f t="shared" si="35"/>
        <v>0</v>
      </c>
      <c r="T76" s="40">
        <f t="shared" si="35"/>
        <v>0</v>
      </c>
      <c r="U76" s="40">
        <f t="shared" si="35"/>
        <v>0</v>
      </c>
      <c r="V76" s="89">
        <f t="shared" si="35"/>
        <v>1</v>
      </c>
      <c r="W76" s="112">
        <f t="shared" si="36"/>
        <v>97.260273972602747</v>
      </c>
      <c r="X76" s="112">
        <f t="shared" si="37"/>
        <v>1.3698630136986301</v>
      </c>
      <c r="Y76" s="87">
        <f t="shared" si="38"/>
        <v>71</v>
      </c>
      <c r="Z76" s="40">
        <f t="shared" si="38"/>
        <v>68</v>
      </c>
      <c r="AA76" s="40">
        <f t="shared" si="38"/>
        <v>0</v>
      </c>
      <c r="AB76" s="40">
        <f t="shared" si="38"/>
        <v>0</v>
      </c>
      <c r="AC76" s="40">
        <f t="shared" si="38"/>
        <v>3</v>
      </c>
      <c r="AD76" s="139"/>
      <c r="AE76" s="218" t="s">
        <v>32</v>
      </c>
    </row>
    <row r="77" spans="1:31" s="123" customFormat="1" ht="15" customHeight="1">
      <c r="A77" s="138"/>
      <c r="B77" s="221" t="s">
        <v>31</v>
      </c>
      <c r="C77" s="40">
        <f t="shared" si="35"/>
        <v>63</v>
      </c>
      <c r="D77" s="87">
        <f t="shared" si="35"/>
        <v>62</v>
      </c>
      <c r="E77" s="40">
        <f t="shared" si="35"/>
        <v>62</v>
      </c>
      <c r="F77" s="40">
        <f t="shared" si="35"/>
        <v>0</v>
      </c>
      <c r="G77" s="40">
        <f t="shared" si="35"/>
        <v>0</v>
      </c>
      <c r="H77" s="40">
        <f t="shared" si="35"/>
        <v>0</v>
      </c>
      <c r="I77" s="88">
        <f t="shared" si="35"/>
        <v>0</v>
      </c>
      <c r="J77" s="40">
        <f t="shared" si="35"/>
        <v>0</v>
      </c>
      <c r="K77" s="87">
        <f t="shared" si="35"/>
        <v>0</v>
      </c>
      <c r="L77" s="40">
        <f t="shared" si="35"/>
        <v>0</v>
      </c>
      <c r="M77" s="89">
        <f t="shared" si="35"/>
        <v>0</v>
      </c>
      <c r="N77" s="40">
        <f t="shared" si="35"/>
        <v>0</v>
      </c>
      <c r="O77" s="89">
        <f t="shared" si="35"/>
        <v>1</v>
      </c>
      <c r="P77" s="40">
        <f t="shared" si="35"/>
        <v>0</v>
      </c>
      <c r="Q77" s="40">
        <f t="shared" si="35"/>
        <v>0</v>
      </c>
      <c r="R77" s="40">
        <f t="shared" si="35"/>
        <v>0</v>
      </c>
      <c r="S77" s="40">
        <f t="shared" si="35"/>
        <v>0</v>
      </c>
      <c r="T77" s="40">
        <f t="shared" si="35"/>
        <v>0</v>
      </c>
      <c r="U77" s="40">
        <f t="shared" si="35"/>
        <v>0</v>
      </c>
      <c r="V77" s="89">
        <f t="shared" si="35"/>
        <v>0</v>
      </c>
      <c r="W77" s="112">
        <f t="shared" si="36"/>
        <v>98.412698412698404</v>
      </c>
      <c r="X77" s="112">
        <f t="shared" si="37"/>
        <v>0</v>
      </c>
      <c r="Y77" s="87">
        <f t="shared" si="38"/>
        <v>62</v>
      </c>
      <c r="Z77" s="40">
        <f t="shared" si="38"/>
        <v>62</v>
      </c>
      <c r="AA77" s="40">
        <f t="shared" si="38"/>
        <v>0</v>
      </c>
      <c r="AB77" s="40">
        <f t="shared" si="38"/>
        <v>0</v>
      </c>
      <c r="AC77" s="40">
        <f t="shared" si="38"/>
        <v>0</v>
      </c>
      <c r="AD77" s="139"/>
      <c r="AE77" s="218" t="s">
        <v>31</v>
      </c>
    </row>
    <row r="78" spans="1:31" s="123" customFormat="1" ht="15" customHeight="1">
      <c r="A78" s="138"/>
      <c r="B78" s="221" t="s">
        <v>30</v>
      </c>
      <c r="C78" s="40">
        <f t="shared" si="35"/>
        <v>43</v>
      </c>
      <c r="D78" s="87">
        <f t="shared" si="35"/>
        <v>42</v>
      </c>
      <c r="E78" s="40">
        <f t="shared" si="35"/>
        <v>42</v>
      </c>
      <c r="F78" s="40">
        <f t="shared" si="35"/>
        <v>0</v>
      </c>
      <c r="G78" s="40">
        <f t="shared" si="35"/>
        <v>0</v>
      </c>
      <c r="H78" s="40">
        <f t="shared" si="35"/>
        <v>0</v>
      </c>
      <c r="I78" s="88">
        <f t="shared" si="35"/>
        <v>0</v>
      </c>
      <c r="J78" s="40">
        <f t="shared" si="35"/>
        <v>0</v>
      </c>
      <c r="K78" s="87">
        <f t="shared" si="35"/>
        <v>0</v>
      </c>
      <c r="L78" s="40">
        <f t="shared" si="35"/>
        <v>0</v>
      </c>
      <c r="M78" s="89">
        <f t="shared" si="35"/>
        <v>1</v>
      </c>
      <c r="N78" s="40">
        <f t="shared" si="35"/>
        <v>0</v>
      </c>
      <c r="O78" s="89">
        <f t="shared" si="35"/>
        <v>0</v>
      </c>
      <c r="P78" s="40">
        <f t="shared" si="35"/>
        <v>0</v>
      </c>
      <c r="Q78" s="40">
        <f t="shared" si="35"/>
        <v>0</v>
      </c>
      <c r="R78" s="40">
        <f t="shared" si="35"/>
        <v>0</v>
      </c>
      <c r="S78" s="40">
        <f t="shared" si="35"/>
        <v>0</v>
      </c>
      <c r="T78" s="40">
        <f t="shared" si="35"/>
        <v>0</v>
      </c>
      <c r="U78" s="40">
        <f t="shared" si="35"/>
        <v>0</v>
      </c>
      <c r="V78" s="89">
        <f t="shared" si="35"/>
        <v>0</v>
      </c>
      <c r="W78" s="112">
        <f t="shared" si="36"/>
        <v>97.674418604651152</v>
      </c>
      <c r="X78" s="112">
        <f t="shared" si="37"/>
        <v>0</v>
      </c>
      <c r="Y78" s="87">
        <f>+Y164+Y250</f>
        <v>42</v>
      </c>
      <c r="Z78" s="40">
        <f>+Z164+Z250</f>
        <v>42</v>
      </c>
      <c r="AA78" s="40">
        <f>+AA164+AA250</f>
        <v>0</v>
      </c>
      <c r="AB78" s="40">
        <f>+AB164+AB250</f>
        <v>0</v>
      </c>
      <c r="AC78" s="40">
        <f>+AC164+AC250</f>
        <v>0</v>
      </c>
      <c r="AD78" s="139"/>
      <c r="AE78" s="218" t="s">
        <v>30</v>
      </c>
    </row>
    <row r="79" spans="1:31" s="3" customFormat="1" ht="9" customHeight="1">
      <c r="A79" s="142"/>
      <c r="B79" s="143"/>
      <c r="C79" s="144"/>
      <c r="D79" s="145"/>
      <c r="E79" s="146"/>
      <c r="F79" s="144"/>
      <c r="G79" s="144"/>
      <c r="H79" s="144"/>
      <c r="I79" s="147"/>
      <c r="J79" s="144"/>
      <c r="K79" s="145"/>
      <c r="L79" s="144"/>
      <c r="M79" s="148"/>
      <c r="N79" s="149"/>
      <c r="O79" s="150"/>
      <c r="P79" s="151"/>
      <c r="Q79" s="151"/>
      <c r="R79" s="151"/>
      <c r="S79" s="151"/>
      <c r="T79" s="151"/>
      <c r="U79" s="151"/>
      <c r="V79" s="150"/>
      <c r="W79" s="152"/>
      <c r="X79" s="152"/>
      <c r="Y79" s="153"/>
      <c r="Z79" s="149"/>
      <c r="AA79" s="149"/>
      <c r="AB79" s="149"/>
      <c r="AC79" s="149"/>
      <c r="AD79" s="39"/>
      <c r="AE79" s="38"/>
    </row>
    <row r="80" spans="1:31">
      <c r="A80" s="37"/>
      <c r="B80" s="37"/>
    </row>
    <row r="81" spans="1:33">
      <c r="A81" s="37"/>
      <c r="B81" s="37" t="s">
        <v>106</v>
      </c>
      <c r="C81">
        <f>IF(SUM(C12:C14)=C10,0,Y)</f>
        <v>0</v>
      </c>
      <c r="D81">
        <f t="shared" ref="D81:AC81" si="39">IF(SUM(D12:D14)=D10,0,Y)</f>
        <v>0</v>
      </c>
      <c r="E81">
        <f t="shared" si="39"/>
        <v>0</v>
      </c>
      <c r="F81">
        <f t="shared" si="39"/>
        <v>0</v>
      </c>
      <c r="G81">
        <f t="shared" si="39"/>
        <v>0</v>
      </c>
      <c r="H81">
        <f t="shared" si="39"/>
        <v>0</v>
      </c>
      <c r="I81">
        <f>IF(SUM(I12:I14)=I10,0,Y)</f>
        <v>0</v>
      </c>
      <c r="J81">
        <f t="shared" si="39"/>
        <v>0</v>
      </c>
      <c r="K81">
        <f t="shared" si="39"/>
        <v>0</v>
      </c>
      <c r="L81">
        <f t="shared" si="39"/>
        <v>0</v>
      </c>
      <c r="M81" s="59">
        <f t="shared" si="39"/>
        <v>0</v>
      </c>
      <c r="N81">
        <f t="shared" si="39"/>
        <v>0</v>
      </c>
      <c r="O81">
        <f t="shared" si="39"/>
        <v>0</v>
      </c>
      <c r="P81" s="59">
        <f t="shared" si="39"/>
        <v>0</v>
      </c>
      <c r="Q81" s="59">
        <f t="shared" si="39"/>
        <v>0</v>
      </c>
      <c r="R81" s="59">
        <f t="shared" si="39"/>
        <v>0</v>
      </c>
      <c r="S81" s="59">
        <f t="shared" si="39"/>
        <v>0</v>
      </c>
      <c r="T81" s="59">
        <f t="shared" si="39"/>
        <v>0</v>
      </c>
      <c r="U81" s="59">
        <f t="shared" si="39"/>
        <v>0</v>
      </c>
      <c r="V81">
        <f t="shared" si="39"/>
        <v>0</v>
      </c>
      <c r="Y81">
        <f t="shared" si="39"/>
        <v>0</v>
      </c>
      <c r="Z81">
        <f t="shared" si="39"/>
        <v>0</v>
      </c>
      <c r="AA81">
        <f t="shared" si="39"/>
        <v>0</v>
      </c>
      <c r="AB81">
        <f t="shared" si="39"/>
        <v>0</v>
      </c>
      <c r="AC81">
        <f t="shared" si="39"/>
        <v>0</v>
      </c>
    </row>
    <row r="82" spans="1:33">
      <c r="A82" s="37"/>
      <c r="B82" s="37"/>
      <c r="C82">
        <f>IF(SUM(C16:C37)+C43+C46+C49+C52+C55+C61+C66+C39=C10,0,Y)</f>
        <v>0</v>
      </c>
      <c r="D82">
        <f t="shared" ref="D82:V82" si="40">IF(SUM(D16:D37)+D43+D46+D49+D52+D55+D61+D66+D39=D10,0,Y)</f>
        <v>0</v>
      </c>
      <c r="E82">
        <f t="shared" si="40"/>
        <v>0</v>
      </c>
      <c r="F82">
        <f t="shared" si="40"/>
        <v>0</v>
      </c>
      <c r="G82">
        <f t="shared" si="40"/>
        <v>0</v>
      </c>
      <c r="H82">
        <f t="shared" si="40"/>
        <v>0</v>
      </c>
      <c r="I82">
        <f t="shared" si="40"/>
        <v>0</v>
      </c>
      <c r="J82">
        <f t="shared" si="40"/>
        <v>0</v>
      </c>
      <c r="K82">
        <f t="shared" si="40"/>
        <v>0</v>
      </c>
      <c r="L82">
        <f t="shared" si="40"/>
        <v>0</v>
      </c>
      <c r="M82" s="59">
        <f t="shared" si="40"/>
        <v>0</v>
      </c>
      <c r="N82">
        <f t="shared" si="40"/>
        <v>0</v>
      </c>
      <c r="O82">
        <f t="shared" si="40"/>
        <v>0</v>
      </c>
      <c r="P82" s="59">
        <f t="shared" si="40"/>
        <v>0</v>
      </c>
      <c r="Q82" s="59">
        <f t="shared" si="40"/>
        <v>0</v>
      </c>
      <c r="R82" s="59">
        <f t="shared" si="40"/>
        <v>0</v>
      </c>
      <c r="S82" s="59">
        <f t="shared" si="40"/>
        <v>0</v>
      </c>
      <c r="T82" s="59">
        <f t="shared" si="40"/>
        <v>0</v>
      </c>
      <c r="U82" s="59">
        <f t="shared" si="40"/>
        <v>0</v>
      </c>
      <c r="V82">
        <f t="shared" si="40"/>
        <v>0</v>
      </c>
      <c r="Y82">
        <f>IF(SUM(Y16:Y37)+Y43+Y46+Y49+Y52+Y55+Y61+Y66+Y39=Y10,0,Y)</f>
        <v>0</v>
      </c>
      <c r="Z82">
        <f>IF(SUM(Z16:Z37)+Z43+Z46+Z49+Z52+Z55+Z61+Z66+Z39=Z10,0,Y)</f>
        <v>0</v>
      </c>
      <c r="AA82">
        <f>IF(SUM(AA16:AA37)+AA43+AA46+AA49+AA52+AA55+AA61+AA66+AA39=AA10,0,Y)</f>
        <v>0</v>
      </c>
      <c r="AB82">
        <f>IF(SUM(AB16:AB37)+AB43+AB46+AB49+AB52+AB55+AB61+AB66+AB39=AB10,0,Y)</f>
        <v>0</v>
      </c>
      <c r="AC82">
        <f>IF(SUM(AC16:AC37)+AC43+AC46+AC49+AC52+AC55+AC61+AC66+AC39=AC10,0,Y)</f>
        <v>0</v>
      </c>
    </row>
    <row r="85" spans="1:33" ht="24">
      <c r="A85" s="154"/>
      <c r="B85" s="154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5"/>
      <c r="N85" s="154"/>
      <c r="O85" s="154"/>
      <c r="P85" s="155"/>
      <c r="Q85" s="155"/>
      <c r="R85" s="155"/>
      <c r="S85" s="155"/>
      <c r="T85" s="155"/>
      <c r="U85" s="155"/>
      <c r="V85" s="154"/>
      <c r="W85" s="156"/>
      <c r="X85" s="156"/>
      <c r="Y85" s="154"/>
      <c r="Z85" s="154"/>
      <c r="AA85" s="154"/>
      <c r="AB85" s="154"/>
      <c r="AC85" s="154"/>
      <c r="AD85" s="154"/>
    </row>
    <row r="87" spans="1:33" s="58" customFormat="1" ht="18.75" customHeight="1">
      <c r="A87" s="55"/>
      <c r="B87" s="55"/>
      <c r="C87" s="55"/>
      <c r="D87" s="55"/>
      <c r="E87" s="55"/>
      <c r="F87" s="56" t="s">
        <v>125</v>
      </c>
      <c r="G87" s="55"/>
      <c r="H87" s="258" t="s">
        <v>81</v>
      </c>
      <c r="I87" s="258"/>
      <c r="J87" s="258"/>
      <c r="K87" s="258"/>
      <c r="L87" s="258"/>
      <c r="M87" s="258"/>
      <c r="N87" s="258"/>
      <c r="O87" s="258"/>
      <c r="P87" s="57"/>
      <c r="Q87" s="258" t="s">
        <v>82</v>
      </c>
      <c r="R87" s="258"/>
      <c r="S87" s="258"/>
      <c r="T87" s="258"/>
      <c r="U87" s="258"/>
      <c r="V87" s="258"/>
      <c r="W87" s="258"/>
      <c r="X87" s="258"/>
      <c r="Y87" s="258"/>
      <c r="Z87" s="55" t="s">
        <v>1</v>
      </c>
      <c r="AA87" s="55"/>
      <c r="AB87" s="55"/>
      <c r="AC87" s="55"/>
      <c r="AD87" s="55"/>
    </row>
    <row r="88" spans="1:33">
      <c r="B88" t="s">
        <v>107</v>
      </c>
    </row>
    <row r="89" spans="1:33" s="37" customFormat="1" ht="15" customHeight="1">
      <c r="A89" s="271" t="s">
        <v>77</v>
      </c>
      <c r="B89" s="272"/>
      <c r="C89" s="277" t="s">
        <v>3</v>
      </c>
      <c r="D89" s="61" t="s">
        <v>83</v>
      </c>
      <c r="E89" s="61"/>
      <c r="F89" s="61"/>
      <c r="G89" s="61"/>
      <c r="H89" s="61"/>
      <c r="I89" s="62"/>
      <c r="J89" s="287" t="s">
        <v>126</v>
      </c>
      <c r="K89" s="290" t="s">
        <v>127</v>
      </c>
      <c r="L89" s="291"/>
      <c r="M89" s="294" t="s">
        <v>128</v>
      </c>
      <c r="N89" s="287" t="s">
        <v>0</v>
      </c>
      <c r="O89" s="287" t="s">
        <v>76</v>
      </c>
      <c r="P89" s="297" t="s">
        <v>75</v>
      </c>
      <c r="Q89" s="300" t="s">
        <v>84</v>
      </c>
      <c r="R89" s="300"/>
      <c r="S89" s="300"/>
      <c r="T89" s="300"/>
      <c r="U89" s="300"/>
      <c r="V89" s="63"/>
      <c r="W89" s="314" t="s">
        <v>108</v>
      </c>
      <c r="X89" s="64"/>
      <c r="Y89" s="317" t="s">
        <v>85</v>
      </c>
      <c r="Z89" s="318"/>
      <c r="AA89" s="318"/>
      <c r="AB89" s="318"/>
      <c r="AC89" s="318"/>
      <c r="AD89" s="325" t="s">
        <v>74</v>
      </c>
      <c r="AE89" s="326"/>
    </row>
    <row r="90" spans="1:33" s="37" customFormat="1" ht="15" customHeight="1">
      <c r="A90" s="273"/>
      <c r="B90" s="274"/>
      <c r="C90" s="278"/>
      <c r="D90" s="277" t="s">
        <v>3</v>
      </c>
      <c r="E90" s="319" t="s">
        <v>9</v>
      </c>
      <c r="F90" s="320"/>
      <c r="G90" s="321"/>
      <c r="H90" s="280" t="s">
        <v>11</v>
      </c>
      <c r="I90" s="302" t="s">
        <v>130</v>
      </c>
      <c r="J90" s="288"/>
      <c r="K90" s="292"/>
      <c r="L90" s="293"/>
      <c r="M90" s="295"/>
      <c r="N90" s="288"/>
      <c r="O90" s="288"/>
      <c r="P90" s="298"/>
      <c r="Q90" s="222"/>
      <c r="R90" s="308" t="s">
        <v>131</v>
      </c>
      <c r="S90" s="308" t="s">
        <v>132</v>
      </c>
      <c r="T90" s="308" t="s">
        <v>133</v>
      </c>
      <c r="U90" s="311" t="s">
        <v>134</v>
      </c>
      <c r="V90" s="65" t="s">
        <v>135</v>
      </c>
      <c r="W90" s="315"/>
      <c r="X90" s="70" t="s">
        <v>29</v>
      </c>
      <c r="Y90" s="284" t="s">
        <v>3</v>
      </c>
      <c r="Z90" s="67" t="s">
        <v>9</v>
      </c>
      <c r="AA90" s="68"/>
      <c r="AB90" s="280" t="s">
        <v>11</v>
      </c>
      <c r="AC90" s="322" t="s">
        <v>137</v>
      </c>
      <c r="AD90" s="327"/>
      <c r="AE90" s="328"/>
    </row>
    <row r="91" spans="1:33" s="37" customFormat="1" ht="15" customHeight="1">
      <c r="A91" s="273"/>
      <c r="B91" s="274"/>
      <c r="C91" s="278"/>
      <c r="D91" s="278"/>
      <c r="E91" s="282" t="s">
        <v>86</v>
      </c>
      <c r="F91" s="282" t="s">
        <v>87</v>
      </c>
      <c r="G91" s="331" t="s">
        <v>88</v>
      </c>
      <c r="H91" s="301"/>
      <c r="I91" s="303"/>
      <c r="J91" s="288"/>
      <c r="K91" s="69" t="s">
        <v>89</v>
      </c>
      <c r="L91" s="280" t="s">
        <v>90</v>
      </c>
      <c r="M91" s="295"/>
      <c r="N91" s="288"/>
      <c r="O91" s="288"/>
      <c r="P91" s="298"/>
      <c r="Q91" s="223" t="s">
        <v>3</v>
      </c>
      <c r="R91" s="309" t="s">
        <v>91</v>
      </c>
      <c r="S91" s="309" t="s">
        <v>91</v>
      </c>
      <c r="T91" s="309" t="s">
        <v>92</v>
      </c>
      <c r="U91" s="312" t="s">
        <v>93</v>
      </c>
      <c r="V91" s="65" t="s">
        <v>138</v>
      </c>
      <c r="W91" s="315"/>
      <c r="X91" s="70" t="s">
        <v>28</v>
      </c>
      <c r="Y91" s="334"/>
      <c r="Z91" s="282" t="s">
        <v>86</v>
      </c>
      <c r="AA91" s="282" t="s">
        <v>87</v>
      </c>
      <c r="AB91" s="301"/>
      <c r="AC91" s="323"/>
      <c r="AD91" s="327"/>
      <c r="AE91" s="328"/>
    </row>
    <row r="92" spans="1:33" s="37" customFormat="1" ht="15" customHeight="1">
      <c r="A92" s="275"/>
      <c r="B92" s="276"/>
      <c r="C92" s="279"/>
      <c r="D92" s="279"/>
      <c r="E92" s="283"/>
      <c r="F92" s="283"/>
      <c r="G92" s="332"/>
      <c r="H92" s="281"/>
      <c r="I92" s="304"/>
      <c r="J92" s="289"/>
      <c r="K92" s="71" t="s">
        <v>94</v>
      </c>
      <c r="L92" s="281"/>
      <c r="M92" s="296"/>
      <c r="N92" s="289"/>
      <c r="O92" s="289"/>
      <c r="P92" s="299"/>
      <c r="Q92" s="224"/>
      <c r="R92" s="310" t="s">
        <v>95</v>
      </c>
      <c r="S92" s="310" t="s">
        <v>95</v>
      </c>
      <c r="T92" s="310" t="s">
        <v>95</v>
      </c>
      <c r="U92" s="313" t="s">
        <v>95</v>
      </c>
      <c r="V92" s="72"/>
      <c r="W92" s="316"/>
      <c r="X92" s="73"/>
      <c r="Y92" s="335"/>
      <c r="Z92" s="283"/>
      <c r="AA92" s="283"/>
      <c r="AB92" s="281"/>
      <c r="AC92" s="324"/>
      <c r="AD92" s="329"/>
      <c r="AE92" s="330"/>
    </row>
    <row r="93" spans="1:33" ht="13.5" customHeight="1">
      <c r="A93" s="4"/>
      <c r="B93" s="11"/>
      <c r="C93" s="74"/>
      <c r="D93" s="75"/>
      <c r="E93" s="76"/>
      <c r="F93" s="77"/>
      <c r="G93" s="76"/>
      <c r="H93" s="76"/>
      <c r="I93" s="74"/>
      <c r="J93" s="81"/>
      <c r="K93" s="75"/>
      <c r="L93" s="157"/>
      <c r="M93" s="82"/>
      <c r="N93" s="81"/>
      <c r="O93" s="81"/>
      <c r="P93" s="82"/>
      <c r="Q93" s="53"/>
      <c r="R93" s="53"/>
      <c r="S93" s="82"/>
      <c r="T93" s="53"/>
      <c r="U93" s="53"/>
      <c r="V93" s="81"/>
      <c r="W93" s="158"/>
      <c r="X93" s="83"/>
      <c r="Y93" s="84"/>
      <c r="Z93" s="85"/>
      <c r="AA93" s="77"/>
      <c r="AB93" s="77"/>
      <c r="AC93" s="74"/>
      <c r="AD93" s="86"/>
    </row>
    <row r="94" spans="1:33" s="37" customFormat="1" ht="15.95" customHeight="1">
      <c r="A94" s="266" t="s">
        <v>139</v>
      </c>
      <c r="B94" s="267"/>
      <c r="C94" s="159">
        <v>8115</v>
      </c>
      <c r="D94" s="160">
        <v>7989</v>
      </c>
      <c r="E94" s="159">
        <v>7602</v>
      </c>
      <c r="F94" s="159">
        <v>19</v>
      </c>
      <c r="G94" s="159">
        <v>99</v>
      </c>
      <c r="H94" s="159">
        <v>191</v>
      </c>
      <c r="I94" s="159">
        <v>78</v>
      </c>
      <c r="J94" s="161">
        <v>3</v>
      </c>
      <c r="K94" s="207">
        <v>1</v>
      </c>
      <c r="L94" s="162">
        <v>1</v>
      </c>
      <c r="M94" s="90">
        <v>7</v>
      </c>
      <c r="N94" s="161">
        <v>53</v>
      </c>
      <c r="O94" s="161">
        <v>61</v>
      </c>
      <c r="P94" s="90">
        <v>0</v>
      </c>
      <c r="Q94" s="90">
        <v>7</v>
      </c>
      <c r="R94" s="90">
        <v>6</v>
      </c>
      <c r="S94" s="90">
        <v>0</v>
      </c>
      <c r="T94" s="90">
        <v>0</v>
      </c>
      <c r="U94" s="90">
        <v>1</v>
      </c>
      <c r="V94" s="161">
        <v>60</v>
      </c>
      <c r="W94" s="163">
        <v>98.4</v>
      </c>
      <c r="X94" s="164">
        <v>0.7</v>
      </c>
      <c r="Y94" s="160">
        <v>7980</v>
      </c>
      <c r="Z94" s="159">
        <v>7685</v>
      </c>
      <c r="AA94" s="159">
        <v>20</v>
      </c>
      <c r="AB94" s="159">
        <v>197</v>
      </c>
      <c r="AC94" s="159">
        <v>78</v>
      </c>
      <c r="AD94" s="259" t="s">
        <v>140</v>
      </c>
      <c r="AE94" s="260"/>
    </row>
    <row r="95" spans="1:33" ht="13.5" customHeight="1">
      <c r="A95" s="47"/>
      <c r="B95" s="46"/>
      <c r="C95" s="93"/>
      <c r="D95" s="94"/>
      <c r="E95" s="95"/>
      <c r="F95" s="95"/>
      <c r="G95" s="95"/>
      <c r="H95" s="95"/>
      <c r="I95" s="93"/>
      <c r="J95" s="100"/>
      <c r="K95" s="97"/>
      <c r="L95" s="165"/>
      <c r="M95" s="52"/>
      <c r="N95" s="100"/>
      <c r="O95" s="100"/>
      <c r="P95" s="52"/>
      <c r="Q95" s="52"/>
      <c r="R95" s="52"/>
      <c r="S95" s="52"/>
      <c r="T95" s="52"/>
      <c r="U95" s="52"/>
      <c r="V95" s="101"/>
      <c r="W95" s="51"/>
      <c r="X95" s="102"/>
      <c r="Y95" s="94"/>
      <c r="Z95" s="95"/>
      <c r="AA95" s="95"/>
      <c r="AB95" s="95"/>
      <c r="AC95" s="93"/>
      <c r="AD95" s="50"/>
    </row>
    <row r="96" spans="1:33" ht="15.95" customHeight="1">
      <c r="A96" s="268" t="s">
        <v>141</v>
      </c>
      <c r="B96" s="239"/>
      <c r="C96" s="108">
        <f>SUM(C102:C123)+C125+C129+C132+C135+C138+C141+C147+C152</f>
        <v>8369</v>
      </c>
      <c r="D96" s="109">
        <f t="shared" ref="D96:V96" si="41">SUM(D102:D123)+D125+D129+D132+D135+D138+D141+D147+D152</f>
        <v>8244</v>
      </c>
      <c r="E96" s="108">
        <f t="shared" si="41"/>
        <v>7819</v>
      </c>
      <c r="F96" s="108">
        <f t="shared" si="41"/>
        <v>14</v>
      </c>
      <c r="G96" s="108">
        <f t="shared" si="41"/>
        <v>116</v>
      </c>
      <c r="H96" s="108">
        <f t="shared" si="41"/>
        <v>203</v>
      </c>
      <c r="I96" s="108">
        <f t="shared" si="41"/>
        <v>92</v>
      </c>
      <c r="J96" s="111">
        <f>SUM(J102:J123)+J125+J129+J132+J135+J138+J141+J147+J152</f>
        <v>1</v>
      </c>
      <c r="K96" s="109">
        <f>SUM(K102:K123)+K125+K129+K132+K135+K138+K141+K147+K152</f>
        <v>1</v>
      </c>
      <c r="L96" s="110">
        <f>SUM(L102:L123)+L125+L129+L132+L135+L138+L141+L147+L152</f>
        <v>2</v>
      </c>
      <c r="M96" s="49">
        <f t="shared" si="41"/>
        <v>10</v>
      </c>
      <c r="N96" s="111">
        <f t="shared" si="41"/>
        <v>55</v>
      </c>
      <c r="O96" s="111">
        <f t="shared" si="41"/>
        <v>55</v>
      </c>
      <c r="P96" s="49">
        <f t="shared" si="41"/>
        <v>1</v>
      </c>
      <c r="Q96" s="49">
        <f t="shared" si="41"/>
        <v>6</v>
      </c>
      <c r="R96" s="49">
        <f t="shared" si="41"/>
        <v>5</v>
      </c>
      <c r="S96" s="49">
        <f t="shared" si="41"/>
        <v>0</v>
      </c>
      <c r="T96" s="49">
        <f t="shared" si="41"/>
        <v>0</v>
      </c>
      <c r="U96" s="49">
        <f t="shared" si="41"/>
        <v>1</v>
      </c>
      <c r="V96" s="111">
        <f t="shared" si="41"/>
        <v>61</v>
      </c>
      <c r="W96" s="166">
        <f>IF(C96=0,0,+D96/C96*100)</f>
        <v>98.50639263950292</v>
      </c>
      <c r="X96" s="167">
        <f>IF(C96=0,0,+V96/C96*100)</f>
        <v>0.72888039192257137</v>
      </c>
      <c r="Y96" s="109">
        <f>SUM(Y102:Y123)+Y125+Y129+Y132+Y135+Y138+Y141+Y147+Y152</f>
        <v>8210</v>
      </c>
      <c r="Z96" s="108">
        <f>SUM(Z102:Z123)+Z125+Z129+Z132+Z135+Z138+Z141+Z147+Z152</f>
        <v>7892</v>
      </c>
      <c r="AA96" s="108">
        <f>SUM(AA102:AA123)+AA125+AA129+AA132+AA135+AA138+AA141+AA147+AA152</f>
        <v>14</v>
      </c>
      <c r="AB96" s="108">
        <f>SUM(AB102:AB123)+AB125+AB129+AB132+AB135+AB138+AB141+AB147+AB152</f>
        <v>211</v>
      </c>
      <c r="AC96" s="108">
        <f>SUM(AC102:AC123)+AC125+AC129+AC132+AC135+AC138+AC141+AC147+AC152</f>
        <v>93</v>
      </c>
      <c r="AD96" s="261" t="s">
        <v>142</v>
      </c>
      <c r="AE96" s="262"/>
      <c r="AF96">
        <f>IF(SUM(J96:P96)+D96=C96,0,Y)</f>
        <v>0</v>
      </c>
      <c r="AG96" t="s">
        <v>143</v>
      </c>
    </row>
    <row r="97" spans="1:34" ht="13.5" customHeight="1">
      <c r="A97" s="225"/>
      <c r="B97" s="226"/>
      <c r="C97" s="108"/>
      <c r="D97" s="109"/>
      <c r="E97" s="108"/>
      <c r="F97" s="108"/>
      <c r="G97" s="108"/>
      <c r="H97" s="108"/>
      <c r="I97" s="108"/>
      <c r="J97" s="111"/>
      <c r="K97" s="109"/>
      <c r="L97" s="110"/>
      <c r="M97" s="49"/>
      <c r="N97" s="111"/>
      <c r="O97" s="111"/>
      <c r="P97" s="49"/>
      <c r="Q97" s="49"/>
      <c r="R97" s="49"/>
      <c r="S97" s="49"/>
      <c r="T97" s="49"/>
      <c r="U97" s="49"/>
      <c r="V97" s="111"/>
      <c r="W97" s="48"/>
      <c r="X97" s="106"/>
      <c r="Y97" s="109"/>
      <c r="Z97" s="108"/>
      <c r="AA97" s="108"/>
      <c r="AB97" s="108"/>
      <c r="AC97" s="108"/>
      <c r="AD97" s="219"/>
      <c r="AE97" s="220"/>
      <c r="AG97" t="s">
        <v>143</v>
      </c>
      <c r="AH97" t="s">
        <v>143</v>
      </c>
    </row>
    <row r="98" spans="1:34" ht="15" customHeight="1">
      <c r="A98" s="264" t="s">
        <v>73</v>
      </c>
      <c r="B98" s="235"/>
      <c r="C98" s="40">
        <f>+D98+J98+K98+L98+M98+N98+O98+P98</f>
        <v>100</v>
      </c>
      <c r="D98" s="87">
        <f>SUM(E98:I98)</f>
        <v>100</v>
      </c>
      <c r="E98" s="54">
        <f>+[2]国立!R13</f>
        <v>98</v>
      </c>
      <c r="F98" s="54">
        <f>+[2]国立!S13</f>
        <v>0</v>
      </c>
      <c r="G98" s="54">
        <f>+[2]国立!AC13</f>
        <v>0</v>
      </c>
      <c r="H98" s="54">
        <f>+[2]国立!Y13</f>
        <v>2</v>
      </c>
      <c r="I98" s="54">
        <f>+[2]国立!Z13</f>
        <v>0</v>
      </c>
      <c r="J98" s="168">
        <f>+[2]国立!D6</f>
        <v>0</v>
      </c>
      <c r="K98" s="169">
        <f>+[2]国立!F19</f>
        <v>0</v>
      </c>
      <c r="L98" s="170">
        <f>+[2]国立!G19</f>
        <v>0</v>
      </c>
      <c r="M98" s="54">
        <f>+[2]国立!F6</f>
        <v>0</v>
      </c>
      <c r="N98" s="168">
        <f>+[2]国立!G6</f>
        <v>0</v>
      </c>
      <c r="O98" s="168">
        <f>+[2]国立!H6</f>
        <v>0</v>
      </c>
      <c r="P98" s="54">
        <f>+[2]国立!I6</f>
        <v>0</v>
      </c>
      <c r="Q98" s="54">
        <f>SUM(R98:U98)</f>
        <v>0</v>
      </c>
      <c r="R98" s="54">
        <f>+[2]国立!L6</f>
        <v>0</v>
      </c>
      <c r="S98" s="54">
        <f>+[2]国立!M6</f>
        <v>0</v>
      </c>
      <c r="T98" s="54">
        <f>+[2]国立!N6</f>
        <v>0</v>
      </c>
      <c r="U98" s="54">
        <f>+[2]国立!O6</f>
        <v>0</v>
      </c>
      <c r="V98" s="168">
        <f>+N98+Q98</f>
        <v>0</v>
      </c>
      <c r="W98" s="163">
        <f>IF(C98=0,0,+D98/C98*100)</f>
        <v>100</v>
      </c>
      <c r="X98" s="164">
        <f>IF(C98=0,0,+V98/C98*100)</f>
        <v>0</v>
      </c>
      <c r="Y98" s="169">
        <f>SUM(Z98:AC98)</f>
        <v>100</v>
      </c>
      <c r="Z98" s="54">
        <f>+[2]国立!M25</f>
        <v>98</v>
      </c>
      <c r="AA98" s="54">
        <f>+[2]国立!N25</f>
        <v>0</v>
      </c>
      <c r="AB98" s="54">
        <f>+[2]国立!R25</f>
        <v>2</v>
      </c>
      <c r="AC98" s="54">
        <f>+[2]国立!S25</f>
        <v>0</v>
      </c>
      <c r="AD98" s="263" t="s">
        <v>73</v>
      </c>
      <c r="AE98" s="236"/>
      <c r="AF98">
        <f>IF(SUM(J98:P98)+D98=C98,0,Y)</f>
        <v>0</v>
      </c>
      <c r="AG98" t="s">
        <v>144</v>
      </c>
      <c r="AH98" t="s">
        <v>144</v>
      </c>
    </row>
    <row r="99" spans="1:34" ht="15" customHeight="1">
      <c r="A99" s="264" t="s">
        <v>72</v>
      </c>
      <c r="B99" s="265"/>
      <c r="C99" s="40">
        <f>+D99+J99+K99+L99+M99+N99+O99+P99</f>
        <v>7880</v>
      </c>
      <c r="D99" s="87">
        <f>SUM(E99:I99)</f>
        <v>7755</v>
      </c>
      <c r="E99" s="54">
        <f>+[2]公立!R13</f>
        <v>7333</v>
      </c>
      <c r="F99" s="54">
        <f>+[2]公立!S13</f>
        <v>14</v>
      </c>
      <c r="G99" s="54">
        <f>+[2]公立!AC13</f>
        <v>115</v>
      </c>
      <c r="H99" s="54">
        <f>+[2]公立!Y13</f>
        <v>201</v>
      </c>
      <c r="I99" s="54">
        <f>+[2]公立!Z13</f>
        <v>92</v>
      </c>
      <c r="J99" s="168">
        <f>+[2]公立!D6</f>
        <v>1</v>
      </c>
      <c r="K99" s="169">
        <f>+[2]公立!F19</f>
        <v>1</v>
      </c>
      <c r="L99" s="170">
        <f>+[2]公立!G19</f>
        <v>2</v>
      </c>
      <c r="M99" s="54">
        <f>+[2]公立!F6</f>
        <v>10</v>
      </c>
      <c r="N99" s="168">
        <f>+[2]公立!G6</f>
        <v>55</v>
      </c>
      <c r="O99" s="168">
        <f>+[2]公立!H6</f>
        <v>55</v>
      </c>
      <c r="P99" s="54">
        <f>+[2]公立!I6</f>
        <v>1</v>
      </c>
      <c r="Q99" s="54">
        <f>SUM(R99:U99)</f>
        <v>6</v>
      </c>
      <c r="R99" s="54">
        <f>+[2]公立!L6</f>
        <v>5</v>
      </c>
      <c r="S99" s="54">
        <f>+[2]公立!M6</f>
        <v>0</v>
      </c>
      <c r="T99" s="54">
        <f>+[2]公立!N6</f>
        <v>0</v>
      </c>
      <c r="U99" s="54">
        <f>+[2]公立!O6</f>
        <v>1</v>
      </c>
      <c r="V99" s="168">
        <f>+N99+Q99</f>
        <v>61</v>
      </c>
      <c r="W99" s="163">
        <f>IF(C99=0,0,+D99/C99*100)</f>
        <v>98.413705583756354</v>
      </c>
      <c r="X99" s="164">
        <f>IF(C99=0,0,+V99/C99*100)</f>
        <v>0.7741116751269036</v>
      </c>
      <c r="Y99" s="169">
        <f>SUM(Z99:AC99)</f>
        <v>7722</v>
      </c>
      <c r="Z99" s="54">
        <f>+[2]公立!M25</f>
        <v>7406</v>
      </c>
      <c r="AA99" s="54">
        <f>+[2]公立!N25</f>
        <v>14</v>
      </c>
      <c r="AB99" s="54">
        <f>+[2]公立!R25</f>
        <v>209</v>
      </c>
      <c r="AC99" s="54">
        <f>+[2]公立!S25</f>
        <v>93</v>
      </c>
      <c r="AD99" s="263" t="s">
        <v>72</v>
      </c>
      <c r="AE99" s="264"/>
      <c r="AF99">
        <f>IF(SUM(J99:P99)+D99=C99,0,Y)</f>
        <v>0</v>
      </c>
      <c r="AG99" t="s">
        <v>144</v>
      </c>
      <c r="AH99" t="s">
        <v>144</v>
      </c>
    </row>
    <row r="100" spans="1:34" ht="15" customHeight="1">
      <c r="A100" s="264" t="s">
        <v>71</v>
      </c>
      <c r="B100" s="265"/>
      <c r="C100" s="40">
        <f>+D100+J100+K100+L100+M100+N100+O100+P100</f>
        <v>389</v>
      </c>
      <c r="D100" s="87">
        <f>SUM(E100:I100)</f>
        <v>389</v>
      </c>
      <c r="E100" s="54">
        <f>+[2]私立!R13</f>
        <v>388</v>
      </c>
      <c r="F100" s="54">
        <f>+[2]私立!S13</f>
        <v>0</v>
      </c>
      <c r="G100" s="54">
        <f>+[2]私立!AC13</f>
        <v>1</v>
      </c>
      <c r="H100" s="54">
        <f>+[2]私立!Y13</f>
        <v>0</v>
      </c>
      <c r="I100" s="54">
        <f>+[2]私立!Z13</f>
        <v>0</v>
      </c>
      <c r="J100" s="168">
        <f>+[2]私立!D6</f>
        <v>0</v>
      </c>
      <c r="K100" s="169">
        <f>+[2]私立!F19</f>
        <v>0</v>
      </c>
      <c r="L100" s="170">
        <f>+[2]私立!G19</f>
        <v>0</v>
      </c>
      <c r="M100" s="54">
        <f>+[2]私立!F6</f>
        <v>0</v>
      </c>
      <c r="N100" s="168">
        <f>+[2]私立!G6</f>
        <v>0</v>
      </c>
      <c r="O100" s="168">
        <f>+[2]私立!H6</f>
        <v>0</v>
      </c>
      <c r="P100" s="54">
        <f>+[2]私立!I6</f>
        <v>0</v>
      </c>
      <c r="Q100" s="54">
        <f>SUM(R100:U100)</f>
        <v>0</v>
      </c>
      <c r="R100" s="54">
        <f>+[2]私立!L6</f>
        <v>0</v>
      </c>
      <c r="S100" s="54">
        <f>+[2]私立!M6</f>
        <v>0</v>
      </c>
      <c r="T100" s="54">
        <f>+[2]私立!N6</f>
        <v>0</v>
      </c>
      <c r="U100" s="54">
        <f>+[2]私立!O6</f>
        <v>0</v>
      </c>
      <c r="V100" s="168">
        <f>+N100+Q100</f>
        <v>0</v>
      </c>
      <c r="W100" s="163">
        <f>IF(C100=0,0,+D100/C100*100)</f>
        <v>100</v>
      </c>
      <c r="X100" s="164">
        <f>IF(C100=0,0,+V100/C100*100)</f>
        <v>0</v>
      </c>
      <c r="Y100" s="169">
        <f>SUM(Z100:AC100)</f>
        <v>388</v>
      </c>
      <c r="Z100" s="54">
        <f>+[2]私立!M25</f>
        <v>388</v>
      </c>
      <c r="AA100" s="54">
        <f>+[2]私立!N25</f>
        <v>0</v>
      </c>
      <c r="AB100" s="54">
        <f>+[2]私立!R25</f>
        <v>0</v>
      </c>
      <c r="AC100" s="54">
        <f>+[2]私立!S25</f>
        <v>0</v>
      </c>
      <c r="AD100" s="263" t="s">
        <v>71</v>
      </c>
      <c r="AE100" s="264"/>
      <c r="AF100">
        <f>IF(SUM(J100:P100)+D100=C100,0,Y)</f>
        <v>0</v>
      </c>
      <c r="AG100" t="s">
        <v>144</v>
      </c>
      <c r="AH100" t="s">
        <v>144</v>
      </c>
    </row>
    <row r="101" spans="1:34" ht="13.5" customHeight="1">
      <c r="A101" s="47"/>
      <c r="B101" s="46"/>
      <c r="C101" s="2"/>
      <c r="D101" s="94"/>
      <c r="E101" s="171"/>
      <c r="F101" s="172"/>
      <c r="G101" s="171"/>
      <c r="H101" s="172"/>
      <c r="I101" s="171"/>
      <c r="J101" s="173"/>
      <c r="K101" s="174"/>
      <c r="L101" s="175"/>
      <c r="M101" s="176"/>
      <c r="N101" s="173"/>
      <c r="O101" s="177"/>
      <c r="P101" s="178"/>
      <c r="Q101" s="176"/>
      <c r="R101" s="178"/>
      <c r="S101" s="176"/>
      <c r="T101" s="179"/>
      <c r="U101" s="176"/>
      <c r="V101" s="173"/>
      <c r="W101" s="180"/>
      <c r="X101" s="181"/>
      <c r="Y101" s="182"/>
      <c r="Z101" s="172"/>
      <c r="AA101" s="171"/>
      <c r="AB101" s="172"/>
      <c r="AC101" s="171"/>
      <c r="AD101" s="44"/>
      <c r="AE101" s="43"/>
    </row>
    <row r="102" spans="1:34" ht="15" customHeight="1">
      <c r="A102" s="269" t="s">
        <v>70</v>
      </c>
      <c r="B102" s="270"/>
      <c r="C102" s="40">
        <f>+D102+J102+K102+L102+M102+N102+O102+P102</f>
        <v>3163</v>
      </c>
      <c r="D102" s="87">
        <f>SUM(E102:I102)</f>
        <v>3120</v>
      </c>
      <c r="E102" s="54">
        <f>+[2]高校進学計!R6</f>
        <v>2960</v>
      </c>
      <c r="F102" s="54">
        <f>+[2]高校進学計!S6</f>
        <v>6</v>
      </c>
      <c r="G102" s="54">
        <f>+[2]高校進学計!AC6</f>
        <v>56</v>
      </c>
      <c r="H102" s="54">
        <f>+[2]高校進学計!Y6</f>
        <v>65</v>
      </c>
      <c r="I102" s="54">
        <f>+[2]高校進学計!Z6</f>
        <v>33</v>
      </c>
      <c r="J102" s="168">
        <f>+'[2]総計（男）'!D6</f>
        <v>0</v>
      </c>
      <c r="K102" s="169">
        <f>+[2]専修入学計!F6</f>
        <v>0</v>
      </c>
      <c r="L102" s="170">
        <f>+[2]専修入学計!G6</f>
        <v>0</v>
      </c>
      <c r="M102" s="54">
        <f>+'[2]総計（男）'!F6</f>
        <v>2</v>
      </c>
      <c r="N102" s="168">
        <f>+'[2]総計（男）'!G6</f>
        <v>15</v>
      </c>
      <c r="O102" s="168">
        <f>+'[2]総計（男）'!H6</f>
        <v>25</v>
      </c>
      <c r="P102" s="54">
        <f>+'[2]総計（男）'!I6</f>
        <v>1</v>
      </c>
      <c r="Q102" s="54">
        <f>SUM(R102:U102)</f>
        <v>5</v>
      </c>
      <c r="R102" s="54">
        <f>+'[2]総計（男）'!L6</f>
        <v>4</v>
      </c>
      <c r="S102" s="54">
        <f>+'[2]総計（男）'!M6</f>
        <v>0</v>
      </c>
      <c r="T102" s="54">
        <f>+'[2]総計（男）'!N6</f>
        <v>0</v>
      </c>
      <c r="U102" s="54">
        <f>+'[2]総計（男）'!O6</f>
        <v>1</v>
      </c>
      <c r="V102" s="168">
        <f>+N102+Q102</f>
        <v>20</v>
      </c>
      <c r="W102" s="163">
        <f>IF(C102=0,0,+D102/C102*100)</f>
        <v>98.640531141321532</v>
      </c>
      <c r="X102" s="164">
        <f>IF(C102=0,0,+V102/C102*100)</f>
        <v>0.63231109705975341</v>
      </c>
      <c r="Y102" s="169">
        <f>SUM(Z102:AC102)</f>
        <v>3110</v>
      </c>
      <c r="Z102" s="54">
        <f>+[2]高校入学志願計!M6</f>
        <v>3000</v>
      </c>
      <c r="AA102" s="54">
        <f>+[2]高校入学志願計!N6</f>
        <v>6</v>
      </c>
      <c r="AB102" s="54">
        <f>+[2]高校入学志願計!R6</f>
        <v>71</v>
      </c>
      <c r="AC102" s="54">
        <f>+[2]高校入学志願計!S6</f>
        <v>33</v>
      </c>
      <c r="AD102" s="251" t="s">
        <v>70</v>
      </c>
      <c r="AE102" s="252"/>
      <c r="AF102">
        <f>IF(SUM(J102:P102)+D102=C102,0,Y)</f>
        <v>0</v>
      </c>
    </row>
    <row r="103" spans="1:34" ht="15" customHeight="1">
      <c r="A103" s="269" t="s">
        <v>69</v>
      </c>
      <c r="B103" s="270"/>
      <c r="C103" s="40">
        <f>+D103+J103+K103+L103+M103+N103+O103+P103</f>
        <v>511</v>
      </c>
      <c r="D103" s="87">
        <f>SUM(E103:I103)</f>
        <v>506</v>
      </c>
      <c r="E103" s="54">
        <f>+[2]高校進学計!R7</f>
        <v>473</v>
      </c>
      <c r="F103" s="54">
        <f>+[2]高校進学計!S7</f>
        <v>0</v>
      </c>
      <c r="G103" s="54">
        <f>+[2]高校進学計!AC7</f>
        <v>8</v>
      </c>
      <c r="H103" s="54">
        <f>+[2]高校進学計!Y7</f>
        <v>17</v>
      </c>
      <c r="I103" s="54">
        <f>+[2]高校進学計!Z7</f>
        <v>8</v>
      </c>
      <c r="J103" s="168">
        <f>+'[2]総計（男）'!D7</f>
        <v>0</v>
      </c>
      <c r="K103" s="169">
        <f>+[2]専修入学計!F7</f>
        <v>0</v>
      </c>
      <c r="L103" s="170">
        <f>+[2]専修入学計!G7</f>
        <v>0</v>
      </c>
      <c r="M103" s="54">
        <f>+'[2]総計（男）'!F7</f>
        <v>0</v>
      </c>
      <c r="N103" s="168">
        <f>+'[2]総計（男）'!G7</f>
        <v>4</v>
      </c>
      <c r="O103" s="168">
        <f>+'[2]総計（男）'!H7</f>
        <v>1</v>
      </c>
      <c r="P103" s="54">
        <f>+'[2]総計（男）'!I7</f>
        <v>0</v>
      </c>
      <c r="Q103" s="54">
        <f>SUM(R103:U103)</f>
        <v>0</v>
      </c>
      <c r="R103" s="54">
        <f>+'[2]総計（男）'!L7</f>
        <v>0</v>
      </c>
      <c r="S103" s="54">
        <f>+'[2]総計（男）'!M7</f>
        <v>0</v>
      </c>
      <c r="T103" s="54">
        <f>+'[2]総計（男）'!N7</f>
        <v>0</v>
      </c>
      <c r="U103" s="54">
        <f>+'[2]総計（男）'!O7</f>
        <v>0</v>
      </c>
      <c r="V103" s="168">
        <f>+N103+Q103</f>
        <v>4</v>
      </c>
      <c r="W103" s="163">
        <f>IF(C103=0,0,+D103/C103*100)</f>
        <v>99.021526418786692</v>
      </c>
      <c r="X103" s="164">
        <f>IF(C103=0,0,+V103/C103*100)</f>
        <v>0.78277886497064575</v>
      </c>
      <c r="Y103" s="169">
        <f>SUM(Z103:AC103)</f>
        <v>505</v>
      </c>
      <c r="Z103" s="54">
        <f>+[2]高校入学志願計!M7</f>
        <v>479</v>
      </c>
      <c r="AA103" s="54">
        <f>+[2]高校入学志願計!N7</f>
        <v>0</v>
      </c>
      <c r="AB103" s="54">
        <f>+[2]高校入学志願計!R7</f>
        <v>18</v>
      </c>
      <c r="AC103" s="54">
        <f>+[2]高校入学志願計!S7</f>
        <v>8</v>
      </c>
      <c r="AD103" s="251" t="s">
        <v>69</v>
      </c>
      <c r="AE103" s="252"/>
      <c r="AF103">
        <f>IF(SUM(J103:P103)+D103=C103,0,Y)</f>
        <v>0</v>
      </c>
    </row>
    <row r="104" spans="1:34" ht="15" customHeight="1">
      <c r="A104" s="269" t="s">
        <v>68</v>
      </c>
      <c r="B104" s="270"/>
      <c r="C104" s="40">
        <f>+D104+J104+K104+L104+M104+N104+O104+P104</f>
        <v>85</v>
      </c>
      <c r="D104" s="87">
        <f>SUM(E104:I104)</f>
        <v>82</v>
      </c>
      <c r="E104" s="54">
        <f>+[2]高校進学計!R8</f>
        <v>81</v>
      </c>
      <c r="F104" s="54">
        <f>+[2]高校進学計!S8</f>
        <v>0</v>
      </c>
      <c r="G104" s="54">
        <f>+[2]高校進学計!AC8</f>
        <v>1</v>
      </c>
      <c r="H104" s="54">
        <f>+[2]高校進学計!Y8</f>
        <v>0</v>
      </c>
      <c r="I104" s="54">
        <f>+[2]高校進学計!Z8</f>
        <v>0</v>
      </c>
      <c r="J104" s="168">
        <f>+'[2]総計（男）'!D8</f>
        <v>0</v>
      </c>
      <c r="K104" s="169">
        <f>+[2]専修入学計!F8</f>
        <v>0</v>
      </c>
      <c r="L104" s="170">
        <f>+[2]専修入学計!G8</f>
        <v>0</v>
      </c>
      <c r="M104" s="54">
        <f>+'[2]総計（男）'!F8</f>
        <v>0</v>
      </c>
      <c r="N104" s="168">
        <f>+'[2]総計（男）'!G8</f>
        <v>3</v>
      </c>
      <c r="O104" s="168">
        <f>+'[2]総計（男）'!H8</f>
        <v>0</v>
      </c>
      <c r="P104" s="54">
        <f>+'[2]総計（男）'!I8</f>
        <v>0</v>
      </c>
      <c r="Q104" s="54">
        <f>SUM(R104:U104)</f>
        <v>0</v>
      </c>
      <c r="R104" s="54">
        <f>+'[2]総計（男）'!L8</f>
        <v>0</v>
      </c>
      <c r="S104" s="54">
        <f>+'[2]総計（男）'!M8</f>
        <v>0</v>
      </c>
      <c r="T104" s="54">
        <f>+'[2]総計（男）'!N8</f>
        <v>0</v>
      </c>
      <c r="U104" s="54">
        <f>+'[2]総計（男）'!O8</f>
        <v>0</v>
      </c>
      <c r="V104" s="168">
        <f>+N104+Q104</f>
        <v>3</v>
      </c>
      <c r="W104" s="163">
        <f>IF(C104=0,0,+D104/C104*100)</f>
        <v>96.470588235294116</v>
      </c>
      <c r="X104" s="164">
        <f>IF(C104=0,0,+V104/C104*100)</f>
        <v>3.5294117647058822</v>
      </c>
      <c r="Y104" s="169">
        <f>SUM(Z104:AC104)</f>
        <v>84</v>
      </c>
      <c r="Z104" s="54">
        <f>+[2]高校入学志願計!M8</f>
        <v>84</v>
      </c>
      <c r="AA104" s="54">
        <f>+[2]高校入学志願計!N8</f>
        <v>0</v>
      </c>
      <c r="AB104" s="54">
        <f>+[2]高校入学志願計!R8</f>
        <v>0</v>
      </c>
      <c r="AC104" s="54">
        <f>+[2]高校入学志願計!S8</f>
        <v>0</v>
      </c>
      <c r="AD104" s="251" t="s">
        <v>68</v>
      </c>
      <c r="AE104" s="252"/>
      <c r="AF104">
        <f>IF(SUM(J104:P104)+D104=C104,0,Y)</f>
        <v>0</v>
      </c>
    </row>
    <row r="105" spans="1:34" s="123" customFormat="1" ht="15" customHeight="1">
      <c r="A105" s="252" t="s">
        <v>67</v>
      </c>
      <c r="B105" s="255"/>
      <c r="C105" s="40">
        <f>+D105+J105+K105+L105+M105+N105+O105+P105</f>
        <v>95</v>
      </c>
      <c r="D105" s="87">
        <f>SUM(E105:I105)</f>
        <v>92</v>
      </c>
      <c r="E105" s="54">
        <f>+[2]高校進学計!R9</f>
        <v>86</v>
      </c>
      <c r="F105" s="54">
        <f>+[2]高校進学計!S9</f>
        <v>0</v>
      </c>
      <c r="G105" s="54">
        <f>+[2]高校進学計!AC9</f>
        <v>2</v>
      </c>
      <c r="H105" s="54">
        <f>+[2]高校進学計!Y9</f>
        <v>2</v>
      </c>
      <c r="I105" s="54">
        <f>+[2]高校進学計!Z9</f>
        <v>2</v>
      </c>
      <c r="J105" s="168">
        <f>+'[2]総計（男）'!D9</f>
        <v>0</v>
      </c>
      <c r="K105" s="169">
        <f>+[2]専修入学計!F9</f>
        <v>0</v>
      </c>
      <c r="L105" s="170">
        <f>+[2]専修入学計!G9</f>
        <v>0</v>
      </c>
      <c r="M105" s="54">
        <f>+'[2]総計（男）'!F9</f>
        <v>0</v>
      </c>
      <c r="N105" s="168">
        <f>+'[2]総計（男）'!G9</f>
        <v>3</v>
      </c>
      <c r="O105" s="168">
        <f>+'[2]総計（男）'!H9</f>
        <v>0</v>
      </c>
      <c r="P105" s="54">
        <f>+'[2]総計（男）'!I9</f>
        <v>0</v>
      </c>
      <c r="Q105" s="54">
        <f>SUM(R105:U105)</f>
        <v>0</v>
      </c>
      <c r="R105" s="54">
        <f>+'[2]総計（男）'!L9</f>
        <v>0</v>
      </c>
      <c r="S105" s="54">
        <f>+'[2]総計（男）'!M9</f>
        <v>0</v>
      </c>
      <c r="T105" s="54">
        <f>+'[2]総計（男）'!N9</f>
        <v>0</v>
      </c>
      <c r="U105" s="54">
        <f>+'[2]総計（男）'!O9</f>
        <v>0</v>
      </c>
      <c r="V105" s="168">
        <f>+N105+Q105</f>
        <v>3</v>
      </c>
      <c r="W105" s="163">
        <f>IF(C105=0,0,+D105/C105*100)</f>
        <v>96.84210526315789</v>
      </c>
      <c r="X105" s="164">
        <f>IF(C105=0,0,+V105/C105*100)</f>
        <v>3.1578947368421053</v>
      </c>
      <c r="Y105" s="169">
        <f>SUM(Z105:AC105)</f>
        <v>94</v>
      </c>
      <c r="Z105" s="54">
        <f>+[2]高校入学志願計!M9</f>
        <v>90</v>
      </c>
      <c r="AA105" s="54">
        <f>+[2]高校入学志願計!N9</f>
        <v>0</v>
      </c>
      <c r="AB105" s="54">
        <f>+[2]高校入学志願計!R9</f>
        <v>2</v>
      </c>
      <c r="AC105" s="54">
        <f>+[2]高校入学志願計!S9</f>
        <v>2</v>
      </c>
      <c r="AD105" s="251" t="s">
        <v>67</v>
      </c>
      <c r="AE105" s="252"/>
    </row>
    <row r="106" spans="1:34" s="123" customFormat="1" ht="15" customHeight="1">
      <c r="A106" s="252" t="s">
        <v>66</v>
      </c>
      <c r="B106" s="255"/>
      <c r="C106" s="40">
        <f>+D106+J106+K106+L106+M106+N106+O106+P106</f>
        <v>292</v>
      </c>
      <c r="D106" s="87">
        <f>SUM(E106:I106)</f>
        <v>289</v>
      </c>
      <c r="E106" s="54">
        <f>+[2]高校進学計!R10</f>
        <v>276</v>
      </c>
      <c r="F106" s="54">
        <f>+[2]高校進学計!S10</f>
        <v>2</v>
      </c>
      <c r="G106" s="54">
        <f>+[2]高校進学計!AC10</f>
        <v>3</v>
      </c>
      <c r="H106" s="54">
        <f>+[2]高校進学計!Y10</f>
        <v>4</v>
      </c>
      <c r="I106" s="54">
        <f>+[2]高校進学計!Z10</f>
        <v>4</v>
      </c>
      <c r="J106" s="168">
        <f>+'[2]総計（男）'!D10</f>
        <v>0</v>
      </c>
      <c r="K106" s="169">
        <f>+[2]専修入学計!F10</f>
        <v>1</v>
      </c>
      <c r="L106" s="170">
        <f>+[2]専修入学計!G10</f>
        <v>0</v>
      </c>
      <c r="M106" s="54">
        <f>+'[2]総計（男）'!F10</f>
        <v>0</v>
      </c>
      <c r="N106" s="168">
        <f>+'[2]総計（男）'!G10</f>
        <v>1</v>
      </c>
      <c r="O106" s="168">
        <f>+'[2]総計（男）'!H10</f>
        <v>1</v>
      </c>
      <c r="P106" s="54">
        <f>+'[2]総計（男）'!I10</f>
        <v>0</v>
      </c>
      <c r="Q106" s="54">
        <f>SUM(R106:U106)</f>
        <v>0</v>
      </c>
      <c r="R106" s="54">
        <f>+'[2]総計（男）'!L10</f>
        <v>0</v>
      </c>
      <c r="S106" s="54">
        <f>+'[2]総計（男）'!M10</f>
        <v>0</v>
      </c>
      <c r="T106" s="54">
        <f>+'[2]総計（男）'!N10</f>
        <v>0</v>
      </c>
      <c r="U106" s="54">
        <f>+'[2]総計（男）'!O10</f>
        <v>0</v>
      </c>
      <c r="V106" s="168">
        <f>+N106+Q106</f>
        <v>1</v>
      </c>
      <c r="W106" s="163">
        <f>IF(C106=0,0,+D106/C106*100)</f>
        <v>98.972602739726028</v>
      </c>
      <c r="X106" s="164">
        <f>IF(C106=0,0,+V106/C106*100)</f>
        <v>0.34246575342465752</v>
      </c>
      <c r="Y106" s="169">
        <f>SUM(Z106:AC106)</f>
        <v>286</v>
      </c>
      <c r="Z106" s="54">
        <f>+[2]高校入学志願計!M10</f>
        <v>276</v>
      </c>
      <c r="AA106" s="54">
        <f>+[2]高校入学志願計!N10</f>
        <v>2</v>
      </c>
      <c r="AB106" s="54">
        <f>+[2]高校入学志願計!R10</f>
        <v>4</v>
      </c>
      <c r="AC106" s="54">
        <f>+[2]高校入学志願計!S10</f>
        <v>4</v>
      </c>
      <c r="AD106" s="251" t="s">
        <v>66</v>
      </c>
      <c r="AE106" s="252"/>
    </row>
    <row r="107" spans="1:34" s="123" customFormat="1" ht="13.5" customHeight="1">
      <c r="A107" s="43"/>
      <c r="B107" s="124"/>
      <c r="C107" s="40"/>
      <c r="D107" s="87"/>
      <c r="E107" s="54"/>
      <c r="F107" s="54"/>
      <c r="G107" s="54"/>
      <c r="H107" s="54"/>
      <c r="I107" s="54"/>
      <c r="J107" s="168"/>
      <c r="K107" s="169"/>
      <c r="L107" s="170"/>
      <c r="M107" s="54"/>
      <c r="N107" s="168"/>
      <c r="O107" s="168"/>
      <c r="P107" s="54"/>
      <c r="Q107" s="54"/>
      <c r="R107" s="54"/>
      <c r="S107" s="54"/>
      <c r="T107" s="54"/>
      <c r="U107" s="54"/>
      <c r="V107" s="168"/>
      <c r="W107" s="163"/>
      <c r="X107" s="164"/>
      <c r="Y107" s="169"/>
      <c r="Z107" s="54"/>
      <c r="AA107" s="54"/>
      <c r="AB107" s="54"/>
      <c r="AC107" s="54"/>
      <c r="AD107" s="44"/>
      <c r="AE107" s="43"/>
    </row>
    <row r="108" spans="1:34" s="123" customFormat="1" ht="15" customHeight="1">
      <c r="A108" s="252" t="s">
        <v>65</v>
      </c>
      <c r="B108" s="255"/>
      <c r="C108" s="40">
        <f>+D108+J108+K108+L108+M108+N108+O108+P108</f>
        <v>170</v>
      </c>
      <c r="D108" s="87">
        <f>SUM(E108:I108)</f>
        <v>169</v>
      </c>
      <c r="E108" s="54">
        <f>+[2]高校進学計!R11</f>
        <v>168</v>
      </c>
      <c r="F108" s="54">
        <f>+[2]高校進学計!S11</f>
        <v>0</v>
      </c>
      <c r="G108" s="54">
        <f>+[2]高校進学計!AC11</f>
        <v>0</v>
      </c>
      <c r="H108" s="54">
        <f>+[2]高校進学計!Y11</f>
        <v>0</v>
      </c>
      <c r="I108" s="54">
        <f>+[2]高校進学計!Z11</f>
        <v>1</v>
      </c>
      <c r="J108" s="168">
        <f>+'[2]総計（男）'!D11</f>
        <v>0</v>
      </c>
      <c r="K108" s="169">
        <f>+[2]専修入学計!F11</f>
        <v>0</v>
      </c>
      <c r="L108" s="170">
        <f>+[2]専修入学計!G11</f>
        <v>0</v>
      </c>
      <c r="M108" s="54">
        <f>+'[2]総計（男）'!F11</f>
        <v>0</v>
      </c>
      <c r="N108" s="168">
        <f>+'[2]総計（男）'!G11</f>
        <v>1</v>
      </c>
      <c r="O108" s="168">
        <f>+'[2]総計（男）'!H11</f>
        <v>0</v>
      </c>
      <c r="P108" s="54">
        <f>+'[2]総計（男）'!I11</f>
        <v>0</v>
      </c>
      <c r="Q108" s="54">
        <f>SUM(R108:U108)</f>
        <v>0</v>
      </c>
      <c r="R108" s="54">
        <f>+'[2]総計（男）'!L11</f>
        <v>0</v>
      </c>
      <c r="S108" s="54">
        <f>+'[2]総計（男）'!M11</f>
        <v>0</v>
      </c>
      <c r="T108" s="54">
        <f>+'[2]総計（男）'!N11</f>
        <v>0</v>
      </c>
      <c r="U108" s="54">
        <f>+'[2]総計（男）'!O11</f>
        <v>0</v>
      </c>
      <c r="V108" s="168">
        <f>+N108+Q108</f>
        <v>1</v>
      </c>
      <c r="W108" s="163">
        <f>IF(C108=0,0,+D108/C108*100)</f>
        <v>99.411764705882348</v>
      </c>
      <c r="X108" s="164">
        <f>IF(C108=0,0,+V108/C108*100)</f>
        <v>0.58823529411764708</v>
      </c>
      <c r="Y108" s="169">
        <f>SUM(Z108:AC108)</f>
        <v>169</v>
      </c>
      <c r="Z108" s="54">
        <f>+[2]高校入学志願計!M11</f>
        <v>168</v>
      </c>
      <c r="AA108" s="54">
        <f>+[2]高校入学志願計!N11</f>
        <v>0</v>
      </c>
      <c r="AB108" s="54">
        <f>+[2]高校入学志願計!R11</f>
        <v>0</v>
      </c>
      <c r="AC108" s="54">
        <f>+[2]高校入学志願計!S11</f>
        <v>1</v>
      </c>
      <c r="AD108" s="251" t="s">
        <v>65</v>
      </c>
      <c r="AE108" s="252"/>
    </row>
    <row r="109" spans="1:34" s="123" customFormat="1" ht="15" customHeight="1">
      <c r="A109" s="252" t="s">
        <v>64</v>
      </c>
      <c r="B109" s="255"/>
      <c r="C109" s="40">
        <f>+D109+J109+K109+L109+M109+N109+O109+P109</f>
        <v>83</v>
      </c>
      <c r="D109" s="87">
        <f>SUM(E109:I109)</f>
        <v>81</v>
      </c>
      <c r="E109" s="54">
        <f>+[2]高校進学計!R12</f>
        <v>79</v>
      </c>
      <c r="F109" s="54">
        <f>+[2]高校進学計!S12</f>
        <v>0</v>
      </c>
      <c r="G109" s="54">
        <f>+[2]高校進学計!AC12</f>
        <v>1</v>
      </c>
      <c r="H109" s="54">
        <f>+[2]高校進学計!Y12</f>
        <v>1</v>
      </c>
      <c r="I109" s="54">
        <f>+[2]高校進学計!Z12</f>
        <v>0</v>
      </c>
      <c r="J109" s="168">
        <f>+'[2]総計（男）'!D12</f>
        <v>0</v>
      </c>
      <c r="K109" s="169">
        <f>+[2]専修入学計!F12</f>
        <v>0</v>
      </c>
      <c r="L109" s="170">
        <f>+[2]専修入学計!G12</f>
        <v>0</v>
      </c>
      <c r="M109" s="54">
        <f>+'[2]総計（男）'!F12</f>
        <v>0</v>
      </c>
      <c r="N109" s="168">
        <f>+'[2]総計（男）'!G12</f>
        <v>2</v>
      </c>
      <c r="O109" s="168">
        <f>+'[2]総計（男）'!H12</f>
        <v>0</v>
      </c>
      <c r="P109" s="54">
        <f>+'[2]総計（男）'!I12</f>
        <v>0</v>
      </c>
      <c r="Q109" s="54">
        <f>SUM(R109:U109)</f>
        <v>0</v>
      </c>
      <c r="R109" s="54">
        <f>+'[2]総計（男）'!L12</f>
        <v>0</v>
      </c>
      <c r="S109" s="54">
        <f>+'[2]総計（男）'!M12</f>
        <v>0</v>
      </c>
      <c r="T109" s="54">
        <f>+'[2]総計（男）'!N12</f>
        <v>0</v>
      </c>
      <c r="U109" s="54">
        <f>+'[2]総計（男）'!O12</f>
        <v>0</v>
      </c>
      <c r="V109" s="168">
        <f>+N109+Q109</f>
        <v>2</v>
      </c>
      <c r="W109" s="163">
        <f>IF(C109=0,0,+D109/C109*100)</f>
        <v>97.590361445783131</v>
      </c>
      <c r="X109" s="164">
        <f>IF(C109=0,0,+V109/C109*100)</f>
        <v>2.4096385542168677</v>
      </c>
      <c r="Y109" s="169">
        <f>SUM(Z109:AC109)</f>
        <v>80</v>
      </c>
      <c r="Z109" s="54">
        <f>+[2]高校入学志願計!M12</f>
        <v>79</v>
      </c>
      <c r="AA109" s="54">
        <f>+[2]高校入学志願計!N12</f>
        <v>0</v>
      </c>
      <c r="AB109" s="54">
        <f>+[2]高校入学志願計!R12</f>
        <v>1</v>
      </c>
      <c r="AC109" s="54">
        <f>+[2]高校入学志願計!S12</f>
        <v>0</v>
      </c>
      <c r="AD109" s="251" t="s">
        <v>64</v>
      </c>
      <c r="AE109" s="252"/>
    </row>
    <row r="110" spans="1:34" s="123" customFormat="1" ht="15" customHeight="1">
      <c r="A110" s="252" t="s">
        <v>63</v>
      </c>
      <c r="B110" s="255"/>
      <c r="C110" s="40">
        <f>+D110+J110+K110+L110+M110+N110+O110+P110</f>
        <v>66</v>
      </c>
      <c r="D110" s="87">
        <f>SUM(E110:I110)</f>
        <v>65</v>
      </c>
      <c r="E110" s="54">
        <f>+[2]高校進学計!R13</f>
        <v>63</v>
      </c>
      <c r="F110" s="54">
        <f>+[2]高校進学計!S13</f>
        <v>0</v>
      </c>
      <c r="G110" s="54">
        <f>+[2]高校進学計!AC13</f>
        <v>0</v>
      </c>
      <c r="H110" s="54">
        <f>+[2]高校進学計!Y13</f>
        <v>2</v>
      </c>
      <c r="I110" s="54">
        <f>+[2]高校進学計!Z13</f>
        <v>0</v>
      </c>
      <c r="J110" s="168">
        <f>+'[2]総計（男）'!D13</f>
        <v>0</v>
      </c>
      <c r="K110" s="169">
        <f>+[2]専修入学計!F13</f>
        <v>0</v>
      </c>
      <c r="L110" s="170">
        <f>+[2]専修入学計!G13</f>
        <v>0</v>
      </c>
      <c r="M110" s="54">
        <f>+'[2]総計（男）'!F13</f>
        <v>0</v>
      </c>
      <c r="N110" s="168">
        <f>+'[2]総計（男）'!G13</f>
        <v>0</v>
      </c>
      <c r="O110" s="168">
        <f>+'[2]総計（男）'!H13</f>
        <v>1</v>
      </c>
      <c r="P110" s="54">
        <f>+'[2]総計（男）'!I13</f>
        <v>0</v>
      </c>
      <c r="Q110" s="54">
        <f>SUM(R110:U110)</f>
        <v>0</v>
      </c>
      <c r="R110" s="54">
        <f>+'[2]総計（男）'!L13</f>
        <v>0</v>
      </c>
      <c r="S110" s="54">
        <f>+'[2]総計（男）'!M13</f>
        <v>0</v>
      </c>
      <c r="T110" s="54">
        <f>+'[2]総計（男）'!N13</f>
        <v>0</v>
      </c>
      <c r="U110" s="54">
        <f>+'[2]総計（男）'!O13</f>
        <v>0</v>
      </c>
      <c r="V110" s="168">
        <f>+N110+Q110</f>
        <v>0</v>
      </c>
      <c r="W110" s="163">
        <f>IF(C110=0,0,+D110/C110*100)</f>
        <v>98.484848484848484</v>
      </c>
      <c r="X110" s="164">
        <f>IF(C110=0,0,+V110/C110*100)</f>
        <v>0</v>
      </c>
      <c r="Y110" s="169">
        <f>SUM(Z110:AC110)</f>
        <v>65</v>
      </c>
      <c r="Z110" s="54">
        <f>+[2]高校入学志願計!M13</f>
        <v>63</v>
      </c>
      <c r="AA110" s="54">
        <f>+[2]高校入学志願計!N13</f>
        <v>0</v>
      </c>
      <c r="AB110" s="54">
        <f>+[2]高校入学志願計!R13</f>
        <v>2</v>
      </c>
      <c r="AC110" s="54">
        <f>+[2]高校入学志願計!S13</f>
        <v>0</v>
      </c>
      <c r="AD110" s="251" t="s">
        <v>63</v>
      </c>
      <c r="AE110" s="252"/>
    </row>
    <row r="111" spans="1:34" s="123" customFormat="1" ht="15" customHeight="1">
      <c r="A111" s="252" t="s">
        <v>62</v>
      </c>
      <c r="B111" s="255"/>
      <c r="C111" s="40">
        <f>+D111+J111+K111+L111+M111+N111+O111+P111</f>
        <v>524</v>
      </c>
      <c r="D111" s="87">
        <f>SUM(E111:I111)</f>
        <v>518</v>
      </c>
      <c r="E111" s="54">
        <f>+[2]高校進学計!R14</f>
        <v>488</v>
      </c>
      <c r="F111" s="54">
        <f>+[2]高校進学計!S14</f>
        <v>0</v>
      </c>
      <c r="G111" s="54">
        <f>+[2]高校進学計!AC14</f>
        <v>9</v>
      </c>
      <c r="H111" s="54">
        <f>+[2]高校進学計!Y14</f>
        <v>14</v>
      </c>
      <c r="I111" s="54">
        <f>+[2]高校進学計!Z14</f>
        <v>7</v>
      </c>
      <c r="J111" s="168">
        <f>+'[2]総計（男）'!D14</f>
        <v>0</v>
      </c>
      <c r="K111" s="169">
        <f>+[2]専修入学計!F14</f>
        <v>0</v>
      </c>
      <c r="L111" s="170">
        <f>+[2]専修入学計!G14</f>
        <v>2</v>
      </c>
      <c r="M111" s="54">
        <f>+'[2]総計（男）'!F14</f>
        <v>1</v>
      </c>
      <c r="N111" s="168">
        <f>+'[2]総計（男）'!G14</f>
        <v>1</v>
      </c>
      <c r="O111" s="168">
        <f>+'[2]総計（男）'!H14</f>
        <v>2</v>
      </c>
      <c r="P111" s="54">
        <f>+'[2]総計（男）'!I14</f>
        <v>0</v>
      </c>
      <c r="Q111" s="54">
        <f>SUM(R111:U111)</f>
        <v>0</v>
      </c>
      <c r="R111" s="54">
        <f>+'[2]総計（男）'!L14</f>
        <v>0</v>
      </c>
      <c r="S111" s="54">
        <f>+'[2]総計（男）'!M14</f>
        <v>0</v>
      </c>
      <c r="T111" s="54">
        <f>+'[2]総計（男）'!N14</f>
        <v>0</v>
      </c>
      <c r="U111" s="54">
        <f>+'[2]総計（男）'!O14</f>
        <v>0</v>
      </c>
      <c r="V111" s="168">
        <f>+N111+Q111</f>
        <v>1</v>
      </c>
      <c r="W111" s="163">
        <f>IF(C111=0,0,+D111/C111*100)</f>
        <v>98.854961832061079</v>
      </c>
      <c r="X111" s="164">
        <f>IF(C111=0,0,+V111/C111*100)</f>
        <v>0.19083969465648853</v>
      </c>
      <c r="Y111" s="169">
        <f>SUM(Z111:AC111)</f>
        <v>510</v>
      </c>
      <c r="Z111" s="54">
        <f>+[2]高校入学志願計!M14</f>
        <v>489</v>
      </c>
      <c r="AA111" s="54">
        <f>+[2]高校入学志願計!N14</f>
        <v>0</v>
      </c>
      <c r="AB111" s="54">
        <f>+[2]高校入学志願計!R14</f>
        <v>14</v>
      </c>
      <c r="AC111" s="54">
        <f>+[2]高校入学志願計!S14</f>
        <v>7</v>
      </c>
      <c r="AD111" s="251" t="s">
        <v>62</v>
      </c>
      <c r="AE111" s="252"/>
    </row>
    <row r="112" spans="1:34" s="123" customFormat="1" ht="15" customHeight="1">
      <c r="A112" s="252" t="s">
        <v>61</v>
      </c>
      <c r="B112" s="255"/>
      <c r="C112" s="40">
        <f>+D112+J112+K112+L112+M112+N112+O112+P112</f>
        <v>266</v>
      </c>
      <c r="D112" s="87">
        <f>SUM(E112:I112)</f>
        <v>264</v>
      </c>
      <c r="E112" s="54">
        <f>+[2]高校進学計!R15</f>
        <v>251</v>
      </c>
      <c r="F112" s="54">
        <f>+[2]高校進学計!S15</f>
        <v>0</v>
      </c>
      <c r="G112" s="54">
        <f>+[2]高校進学計!AC15</f>
        <v>0</v>
      </c>
      <c r="H112" s="54">
        <f>+[2]高校進学計!Y15</f>
        <v>12</v>
      </c>
      <c r="I112" s="54">
        <f>+[2]高校進学計!Z15</f>
        <v>1</v>
      </c>
      <c r="J112" s="168">
        <f>+'[2]総計（男）'!D15</f>
        <v>0</v>
      </c>
      <c r="K112" s="169">
        <f>+[2]専修入学計!F15</f>
        <v>0</v>
      </c>
      <c r="L112" s="170">
        <f>+[2]専修入学計!G15</f>
        <v>0</v>
      </c>
      <c r="M112" s="54">
        <f>+'[2]総計（男）'!F15</f>
        <v>0</v>
      </c>
      <c r="N112" s="168">
        <f>+'[2]総計（男）'!G15</f>
        <v>1</v>
      </c>
      <c r="O112" s="168">
        <f>+'[2]総計（男）'!H15</f>
        <v>1</v>
      </c>
      <c r="P112" s="54">
        <f>+'[2]総計（男）'!I15</f>
        <v>0</v>
      </c>
      <c r="Q112" s="54">
        <f>SUM(R112:U112)</f>
        <v>0</v>
      </c>
      <c r="R112" s="54">
        <f>+'[2]総計（男）'!L15</f>
        <v>0</v>
      </c>
      <c r="S112" s="54">
        <f>+'[2]総計（男）'!M15</f>
        <v>0</v>
      </c>
      <c r="T112" s="54">
        <f>+'[2]総計（男）'!N15</f>
        <v>0</v>
      </c>
      <c r="U112" s="54">
        <f>+'[2]総計（男）'!O15</f>
        <v>0</v>
      </c>
      <c r="V112" s="168">
        <f>+N112+Q112</f>
        <v>1</v>
      </c>
      <c r="W112" s="163">
        <f>IF(C112=0,0,+D112/C112*100)</f>
        <v>99.248120300751879</v>
      </c>
      <c r="X112" s="164">
        <f>IF(C112=0,0,+V112/C112*100)</f>
        <v>0.37593984962406013</v>
      </c>
      <c r="Y112" s="169">
        <f>SUM(Z112:AC112)</f>
        <v>264</v>
      </c>
      <c r="Z112" s="54">
        <f>+[2]高校入学志願計!M15</f>
        <v>251</v>
      </c>
      <c r="AA112" s="54">
        <f>+[2]高校入学志願計!N15</f>
        <v>0</v>
      </c>
      <c r="AB112" s="54">
        <f>+[2]高校入学志願計!R15</f>
        <v>12</v>
      </c>
      <c r="AC112" s="54">
        <f>+[2]高校入学志願計!S15</f>
        <v>1</v>
      </c>
      <c r="AD112" s="251" t="s">
        <v>61</v>
      </c>
      <c r="AE112" s="252"/>
    </row>
    <row r="113" spans="1:31" s="123" customFormat="1" ht="13.5" customHeight="1">
      <c r="A113" s="218"/>
      <c r="B113" s="221"/>
      <c r="C113" s="40"/>
      <c r="D113" s="87"/>
      <c r="E113" s="54"/>
      <c r="F113" s="54"/>
      <c r="G113" s="54"/>
      <c r="H113" s="54"/>
      <c r="I113" s="54"/>
      <c r="J113" s="168"/>
      <c r="K113" s="169"/>
      <c r="L113" s="170"/>
      <c r="M113" s="54"/>
      <c r="N113" s="168"/>
      <c r="O113" s="168"/>
      <c r="P113" s="54"/>
      <c r="Q113" s="54"/>
      <c r="R113" s="54"/>
      <c r="S113" s="54"/>
      <c r="T113" s="54"/>
      <c r="U113" s="54"/>
      <c r="V113" s="168"/>
      <c r="W113" s="163"/>
      <c r="X113" s="164"/>
      <c r="Y113" s="169"/>
      <c r="Z113" s="54"/>
      <c r="AA113" s="54"/>
      <c r="AB113" s="54"/>
      <c r="AC113" s="54"/>
      <c r="AD113" s="217"/>
      <c r="AE113" s="218"/>
    </row>
    <row r="114" spans="1:31" s="123" customFormat="1" ht="15" customHeight="1">
      <c r="A114" s="252" t="s">
        <v>96</v>
      </c>
      <c r="B114" s="255"/>
      <c r="C114" s="40">
        <f>+D114+J114+K114+L114+M114+N114+O114+P114</f>
        <v>161</v>
      </c>
      <c r="D114" s="87">
        <f>SUM(E114:I114)</f>
        <v>159</v>
      </c>
      <c r="E114" s="54">
        <f>+[2]高校進学計!R16</f>
        <v>146</v>
      </c>
      <c r="F114" s="54">
        <f>+[2]高校進学計!S16</f>
        <v>0</v>
      </c>
      <c r="G114" s="54">
        <f>+[2]高校進学計!AC16</f>
        <v>5</v>
      </c>
      <c r="H114" s="54">
        <f>+[2]高校進学計!Y16</f>
        <v>6</v>
      </c>
      <c r="I114" s="54">
        <f>+[2]高校進学計!Z16</f>
        <v>2</v>
      </c>
      <c r="J114" s="168">
        <f>+'[2]総計（男）'!D16</f>
        <v>0</v>
      </c>
      <c r="K114" s="169">
        <f>+[2]専修入学計!F16</f>
        <v>0</v>
      </c>
      <c r="L114" s="170">
        <f>+[2]専修入学計!G16</f>
        <v>0</v>
      </c>
      <c r="M114" s="54">
        <f>+'[2]総計（男）'!F16</f>
        <v>0</v>
      </c>
      <c r="N114" s="168">
        <f>+'[2]総計（男）'!G16</f>
        <v>0</v>
      </c>
      <c r="O114" s="168">
        <f>+'[2]総計（男）'!H16</f>
        <v>2</v>
      </c>
      <c r="P114" s="54">
        <f>+'[2]総計（男）'!I16</f>
        <v>0</v>
      </c>
      <c r="Q114" s="54">
        <f>SUM(R114:U114)</f>
        <v>0</v>
      </c>
      <c r="R114" s="54">
        <f>+'[2]総計（男）'!L16</f>
        <v>0</v>
      </c>
      <c r="S114" s="54">
        <f>+'[2]総計（男）'!M16</f>
        <v>0</v>
      </c>
      <c r="T114" s="54">
        <f>+'[2]総計（男）'!N16</f>
        <v>0</v>
      </c>
      <c r="U114" s="54">
        <f>+'[2]総計（男）'!O16</f>
        <v>0</v>
      </c>
      <c r="V114" s="168">
        <f>+N114+Q114</f>
        <v>0</v>
      </c>
      <c r="W114" s="163">
        <f>IF(C114=0,0,+D114/C114*100)</f>
        <v>98.757763975155271</v>
      </c>
      <c r="X114" s="164">
        <f>IF(C114=0,0,+V114/C114*100)</f>
        <v>0</v>
      </c>
      <c r="Y114" s="169">
        <f>SUM(Z114:AC114)</f>
        <v>157</v>
      </c>
      <c r="Z114" s="54">
        <f>+[2]高校入学志願計!M16</f>
        <v>149</v>
      </c>
      <c r="AA114" s="54">
        <f>+[2]高校入学志願計!N16</f>
        <v>0</v>
      </c>
      <c r="AB114" s="54">
        <f>+[2]高校入学志願計!R16</f>
        <v>6</v>
      </c>
      <c r="AC114" s="54">
        <f>+[2]高校入学志願計!S16</f>
        <v>2</v>
      </c>
      <c r="AD114" s="251" t="s">
        <v>96</v>
      </c>
      <c r="AE114" s="252"/>
    </row>
    <row r="115" spans="1:31" s="123" customFormat="1" ht="15" customHeight="1">
      <c r="A115" s="252" t="s">
        <v>97</v>
      </c>
      <c r="B115" s="255"/>
      <c r="C115" s="40">
        <f>+D115+J115+K115+L115+M115+N115+O115+P115</f>
        <v>652</v>
      </c>
      <c r="D115" s="87">
        <f>SUM(E115:I115)</f>
        <v>632</v>
      </c>
      <c r="E115" s="54">
        <f>+[2]高校進学計!R17</f>
        <v>577</v>
      </c>
      <c r="F115" s="54">
        <f>+[2]高校進学計!S17</f>
        <v>0</v>
      </c>
      <c r="G115" s="54">
        <f>+[2]高校進学計!AC17</f>
        <v>11</v>
      </c>
      <c r="H115" s="54">
        <f>+[2]高校進学計!Y17</f>
        <v>42</v>
      </c>
      <c r="I115" s="54">
        <f>+[2]高校進学計!Z17</f>
        <v>2</v>
      </c>
      <c r="J115" s="168">
        <f>+'[2]総計（男）'!D17</f>
        <v>0</v>
      </c>
      <c r="K115" s="169">
        <f>+[2]専修入学計!F17</f>
        <v>0</v>
      </c>
      <c r="L115" s="170">
        <f>+[2]専修入学計!G17</f>
        <v>0</v>
      </c>
      <c r="M115" s="54">
        <f>+'[2]総計（男）'!F17</f>
        <v>1</v>
      </c>
      <c r="N115" s="168">
        <f>+'[2]総計（男）'!G17</f>
        <v>13</v>
      </c>
      <c r="O115" s="168">
        <f>+'[2]総計（男）'!H17</f>
        <v>6</v>
      </c>
      <c r="P115" s="54">
        <f>+'[2]総計（男）'!I17</f>
        <v>0</v>
      </c>
      <c r="Q115" s="54">
        <f>SUM(R115:U115)</f>
        <v>1</v>
      </c>
      <c r="R115" s="54">
        <f>+'[2]総計（男）'!L17</f>
        <v>1</v>
      </c>
      <c r="S115" s="54">
        <f>+'[2]総計（男）'!M17</f>
        <v>0</v>
      </c>
      <c r="T115" s="54">
        <f>+'[2]総計（男）'!N17</f>
        <v>0</v>
      </c>
      <c r="U115" s="54">
        <f>+'[2]総計（男）'!O17</f>
        <v>0</v>
      </c>
      <c r="V115" s="168">
        <f>+N115+Q115</f>
        <v>14</v>
      </c>
      <c r="W115" s="163">
        <f>IF(C115=0,0,+D115/C115*100)</f>
        <v>96.932515337423311</v>
      </c>
      <c r="X115" s="164">
        <f>IF(C115=0,0,+V115/C115*100)</f>
        <v>2.147239263803681</v>
      </c>
      <c r="Y115" s="169">
        <f>SUM(Z115:AC115)</f>
        <v>624</v>
      </c>
      <c r="Z115" s="54">
        <f>+[2]高校入学志願計!M17</f>
        <v>580</v>
      </c>
      <c r="AA115" s="54">
        <f>+[2]高校入学志願計!N17</f>
        <v>0</v>
      </c>
      <c r="AB115" s="54">
        <f>+[2]高校入学志願計!R17</f>
        <v>42</v>
      </c>
      <c r="AC115" s="54">
        <f>+[2]高校入学志願計!S17</f>
        <v>2</v>
      </c>
      <c r="AD115" s="251" t="s">
        <v>97</v>
      </c>
      <c r="AE115" s="252"/>
    </row>
    <row r="116" spans="1:31" s="123" customFormat="1" ht="15" customHeight="1">
      <c r="A116" s="252" t="s">
        <v>60</v>
      </c>
      <c r="B116" s="255"/>
      <c r="C116" s="40">
        <f>+D116+J116+K116+L116+M116+N116+O116+P116</f>
        <v>184</v>
      </c>
      <c r="D116" s="87">
        <f>SUM(E116:I116)</f>
        <v>181</v>
      </c>
      <c r="E116" s="54">
        <f>+[2]高校進学計!R18</f>
        <v>171</v>
      </c>
      <c r="F116" s="54">
        <f>+[2]高校進学計!S18</f>
        <v>0</v>
      </c>
      <c r="G116" s="54">
        <f>+[2]高校進学計!AC18</f>
        <v>4</v>
      </c>
      <c r="H116" s="54">
        <f>+[2]高校進学計!Y18</f>
        <v>4</v>
      </c>
      <c r="I116" s="54">
        <f>+[2]高校進学計!Z18</f>
        <v>2</v>
      </c>
      <c r="J116" s="168">
        <f>+'[2]総計（男）'!D18</f>
        <v>0</v>
      </c>
      <c r="K116" s="169">
        <f>+[2]専修入学計!F18</f>
        <v>0</v>
      </c>
      <c r="L116" s="170">
        <f>+[2]専修入学計!G18</f>
        <v>0</v>
      </c>
      <c r="M116" s="54">
        <f>+'[2]総計（男）'!F18</f>
        <v>2</v>
      </c>
      <c r="N116" s="168">
        <f>+'[2]総計（男）'!G18</f>
        <v>0</v>
      </c>
      <c r="O116" s="168">
        <f>+'[2]総計（男）'!H18</f>
        <v>1</v>
      </c>
      <c r="P116" s="54">
        <f>+'[2]総計（男）'!I18</f>
        <v>0</v>
      </c>
      <c r="Q116" s="54">
        <f>SUM(R116:U116)</f>
        <v>0</v>
      </c>
      <c r="R116" s="54">
        <f>+'[2]総計（男）'!L18</f>
        <v>0</v>
      </c>
      <c r="S116" s="54">
        <f>+'[2]総計（男）'!M18</f>
        <v>0</v>
      </c>
      <c r="T116" s="54">
        <f>+'[2]総計（男）'!N18</f>
        <v>0</v>
      </c>
      <c r="U116" s="54">
        <f>+'[2]総計（男）'!O18</f>
        <v>0</v>
      </c>
      <c r="V116" s="168">
        <f>+N116+Q116</f>
        <v>0</v>
      </c>
      <c r="W116" s="163">
        <f>IF(C116=0,0,+D116/C116*100)</f>
        <v>98.369565217391312</v>
      </c>
      <c r="X116" s="164">
        <f>IF(C116=0,0,+V116/C116*100)</f>
        <v>0</v>
      </c>
      <c r="Y116" s="169">
        <f>SUM(Z116:AC116)</f>
        <v>179</v>
      </c>
      <c r="Z116" s="54">
        <f>+[2]高校入学志願計!M18</f>
        <v>173</v>
      </c>
      <c r="AA116" s="54">
        <f>+[2]高校入学志願計!N18</f>
        <v>0</v>
      </c>
      <c r="AB116" s="54">
        <f>+[2]高校入学志願計!R18</f>
        <v>4</v>
      </c>
      <c r="AC116" s="54">
        <f>+[2]高校入学志願計!S18</f>
        <v>2</v>
      </c>
      <c r="AD116" s="251" t="s">
        <v>60</v>
      </c>
      <c r="AE116" s="252"/>
    </row>
    <row r="117" spans="1:31" s="123" customFormat="1" ht="15" customHeight="1">
      <c r="A117" s="252" t="s">
        <v>98</v>
      </c>
      <c r="B117" s="255"/>
      <c r="C117" s="40">
        <f>+D117+J117+K117+L117+M117+N117+O117+P117</f>
        <v>144</v>
      </c>
      <c r="D117" s="87">
        <f>SUM(E117:I117)</f>
        <v>144</v>
      </c>
      <c r="E117" s="54">
        <f>+[2]高校進学計!R19</f>
        <v>136</v>
      </c>
      <c r="F117" s="54">
        <f>+[2]高校進学計!S19</f>
        <v>0</v>
      </c>
      <c r="G117" s="54">
        <f>+[2]高校進学計!AC19</f>
        <v>1</v>
      </c>
      <c r="H117" s="54">
        <f>+[2]高校進学計!Y19</f>
        <v>3</v>
      </c>
      <c r="I117" s="54">
        <f>+[2]高校進学計!Z19</f>
        <v>4</v>
      </c>
      <c r="J117" s="168">
        <f>+'[2]総計（男）'!D19</f>
        <v>0</v>
      </c>
      <c r="K117" s="169">
        <f>+[2]専修入学計!F19</f>
        <v>0</v>
      </c>
      <c r="L117" s="170">
        <f>+[2]専修入学計!G19</f>
        <v>0</v>
      </c>
      <c r="M117" s="54">
        <f>+'[2]総計（男）'!F19</f>
        <v>0</v>
      </c>
      <c r="N117" s="168">
        <f>+'[2]総計（男）'!G19</f>
        <v>0</v>
      </c>
      <c r="O117" s="168">
        <f>+'[2]総計（男）'!H19</f>
        <v>0</v>
      </c>
      <c r="P117" s="54">
        <f>+'[2]総計（男）'!I19</f>
        <v>0</v>
      </c>
      <c r="Q117" s="54">
        <f>SUM(R117:U117)</f>
        <v>0</v>
      </c>
      <c r="R117" s="54">
        <f>+'[2]総計（男）'!L19</f>
        <v>0</v>
      </c>
      <c r="S117" s="54">
        <f>+'[2]総計（男）'!M19</f>
        <v>0</v>
      </c>
      <c r="T117" s="54">
        <f>+'[2]総計（男）'!N19</f>
        <v>0</v>
      </c>
      <c r="U117" s="54">
        <f>+'[2]総計（男）'!O19</f>
        <v>0</v>
      </c>
      <c r="V117" s="168">
        <f>+N117+Q117</f>
        <v>0</v>
      </c>
      <c r="W117" s="163">
        <f>IF(C117=0,0,+D117/C117*100)</f>
        <v>100</v>
      </c>
      <c r="X117" s="164">
        <f>IF(C117=0,0,+V117/C117*100)</f>
        <v>0</v>
      </c>
      <c r="Y117" s="169">
        <f>SUM(Z117:AC117)</f>
        <v>143</v>
      </c>
      <c r="Z117" s="54">
        <f>+[2]高校入学志願計!M19</f>
        <v>136</v>
      </c>
      <c r="AA117" s="54">
        <f>+[2]高校入学志願計!N19</f>
        <v>0</v>
      </c>
      <c r="AB117" s="54">
        <f>+[2]高校入学志願計!R19</f>
        <v>3</v>
      </c>
      <c r="AC117" s="54">
        <f>+[2]高校入学志願計!S19</f>
        <v>4</v>
      </c>
      <c r="AD117" s="251" t="s">
        <v>98</v>
      </c>
      <c r="AE117" s="252"/>
    </row>
    <row r="118" spans="1:31" s="123" customFormat="1" ht="15" customHeight="1">
      <c r="A118" s="252" t="s">
        <v>99</v>
      </c>
      <c r="B118" s="255"/>
      <c r="C118" s="40">
        <f>+D118+J118+K118+L118+M118+N118+O118+P118</f>
        <v>143</v>
      </c>
      <c r="D118" s="87">
        <f>SUM(E118:I118)</f>
        <v>134</v>
      </c>
      <c r="E118" s="54">
        <f>+[2]高校進学計!R20</f>
        <v>127</v>
      </c>
      <c r="F118" s="54">
        <f>+[2]高校進学計!S20</f>
        <v>0</v>
      </c>
      <c r="G118" s="54">
        <f>+[2]高校進学計!AC20</f>
        <v>3</v>
      </c>
      <c r="H118" s="54">
        <f>+[2]高校進学計!Y20</f>
        <v>2</v>
      </c>
      <c r="I118" s="54">
        <f>+[2]高校進学計!Z20</f>
        <v>2</v>
      </c>
      <c r="J118" s="168">
        <f>+'[2]総計（男）'!D20</f>
        <v>0</v>
      </c>
      <c r="K118" s="169">
        <f>+[2]専修入学計!F20</f>
        <v>0</v>
      </c>
      <c r="L118" s="170">
        <f>+[2]専修入学計!G20</f>
        <v>0</v>
      </c>
      <c r="M118" s="54">
        <f>+'[2]総計（男）'!F20</f>
        <v>0</v>
      </c>
      <c r="N118" s="168">
        <f>+'[2]総計（男）'!G20</f>
        <v>3</v>
      </c>
      <c r="O118" s="168">
        <f>+'[2]総計（男）'!H20</f>
        <v>6</v>
      </c>
      <c r="P118" s="54">
        <f>+'[2]総計（男）'!I20</f>
        <v>0</v>
      </c>
      <c r="Q118" s="54">
        <f>SUM(R118:U118)</f>
        <v>0</v>
      </c>
      <c r="R118" s="54">
        <f>+'[2]総計（男）'!L20</f>
        <v>0</v>
      </c>
      <c r="S118" s="54">
        <f>+'[2]総計（男）'!M20</f>
        <v>0</v>
      </c>
      <c r="T118" s="54">
        <f>+'[2]総計（男）'!N20</f>
        <v>0</v>
      </c>
      <c r="U118" s="54">
        <f>+'[2]総計（男）'!O20</f>
        <v>0</v>
      </c>
      <c r="V118" s="168">
        <f>+N118+Q118</f>
        <v>3</v>
      </c>
      <c r="W118" s="163">
        <f>IF(C118=0,0,+D118/C118*100)</f>
        <v>93.706293706293707</v>
      </c>
      <c r="X118" s="164">
        <f>IF(C118=0,0,+V118/C118*100)</f>
        <v>2.0979020979020979</v>
      </c>
      <c r="Y118" s="169">
        <f>SUM(Z118:AC118)</f>
        <v>135</v>
      </c>
      <c r="Z118" s="54">
        <f>+[2]高校入学志願計!M20</f>
        <v>130</v>
      </c>
      <c r="AA118" s="54">
        <f>+[2]高校入学志願計!N20</f>
        <v>0</v>
      </c>
      <c r="AB118" s="54">
        <f>+[2]高校入学志願計!R20</f>
        <v>3</v>
      </c>
      <c r="AC118" s="54">
        <f>+[2]高校入学志願計!S20</f>
        <v>2</v>
      </c>
      <c r="AD118" s="251" t="s">
        <v>99</v>
      </c>
      <c r="AE118" s="252"/>
    </row>
    <row r="119" spans="1:31" s="123" customFormat="1" ht="13.5" customHeight="1">
      <c r="A119" s="218"/>
      <c r="B119" s="221"/>
      <c r="C119" s="40"/>
      <c r="D119" s="87"/>
      <c r="E119" s="54"/>
      <c r="F119" s="54"/>
      <c r="G119" s="54"/>
      <c r="H119" s="54"/>
      <c r="I119" s="54"/>
      <c r="J119" s="168"/>
      <c r="K119" s="169"/>
      <c r="L119" s="170"/>
      <c r="M119" s="54"/>
      <c r="N119" s="168"/>
      <c r="O119" s="168"/>
      <c r="P119" s="54"/>
      <c r="Q119" s="54"/>
      <c r="R119" s="54"/>
      <c r="S119" s="54"/>
      <c r="T119" s="54"/>
      <c r="U119" s="54"/>
      <c r="V119" s="168"/>
      <c r="W119" s="163"/>
      <c r="X119" s="164"/>
      <c r="Y119" s="169"/>
      <c r="Z119" s="54"/>
      <c r="AA119" s="54"/>
      <c r="AB119" s="54"/>
      <c r="AC119" s="54"/>
      <c r="AD119" s="217"/>
      <c r="AE119" s="218"/>
    </row>
    <row r="120" spans="1:31" s="123" customFormat="1" ht="15" customHeight="1">
      <c r="A120" s="252" t="s">
        <v>100</v>
      </c>
      <c r="B120" s="255"/>
      <c r="C120" s="40">
        <f>+D120+J120+K120+L120+M120+N120+O120+P120</f>
        <v>230</v>
      </c>
      <c r="D120" s="87">
        <f>SUM(E120:I120)</f>
        <v>228</v>
      </c>
      <c r="E120" s="54">
        <f>+[2]高校進学計!R21</f>
        <v>220</v>
      </c>
      <c r="F120" s="54">
        <f>+[2]高校進学計!S21</f>
        <v>5</v>
      </c>
      <c r="G120" s="54">
        <f>+[2]高校進学計!AC21</f>
        <v>1</v>
      </c>
      <c r="H120" s="54">
        <f>+[2]高校進学計!Y21</f>
        <v>1</v>
      </c>
      <c r="I120" s="54">
        <f>+[2]高校進学計!Z21</f>
        <v>1</v>
      </c>
      <c r="J120" s="168">
        <f>+'[2]総計（男）'!D21</f>
        <v>0</v>
      </c>
      <c r="K120" s="169">
        <f>+[2]専修入学計!F21</f>
        <v>0</v>
      </c>
      <c r="L120" s="170">
        <f>+[2]専修入学計!G21</f>
        <v>0</v>
      </c>
      <c r="M120" s="54">
        <f>+'[2]総計（男）'!F21</f>
        <v>0</v>
      </c>
      <c r="N120" s="168">
        <f>+'[2]総計（男）'!G21</f>
        <v>0</v>
      </c>
      <c r="O120" s="168">
        <f>+'[2]総計（男）'!H21</f>
        <v>2</v>
      </c>
      <c r="P120" s="54">
        <f>+'[2]総計（男）'!I21</f>
        <v>0</v>
      </c>
      <c r="Q120" s="54">
        <f>SUM(R120:U120)</f>
        <v>0</v>
      </c>
      <c r="R120" s="54">
        <f>+'[2]総計（男）'!L21</f>
        <v>0</v>
      </c>
      <c r="S120" s="54">
        <f>+'[2]総計（男）'!M21</f>
        <v>0</v>
      </c>
      <c r="T120" s="54">
        <f>+'[2]総計（男）'!N21</f>
        <v>0</v>
      </c>
      <c r="U120" s="54">
        <f>+'[2]総計（男）'!O21</f>
        <v>0</v>
      </c>
      <c r="V120" s="168">
        <f>+N120+Q120</f>
        <v>0</v>
      </c>
      <c r="W120" s="163">
        <f>IF(C120=0,0,+D120/C120*100)</f>
        <v>99.130434782608702</v>
      </c>
      <c r="X120" s="164">
        <f>IF(C120=0,0,+V120/C120*100)</f>
        <v>0</v>
      </c>
      <c r="Y120" s="169">
        <f>SUM(Z120:AC120)</f>
        <v>230</v>
      </c>
      <c r="Z120" s="54">
        <f>+[2]高校入学志願計!M21</f>
        <v>222</v>
      </c>
      <c r="AA120" s="54">
        <f>+[2]高校入学志願計!N21</f>
        <v>5</v>
      </c>
      <c r="AB120" s="54">
        <f>+[2]高校入学志願計!R21</f>
        <v>1</v>
      </c>
      <c r="AC120" s="54">
        <f>+[2]高校入学志願計!S21</f>
        <v>2</v>
      </c>
      <c r="AD120" s="251" t="s">
        <v>100</v>
      </c>
      <c r="AE120" s="252"/>
    </row>
    <row r="121" spans="1:31" s="123" customFormat="1" ht="15" customHeight="1">
      <c r="A121" s="252" t="s">
        <v>101</v>
      </c>
      <c r="B121" s="255"/>
      <c r="C121" s="40">
        <f>+D121+J121+K121+L121+M121+N121+O121+P121</f>
        <v>184</v>
      </c>
      <c r="D121" s="87">
        <f>SUM(E121:I121)</f>
        <v>184</v>
      </c>
      <c r="E121" s="54">
        <f>+[2]高校進学計!R22</f>
        <v>179</v>
      </c>
      <c r="F121" s="54">
        <f>+[2]高校進学計!S22</f>
        <v>0</v>
      </c>
      <c r="G121" s="54">
        <f>+[2]高校進学計!AC22</f>
        <v>1</v>
      </c>
      <c r="H121" s="54">
        <f>+[2]高校進学計!Y22</f>
        <v>3</v>
      </c>
      <c r="I121" s="54">
        <f>+[2]高校進学計!Z22</f>
        <v>1</v>
      </c>
      <c r="J121" s="168">
        <f>+'[2]総計（男）'!D22</f>
        <v>0</v>
      </c>
      <c r="K121" s="169">
        <f>+[2]専修入学計!F22</f>
        <v>0</v>
      </c>
      <c r="L121" s="170">
        <f>+[2]専修入学計!G22</f>
        <v>0</v>
      </c>
      <c r="M121" s="54">
        <f>+'[2]総計（男）'!F22</f>
        <v>0</v>
      </c>
      <c r="N121" s="168">
        <f>+'[2]総計（男）'!G22</f>
        <v>0</v>
      </c>
      <c r="O121" s="168">
        <f>+'[2]総計（男）'!H22</f>
        <v>0</v>
      </c>
      <c r="P121" s="54">
        <f>+'[2]総計（男）'!I22</f>
        <v>0</v>
      </c>
      <c r="Q121" s="54">
        <f>SUM(R121:U121)</f>
        <v>0</v>
      </c>
      <c r="R121" s="54">
        <f>+'[2]総計（男）'!L22</f>
        <v>0</v>
      </c>
      <c r="S121" s="54">
        <f>+'[2]総計（男）'!M22</f>
        <v>0</v>
      </c>
      <c r="T121" s="54">
        <f>+'[2]総計（男）'!N22</f>
        <v>0</v>
      </c>
      <c r="U121" s="54">
        <f>+'[2]総計（男）'!O22</f>
        <v>0</v>
      </c>
      <c r="V121" s="168">
        <f>+N121+Q121</f>
        <v>0</v>
      </c>
      <c r="W121" s="163">
        <f>IF(C121=0,0,+D121/C121*100)</f>
        <v>100</v>
      </c>
      <c r="X121" s="164">
        <f>IF(C121=0,0,+V121/C121*100)</f>
        <v>0</v>
      </c>
      <c r="Y121" s="169">
        <f>SUM(Z121:AC121)</f>
        <v>184</v>
      </c>
      <c r="Z121" s="54">
        <f>+[2]高校入学志願計!M22</f>
        <v>180</v>
      </c>
      <c r="AA121" s="54">
        <f>+[2]高校入学志願計!N22</f>
        <v>0</v>
      </c>
      <c r="AB121" s="54">
        <f>+[2]高校入学志願計!R22</f>
        <v>3</v>
      </c>
      <c r="AC121" s="54">
        <f>+[2]高校入学志願計!S22</f>
        <v>1</v>
      </c>
      <c r="AD121" s="251" t="s">
        <v>101</v>
      </c>
      <c r="AE121" s="252"/>
    </row>
    <row r="122" spans="1:31" s="123" customFormat="1" ht="15" customHeight="1">
      <c r="A122" s="252" t="s">
        <v>102</v>
      </c>
      <c r="B122" s="255"/>
      <c r="C122" s="40">
        <f>+D122+J122+K122+L122+M122+N122+O122+P122</f>
        <v>112</v>
      </c>
      <c r="D122" s="87">
        <f>SUM(E122:I122)</f>
        <v>111</v>
      </c>
      <c r="E122" s="54">
        <f>+[2]高校進学計!R23</f>
        <v>103</v>
      </c>
      <c r="F122" s="54">
        <f>+[2]高校進学計!S23</f>
        <v>0</v>
      </c>
      <c r="G122" s="54">
        <f>+[2]高校進学計!AC23</f>
        <v>0</v>
      </c>
      <c r="H122" s="54">
        <f>+[2]高校進学計!Y23</f>
        <v>4</v>
      </c>
      <c r="I122" s="54">
        <f>+[2]高校進学計!Z23</f>
        <v>4</v>
      </c>
      <c r="J122" s="168">
        <f>+'[2]総計（男）'!D23</f>
        <v>0</v>
      </c>
      <c r="K122" s="169">
        <f>+[2]専修入学計!F23</f>
        <v>0</v>
      </c>
      <c r="L122" s="170">
        <f>+[2]専修入学計!G23</f>
        <v>0</v>
      </c>
      <c r="M122" s="54">
        <f>+'[2]総計（男）'!F23</f>
        <v>0</v>
      </c>
      <c r="N122" s="168">
        <f>+'[2]総計（男）'!G23</f>
        <v>1</v>
      </c>
      <c r="O122" s="168">
        <f>+'[2]総計（男）'!H23</f>
        <v>0</v>
      </c>
      <c r="P122" s="54">
        <f>+'[2]総計（男）'!I23</f>
        <v>0</v>
      </c>
      <c r="Q122" s="54">
        <f>SUM(R122:U122)</f>
        <v>0</v>
      </c>
      <c r="R122" s="54">
        <f>+'[2]総計（男）'!L23</f>
        <v>0</v>
      </c>
      <c r="S122" s="54">
        <f>+'[2]総計（男）'!M23</f>
        <v>0</v>
      </c>
      <c r="T122" s="54">
        <f>+'[2]総計（男）'!N23</f>
        <v>0</v>
      </c>
      <c r="U122" s="54">
        <f>+'[2]総計（男）'!O23</f>
        <v>0</v>
      </c>
      <c r="V122" s="168">
        <f>+N122+Q122</f>
        <v>1</v>
      </c>
      <c r="W122" s="163">
        <f>IF(C122=0,0,+D122/C122*100)</f>
        <v>99.107142857142861</v>
      </c>
      <c r="X122" s="164">
        <f>IF(C122=0,0,+V122/C122*100)</f>
        <v>0.89285714285714279</v>
      </c>
      <c r="Y122" s="169">
        <f>SUM(Z122:AC122)</f>
        <v>111</v>
      </c>
      <c r="Z122" s="54">
        <f>+[2]高校入学志願計!M23</f>
        <v>103</v>
      </c>
      <c r="AA122" s="54">
        <f>+[2]高校入学志願計!N23</f>
        <v>0</v>
      </c>
      <c r="AB122" s="54">
        <f>+[2]高校入学志願計!R23</f>
        <v>4</v>
      </c>
      <c r="AC122" s="54">
        <f>+[2]高校入学志願計!S23</f>
        <v>4</v>
      </c>
      <c r="AD122" s="251" t="s">
        <v>102</v>
      </c>
      <c r="AE122" s="252"/>
    </row>
    <row r="123" spans="1:31" s="123" customFormat="1" ht="15" customHeight="1">
      <c r="A123" s="252" t="s">
        <v>103</v>
      </c>
      <c r="B123" s="253"/>
      <c r="C123" s="40">
        <f>+D123+J123+K123+L123+M123+N123+O123+P123</f>
        <v>388</v>
      </c>
      <c r="D123" s="87">
        <f>SUM(E123:I123)</f>
        <v>385</v>
      </c>
      <c r="E123" s="54">
        <f>+[2]高校進学計!R24</f>
        <v>357</v>
      </c>
      <c r="F123" s="54">
        <f>+[2]高校進学計!S24</f>
        <v>1</v>
      </c>
      <c r="G123" s="54">
        <f>+[2]高校進学計!AC24</f>
        <v>6</v>
      </c>
      <c r="H123" s="54">
        <f>+[2]高校進学計!Y24</f>
        <v>17</v>
      </c>
      <c r="I123" s="54">
        <f>+[2]高校進学計!Z24</f>
        <v>4</v>
      </c>
      <c r="J123" s="168">
        <f>+'[2]総計（男）'!D24</f>
        <v>0</v>
      </c>
      <c r="K123" s="169">
        <f>+[2]専修入学計!F24</f>
        <v>0</v>
      </c>
      <c r="L123" s="170">
        <f>+[2]専修入学計!G24</f>
        <v>0</v>
      </c>
      <c r="M123" s="54">
        <f>+'[2]総計（男）'!F24</f>
        <v>1</v>
      </c>
      <c r="N123" s="168">
        <f>+'[2]総計（男）'!G24</f>
        <v>1</v>
      </c>
      <c r="O123" s="168">
        <f>+'[2]総計（男）'!H24</f>
        <v>1</v>
      </c>
      <c r="P123" s="54">
        <f>+'[2]総計（男）'!I24</f>
        <v>0</v>
      </c>
      <c r="Q123" s="54">
        <f>SUM(R123:U123)</f>
        <v>0</v>
      </c>
      <c r="R123" s="54">
        <f>+'[2]総計（男）'!L24</f>
        <v>0</v>
      </c>
      <c r="S123" s="54">
        <f>+'[2]総計（男）'!M24</f>
        <v>0</v>
      </c>
      <c r="T123" s="54">
        <f>+'[2]総計（男）'!N24</f>
        <v>0</v>
      </c>
      <c r="U123" s="54">
        <f>+'[2]総計（男）'!O24</f>
        <v>0</v>
      </c>
      <c r="V123" s="168">
        <f>+N123+Q123</f>
        <v>1</v>
      </c>
      <c r="W123" s="163">
        <f>IF(C123=0,0,+D123/C123*100)</f>
        <v>99.226804123711347</v>
      </c>
      <c r="X123" s="164">
        <f>IF(C123=0,0,+V123/C123*100)</f>
        <v>0.25773195876288657</v>
      </c>
      <c r="Y123" s="169">
        <f>SUM(Z123:AC123)</f>
        <v>380</v>
      </c>
      <c r="Z123" s="54">
        <f>+[2]高校入学志願計!M24</f>
        <v>358</v>
      </c>
      <c r="AA123" s="54">
        <f>+[2]高校入学志願計!N24</f>
        <v>1</v>
      </c>
      <c r="AB123" s="54">
        <f>+[2]高校入学志願計!R24</f>
        <v>17</v>
      </c>
      <c r="AC123" s="54">
        <f>+[2]高校入学志願計!S24</f>
        <v>4</v>
      </c>
      <c r="AD123" s="251" t="s">
        <v>103</v>
      </c>
      <c r="AE123" s="254"/>
    </row>
    <row r="124" spans="1:31" s="123" customFormat="1" ht="13.5" customHeight="1">
      <c r="A124" s="43"/>
      <c r="B124" s="124"/>
      <c r="C124" s="125"/>
      <c r="D124" s="126"/>
      <c r="E124" s="127"/>
      <c r="F124" s="127"/>
      <c r="G124" s="127"/>
      <c r="H124" s="127"/>
      <c r="I124" s="127"/>
      <c r="J124" s="183"/>
      <c r="K124" s="184"/>
      <c r="L124" s="185"/>
      <c r="M124" s="186"/>
      <c r="N124" s="183"/>
      <c r="O124" s="183"/>
      <c r="P124" s="186"/>
      <c r="Q124" s="186"/>
      <c r="R124" s="186"/>
      <c r="S124" s="186"/>
      <c r="T124" s="186"/>
      <c r="U124" s="186"/>
      <c r="V124" s="183"/>
      <c r="W124" s="187"/>
      <c r="X124" s="188"/>
      <c r="Y124" s="184"/>
      <c r="Z124" s="127"/>
      <c r="AA124" s="127"/>
      <c r="AB124" s="127"/>
      <c r="AC124" s="127"/>
      <c r="AD124" s="44"/>
      <c r="AE124" s="43"/>
    </row>
    <row r="125" spans="1:31" s="123" customFormat="1" ht="15" customHeight="1">
      <c r="A125" s="252" t="s">
        <v>59</v>
      </c>
      <c r="B125" s="255"/>
      <c r="C125" s="133">
        <f t="shared" ref="C125:V125" si="42">SUM(C126:C127)</f>
        <v>6</v>
      </c>
      <c r="D125" s="134">
        <f t="shared" si="42"/>
        <v>5</v>
      </c>
      <c r="E125" s="189">
        <f t="shared" si="42"/>
        <v>4</v>
      </c>
      <c r="F125" s="189">
        <f t="shared" si="42"/>
        <v>0</v>
      </c>
      <c r="G125" s="189">
        <f t="shared" si="42"/>
        <v>0</v>
      </c>
      <c r="H125" s="189">
        <f t="shared" si="42"/>
        <v>1</v>
      </c>
      <c r="I125" s="189">
        <f t="shared" si="42"/>
        <v>0</v>
      </c>
      <c r="J125" s="190">
        <f t="shared" si="42"/>
        <v>0</v>
      </c>
      <c r="K125" s="191">
        <f t="shared" si="42"/>
        <v>0</v>
      </c>
      <c r="L125" s="192">
        <f t="shared" si="42"/>
        <v>0</v>
      </c>
      <c r="M125" s="189">
        <f t="shared" si="42"/>
        <v>0</v>
      </c>
      <c r="N125" s="190">
        <f t="shared" si="42"/>
        <v>0</v>
      </c>
      <c r="O125" s="190">
        <f t="shared" si="42"/>
        <v>1</v>
      </c>
      <c r="P125" s="189">
        <f t="shared" si="42"/>
        <v>0</v>
      </c>
      <c r="Q125" s="189">
        <f t="shared" si="42"/>
        <v>0</v>
      </c>
      <c r="R125" s="189">
        <f t="shared" si="42"/>
        <v>0</v>
      </c>
      <c r="S125" s="189">
        <f t="shared" si="42"/>
        <v>0</v>
      </c>
      <c r="T125" s="189">
        <f t="shared" si="42"/>
        <v>0</v>
      </c>
      <c r="U125" s="189">
        <f t="shared" si="42"/>
        <v>0</v>
      </c>
      <c r="V125" s="190">
        <f t="shared" si="42"/>
        <v>0</v>
      </c>
      <c r="W125" s="193">
        <f>+D125/C125*100</f>
        <v>83.333333333333343</v>
      </c>
      <c r="X125" s="194">
        <f>+V125/C125*100</f>
        <v>0</v>
      </c>
      <c r="Y125" s="191">
        <f>SUM(Y126:Y127)</f>
        <v>5</v>
      </c>
      <c r="Z125" s="189">
        <f>SUM(Z126:Z127)</f>
        <v>4</v>
      </c>
      <c r="AA125" s="189">
        <f>SUM(AA126:AA127)</f>
        <v>0</v>
      </c>
      <c r="AB125" s="189">
        <f>SUM(AB126:AB127)</f>
        <v>1</v>
      </c>
      <c r="AC125" s="189">
        <f>SUM(AC126:AC127)</f>
        <v>0</v>
      </c>
      <c r="AD125" s="251" t="s">
        <v>59</v>
      </c>
      <c r="AE125" s="252"/>
    </row>
    <row r="126" spans="1:31" s="123" customFormat="1" ht="15" customHeight="1">
      <c r="A126" s="138"/>
      <c r="B126" s="221" t="s">
        <v>58</v>
      </c>
      <c r="C126" s="40">
        <f>+D126+J126+K126+L126+M126+N126+O126+P126</f>
        <v>2</v>
      </c>
      <c r="D126" s="87">
        <f>SUM(E126:I126)</f>
        <v>2</v>
      </c>
      <c r="E126" s="54">
        <f>+[2]高校進学計!R25</f>
        <v>2</v>
      </c>
      <c r="F126" s="54">
        <f>+[2]高校進学計!S25</f>
        <v>0</v>
      </c>
      <c r="G126" s="54">
        <f>+[2]高校進学計!AC25</f>
        <v>0</v>
      </c>
      <c r="H126" s="54">
        <f>+[2]高校進学計!Y25</f>
        <v>0</v>
      </c>
      <c r="I126" s="54">
        <f>+[2]高校進学計!Z25</f>
        <v>0</v>
      </c>
      <c r="J126" s="168">
        <f>+'[2]総計（男）'!D25</f>
        <v>0</v>
      </c>
      <c r="K126" s="169">
        <f>+[2]専修入学計!F25</f>
        <v>0</v>
      </c>
      <c r="L126" s="170">
        <f>+[2]専修入学計!G25</f>
        <v>0</v>
      </c>
      <c r="M126" s="54">
        <f>+'[2]総計（男）'!F25</f>
        <v>0</v>
      </c>
      <c r="N126" s="168">
        <f>+'[2]総計（男）'!G25</f>
        <v>0</v>
      </c>
      <c r="O126" s="168">
        <f>+'[2]総計（男）'!H25</f>
        <v>0</v>
      </c>
      <c r="P126" s="54">
        <f>+'[2]総計（男）'!I25</f>
        <v>0</v>
      </c>
      <c r="Q126" s="54">
        <f>SUM(R126:U126)</f>
        <v>0</v>
      </c>
      <c r="R126" s="54">
        <f>+'[2]総計（男）'!L25</f>
        <v>0</v>
      </c>
      <c r="S126" s="54">
        <f>+'[2]総計（男）'!M25</f>
        <v>0</v>
      </c>
      <c r="T126" s="54">
        <f>+'[2]総計（男）'!N25</f>
        <v>0</v>
      </c>
      <c r="U126" s="54">
        <f>+'[2]総計（男）'!O25</f>
        <v>0</v>
      </c>
      <c r="V126" s="168">
        <f>+N126+Q126</f>
        <v>0</v>
      </c>
      <c r="W126" s="163">
        <f>IF(C126=0,0,+D126/C126*100)</f>
        <v>100</v>
      </c>
      <c r="X126" s="164">
        <f>IF(C126=0,0,+V126/C126*100)</f>
        <v>0</v>
      </c>
      <c r="Y126" s="169">
        <f>SUM(Z126:AC126)</f>
        <v>2</v>
      </c>
      <c r="Z126" s="54">
        <f>+[2]高校入学志願計!M25</f>
        <v>2</v>
      </c>
      <c r="AA126" s="54">
        <f>+[2]高校入学志願計!N25</f>
        <v>0</v>
      </c>
      <c r="AB126" s="54">
        <f>+[2]高校入学志願計!R25</f>
        <v>0</v>
      </c>
      <c r="AC126" s="54">
        <f>+[2]高校入学志願計!S25</f>
        <v>0</v>
      </c>
      <c r="AD126" s="139"/>
      <c r="AE126" s="218" t="s">
        <v>58</v>
      </c>
    </row>
    <row r="127" spans="1:31" s="123" customFormat="1" ht="15" customHeight="1">
      <c r="A127" s="138"/>
      <c r="B127" s="221" t="s">
        <v>57</v>
      </c>
      <c r="C127" s="40">
        <f>+D127+J127+K127+L127+M127+N127+O127+P127</f>
        <v>4</v>
      </c>
      <c r="D127" s="87">
        <f>SUM(E127:I127)</f>
        <v>3</v>
      </c>
      <c r="E127" s="54">
        <f>+[2]高校進学計!R26</f>
        <v>2</v>
      </c>
      <c r="F127" s="54">
        <f>+[2]高校進学計!S26</f>
        <v>0</v>
      </c>
      <c r="G127" s="54">
        <f>+[2]高校進学計!AC26</f>
        <v>0</v>
      </c>
      <c r="H127" s="54">
        <f>+[2]高校進学計!Y26</f>
        <v>1</v>
      </c>
      <c r="I127" s="54">
        <f>+[2]高校進学計!Z26</f>
        <v>0</v>
      </c>
      <c r="J127" s="168">
        <f>+'[2]総計（男）'!D26</f>
        <v>0</v>
      </c>
      <c r="K127" s="169">
        <f>+[2]専修入学計!F26</f>
        <v>0</v>
      </c>
      <c r="L127" s="170">
        <f>+[2]専修入学計!G26</f>
        <v>0</v>
      </c>
      <c r="M127" s="54">
        <f>+'[2]総計（男）'!F26</f>
        <v>0</v>
      </c>
      <c r="N127" s="168">
        <f>+'[2]総計（男）'!G26</f>
        <v>0</v>
      </c>
      <c r="O127" s="168">
        <f>+'[2]総計（男）'!H26</f>
        <v>1</v>
      </c>
      <c r="P127" s="54">
        <f>+'[2]総計（男）'!I26</f>
        <v>0</v>
      </c>
      <c r="Q127" s="54">
        <f>SUM(R127:U127)</f>
        <v>0</v>
      </c>
      <c r="R127" s="54">
        <f>+'[2]総計（男）'!L26</f>
        <v>0</v>
      </c>
      <c r="S127" s="54">
        <f>+'[2]総計（男）'!M26</f>
        <v>0</v>
      </c>
      <c r="T127" s="54">
        <f>+'[2]総計（男）'!N26</f>
        <v>0</v>
      </c>
      <c r="U127" s="54">
        <f>+'[2]総計（男）'!O26</f>
        <v>0</v>
      </c>
      <c r="V127" s="168">
        <f>+N127+Q127</f>
        <v>0</v>
      </c>
      <c r="W127" s="163">
        <f>IF(C127=0,0,+D127/C127*100)</f>
        <v>75</v>
      </c>
      <c r="X127" s="164">
        <f>IF(C127=0,0,+V127/C127*100)</f>
        <v>0</v>
      </c>
      <c r="Y127" s="169">
        <f>SUM(Z127:AC127)</f>
        <v>3</v>
      </c>
      <c r="Z127" s="54">
        <f>+[2]高校入学志願計!M26</f>
        <v>2</v>
      </c>
      <c r="AA127" s="54">
        <f>+[2]高校入学志願計!N26</f>
        <v>0</v>
      </c>
      <c r="AB127" s="54">
        <f>+[2]高校入学志願計!R26</f>
        <v>1</v>
      </c>
      <c r="AC127" s="54">
        <f>+[2]高校入学志願計!S26</f>
        <v>0</v>
      </c>
      <c r="AD127" s="139"/>
      <c r="AE127" s="218" t="s">
        <v>57</v>
      </c>
    </row>
    <row r="128" spans="1:31" s="123" customFormat="1" ht="13.5" customHeight="1">
      <c r="A128" s="138"/>
      <c r="B128" s="140"/>
      <c r="C128" s="125"/>
      <c r="D128" s="126"/>
      <c r="E128" s="127"/>
      <c r="F128" s="127"/>
      <c r="G128" s="127"/>
      <c r="H128" s="127"/>
      <c r="I128" s="127"/>
      <c r="J128" s="183"/>
      <c r="K128" s="184"/>
      <c r="L128" s="185"/>
      <c r="M128" s="186"/>
      <c r="N128" s="183"/>
      <c r="O128" s="183"/>
      <c r="P128" s="186"/>
      <c r="Q128" s="186"/>
      <c r="R128" s="186"/>
      <c r="S128" s="186"/>
      <c r="T128" s="186"/>
      <c r="U128" s="186"/>
      <c r="V128" s="183"/>
      <c r="W128" s="187"/>
      <c r="X128" s="188"/>
      <c r="Y128" s="184"/>
      <c r="Z128" s="127"/>
      <c r="AA128" s="127"/>
      <c r="AB128" s="127"/>
      <c r="AC128" s="127"/>
      <c r="AD128" s="139"/>
      <c r="AE128" s="141"/>
    </row>
    <row r="129" spans="1:31" s="123" customFormat="1" ht="15" customHeight="1">
      <c r="A129" s="252" t="s">
        <v>56</v>
      </c>
      <c r="B129" s="256"/>
      <c r="C129" s="133">
        <f t="shared" ref="C129:AC129" si="43">SUM(C130:C130)</f>
        <v>103</v>
      </c>
      <c r="D129" s="134">
        <f t="shared" si="43"/>
        <v>102</v>
      </c>
      <c r="E129" s="189">
        <f t="shared" si="43"/>
        <v>97</v>
      </c>
      <c r="F129" s="189">
        <f t="shared" si="43"/>
        <v>0</v>
      </c>
      <c r="G129" s="189">
        <f t="shared" si="43"/>
        <v>0</v>
      </c>
      <c r="H129" s="189">
        <f t="shared" si="43"/>
        <v>1</v>
      </c>
      <c r="I129" s="189">
        <f t="shared" si="43"/>
        <v>4</v>
      </c>
      <c r="J129" s="190">
        <f t="shared" si="43"/>
        <v>0</v>
      </c>
      <c r="K129" s="191">
        <f t="shared" si="43"/>
        <v>0</v>
      </c>
      <c r="L129" s="192">
        <f t="shared" si="43"/>
        <v>0</v>
      </c>
      <c r="M129" s="189">
        <f t="shared" si="43"/>
        <v>0</v>
      </c>
      <c r="N129" s="190">
        <f t="shared" si="43"/>
        <v>1</v>
      </c>
      <c r="O129" s="190">
        <f t="shared" si="43"/>
        <v>0</v>
      </c>
      <c r="P129" s="189">
        <f t="shared" si="43"/>
        <v>0</v>
      </c>
      <c r="Q129" s="189">
        <f t="shared" si="43"/>
        <v>0</v>
      </c>
      <c r="R129" s="189">
        <f t="shared" si="43"/>
        <v>0</v>
      </c>
      <c r="S129" s="189">
        <f t="shared" si="43"/>
        <v>0</v>
      </c>
      <c r="T129" s="189">
        <f t="shared" si="43"/>
        <v>0</v>
      </c>
      <c r="U129" s="189">
        <f t="shared" si="43"/>
        <v>0</v>
      </c>
      <c r="V129" s="190">
        <f t="shared" si="43"/>
        <v>1</v>
      </c>
      <c r="W129" s="193">
        <f>+D129/C129*100</f>
        <v>99.029126213592235</v>
      </c>
      <c r="X129" s="194">
        <f>+V129/C129*100</f>
        <v>0.97087378640776689</v>
      </c>
      <c r="Y129" s="191">
        <f t="shared" si="43"/>
        <v>102</v>
      </c>
      <c r="Z129" s="189">
        <f t="shared" si="43"/>
        <v>97</v>
      </c>
      <c r="AA129" s="189">
        <f t="shared" si="43"/>
        <v>0</v>
      </c>
      <c r="AB129" s="189">
        <f t="shared" si="43"/>
        <v>1</v>
      </c>
      <c r="AC129" s="189">
        <f t="shared" si="43"/>
        <v>4</v>
      </c>
      <c r="AD129" s="251" t="s">
        <v>56</v>
      </c>
      <c r="AE129" s="257"/>
    </row>
    <row r="130" spans="1:31" s="123" customFormat="1" ht="15" customHeight="1">
      <c r="A130" s="138"/>
      <c r="B130" s="221" t="s">
        <v>55</v>
      </c>
      <c r="C130" s="40">
        <f>+D130+J130+K130+L130+M130+N130+O130+P130</f>
        <v>103</v>
      </c>
      <c r="D130" s="87">
        <f>SUM(E130:I130)</f>
        <v>102</v>
      </c>
      <c r="E130" s="54">
        <f>+[2]高校進学計!R27</f>
        <v>97</v>
      </c>
      <c r="F130" s="54">
        <f>+[2]高校進学計!S27</f>
        <v>0</v>
      </c>
      <c r="G130" s="54">
        <f>+[2]高校進学計!AC27</f>
        <v>0</v>
      </c>
      <c r="H130" s="54">
        <f>+[2]高校進学計!Y27</f>
        <v>1</v>
      </c>
      <c r="I130" s="54">
        <f>+[2]高校進学計!Z27</f>
        <v>4</v>
      </c>
      <c r="J130" s="168">
        <f>+'[2]総計（男）'!D27</f>
        <v>0</v>
      </c>
      <c r="K130" s="169">
        <f>+[2]専修入学計!F27</f>
        <v>0</v>
      </c>
      <c r="L130" s="170">
        <f>+[2]専修入学計!G27</f>
        <v>0</v>
      </c>
      <c r="M130" s="54">
        <f>+'[2]総計（男）'!F27</f>
        <v>0</v>
      </c>
      <c r="N130" s="168">
        <f>+'[2]総計（男）'!G27</f>
        <v>1</v>
      </c>
      <c r="O130" s="168">
        <f>+'[2]総計（男）'!H27</f>
        <v>0</v>
      </c>
      <c r="P130" s="54">
        <f>+'[2]総計（男）'!I27</f>
        <v>0</v>
      </c>
      <c r="Q130" s="54">
        <f>SUM(R130:U130)</f>
        <v>0</v>
      </c>
      <c r="R130" s="54">
        <f>+'[2]総計（男）'!L27</f>
        <v>0</v>
      </c>
      <c r="S130" s="54">
        <f>+'[2]総計（男）'!M27</f>
        <v>0</v>
      </c>
      <c r="T130" s="54">
        <f>+'[2]総計（男）'!N27</f>
        <v>0</v>
      </c>
      <c r="U130" s="54">
        <f>+'[2]総計（男）'!O27</f>
        <v>0</v>
      </c>
      <c r="V130" s="168">
        <f>+N130+Q130</f>
        <v>1</v>
      </c>
      <c r="W130" s="163">
        <f>IF(C130=0,0,+D130/C130*100)</f>
        <v>99.029126213592235</v>
      </c>
      <c r="X130" s="164">
        <f>IF(C130=0,0,+V130/C130*100)</f>
        <v>0.97087378640776689</v>
      </c>
      <c r="Y130" s="169">
        <f>SUM(Z130:AC130)</f>
        <v>102</v>
      </c>
      <c r="Z130" s="54">
        <f>+[2]高校入学志願計!M27</f>
        <v>97</v>
      </c>
      <c r="AA130" s="54">
        <f>+[2]高校入学志願計!N27</f>
        <v>0</v>
      </c>
      <c r="AB130" s="54">
        <f>+[2]高校入学志願計!R27</f>
        <v>1</v>
      </c>
      <c r="AC130" s="54">
        <f>+[2]高校入学志願計!S27</f>
        <v>4</v>
      </c>
      <c r="AD130" s="139"/>
      <c r="AE130" s="218" t="s">
        <v>55</v>
      </c>
    </row>
    <row r="131" spans="1:31" s="123" customFormat="1" ht="13.5" customHeight="1">
      <c r="A131" s="138"/>
      <c r="B131" s="221"/>
      <c r="C131" s="125"/>
      <c r="D131" s="126"/>
      <c r="E131" s="127"/>
      <c r="F131" s="127"/>
      <c r="G131" s="127"/>
      <c r="H131" s="127"/>
      <c r="I131" s="127"/>
      <c r="J131" s="183"/>
      <c r="K131" s="184"/>
      <c r="L131" s="185"/>
      <c r="M131" s="186"/>
      <c r="N131" s="183"/>
      <c r="O131" s="183"/>
      <c r="P131" s="186"/>
      <c r="Q131" s="186"/>
      <c r="R131" s="186"/>
      <c r="S131" s="186"/>
      <c r="T131" s="186"/>
      <c r="U131" s="186"/>
      <c r="V131" s="183"/>
      <c r="W131" s="187"/>
      <c r="X131" s="188"/>
      <c r="Y131" s="184"/>
      <c r="Z131" s="127"/>
      <c r="AA131" s="127"/>
      <c r="AB131" s="127"/>
      <c r="AC131" s="127"/>
      <c r="AD131" s="139"/>
      <c r="AE131" s="218"/>
    </row>
    <row r="132" spans="1:31" s="123" customFormat="1" ht="15" customHeight="1">
      <c r="A132" s="252" t="s">
        <v>54</v>
      </c>
      <c r="B132" s="256"/>
      <c r="C132" s="133">
        <f t="shared" ref="C132:AC132" si="44">SUM(C133:C133)</f>
        <v>51</v>
      </c>
      <c r="D132" s="134">
        <f t="shared" si="44"/>
        <v>50</v>
      </c>
      <c r="E132" s="189">
        <f t="shared" si="44"/>
        <v>48</v>
      </c>
      <c r="F132" s="189">
        <f t="shared" si="44"/>
        <v>0</v>
      </c>
      <c r="G132" s="189">
        <f t="shared" si="44"/>
        <v>0</v>
      </c>
      <c r="H132" s="189">
        <f t="shared" si="44"/>
        <v>0</v>
      </c>
      <c r="I132" s="189">
        <f t="shared" si="44"/>
        <v>2</v>
      </c>
      <c r="J132" s="190">
        <f t="shared" si="44"/>
        <v>0</v>
      </c>
      <c r="K132" s="191">
        <f t="shared" si="44"/>
        <v>0</v>
      </c>
      <c r="L132" s="192">
        <f t="shared" si="44"/>
        <v>0</v>
      </c>
      <c r="M132" s="189">
        <f t="shared" si="44"/>
        <v>0</v>
      </c>
      <c r="N132" s="190">
        <f t="shared" si="44"/>
        <v>0</v>
      </c>
      <c r="O132" s="190">
        <f t="shared" si="44"/>
        <v>1</v>
      </c>
      <c r="P132" s="189">
        <f t="shared" si="44"/>
        <v>0</v>
      </c>
      <c r="Q132" s="189">
        <f t="shared" si="44"/>
        <v>0</v>
      </c>
      <c r="R132" s="189">
        <f t="shared" si="44"/>
        <v>0</v>
      </c>
      <c r="S132" s="189">
        <f t="shared" si="44"/>
        <v>0</v>
      </c>
      <c r="T132" s="189">
        <f t="shared" si="44"/>
        <v>0</v>
      </c>
      <c r="U132" s="189">
        <f t="shared" si="44"/>
        <v>0</v>
      </c>
      <c r="V132" s="190">
        <f t="shared" si="44"/>
        <v>0</v>
      </c>
      <c r="W132" s="193">
        <f>+D132/C132*100</f>
        <v>98.039215686274503</v>
      </c>
      <c r="X132" s="194">
        <f>+V132/C132*100</f>
        <v>0</v>
      </c>
      <c r="Y132" s="191">
        <f t="shared" si="44"/>
        <v>50</v>
      </c>
      <c r="Z132" s="189">
        <f t="shared" si="44"/>
        <v>48</v>
      </c>
      <c r="AA132" s="189">
        <f t="shared" si="44"/>
        <v>0</v>
      </c>
      <c r="AB132" s="189">
        <f t="shared" si="44"/>
        <v>0</v>
      </c>
      <c r="AC132" s="189">
        <f t="shared" si="44"/>
        <v>2</v>
      </c>
      <c r="AD132" s="251" t="s">
        <v>54</v>
      </c>
      <c r="AE132" s="257"/>
    </row>
    <row r="133" spans="1:31" s="123" customFormat="1" ht="15" customHeight="1">
      <c r="A133" s="138"/>
      <c r="B133" s="221" t="s">
        <v>53</v>
      </c>
      <c r="C133" s="40">
        <f>+D133+J133+K133+L133+M133+N133+O133+P133</f>
        <v>51</v>
      </c>
      <c r="D133" s="87">
        <f>SUM(E133:I133)</f>
        <v>50</v>
      </c>
      <c r="E133" s="54">
        <f>+[2]高校進学計!R28</f>
        <v>48</v>
      </c>
      <c r="F133" s="54">
        <f>+[2]高校進学計!S28</f>
        <v>0</v>
      </c>
      <c r="G133" s="54">
        <f>+[2]高校進学計!AC28</f>
        <v>0</v>
      </c>
      <c r="H133" s="54">
        <f>+[2]高校進学計!Y28</f>
        <v>0</v>
      </c>
      <c r="I133" s="54">
        <f>+[2]高校進学計!Z28</f>
        <v>2</v>
      </c>
      <c r="J133" s="168">
        <f>+'[2]総計（男）'!D28</f>
        <v>0</v>
      </c>
      <c r="K133" s="169">
        <f>+[2]専修入学計!F28</f>
        <v>0</v>
      </c>
      <c r="L133" s="170">
        <f>+[2]専修入学計!G28</f>
        <v>0</v>
      </c>
      <c r="M133" s="54">
        <f>+'[2]総計（男）'!F28</f>
        <v>0</v>
      </c>
      <c r="N133" s="168">
        <f>+'[2]総計（男）'!G28</f>
        <v>0</v>
      </c>
      <c r="O133" s="168">
        <f>+'[2]総計（男）'!H28</f>
        <v>1</v>
      </c>
      <c r="P133" s="54">
        <f>+'[2]総計（男）'!I28</f>
        <v>0</v>
      </c>
      <c r="Q133" s="54">
        <f>SUM(R133:U133)</f>
        <v>0</v>
      </c>
      <c r="R133" s="54">
        <f>+'[2]総計（男）'!L28</f>
        <v>0</v>
      </c>
      <c r="S133" s="54">
        <f>+'[2]総計（男）'!M28</f>
        <v>0</v>
      </c>
      <c r="T133" s="54">
        <f>+'[2]総計（男）'!N28</f>
        <v>0</v>
      </c>
      <c r="U133" s="54">
        <f>+'[2]総計（男）'!O28</f>
        <v>0</v>
      </c>
      <c r="V133" s="168">
        <f>+N133+Q133</f>
        <v>0</v>
      </c>
      <c r="W133" s="163">
        <f>IF(C133=0,0,+D133/C133*100)</f>
        <v>98.039215686274503</v>
      </c>
      <c r="X133" s="164">
        <f>IF(C133=0,0,+V133/C133*100)</f>
        <v>0</v>
      </c>
      <c r="Y133" s="169">
        <f>SUM(Z133:AC133)</f>
        <v>50</v>
      </c>
      <c r="Z133" s="54">
        <f>+[2]高校入学志願計!M28</f>
        <v>48</v>
      </c>
      <c r="AA133" s="54">
        <f>+[2]高校入学志願計!N28</f>
        <v>0</v>
      </c>
      <c r="AB133" s="54">
        <f>+[2]高校入学志願計!R28</f>
        <v>0</v>
      </c>
      <c r="AC133" s="54">
        <f>+[2]高校入学志願計!S28</f>
        <v>2</v>
      </c>
      <c r="AD133" s="139"/>
      <c r="AE133" s="218" t="s">
        <v>53</v>
      </c>
    </row>
    <row r="134" spans="1:31" s="123" customFormat="1" ht="13.5" customHeight="1">
      <c r="A134" s="138"/>
      <c r="B134" s="221"/>
      <c r="C134" s="125"/>
      <c r="D134" s="126"/>
      <c r="E134" s="127"/>
      <c r="F134" s="127"/>
      <c r="G134" s="127"/>
      <c r="H134" s="127"/>
      <c r="I134" s="127"/>
      <c r="J134" s="183"/>
      <c r="K134" s="184"/>
      <c r="L134" s="185"/>
      <c r="M134" s="186"/>
      <c r="N134" s="183"/>
      <c r="O134" s="183"/>
      <c r="P134" s="186"/>
      <c r="Q134" s="186"/>
      <c r="R134" s="186"/>
      <c r="S134" s="186"/>
      <c r="T134" s="186"/>
      <c r="U134" s="186"/>
      <c r="V134" s="183"/>
      <c r="W134" s="187"/>
      <c r="X134" s="188"/>
      <c r="Y134" s="184"/>
      <c r="Z134" s="127"/>
      <c r="AA134" s="127"/>
      <c r="AB134" s="127"/>
      <c r="AC134" s="127"/>
      <c r="AD134" s="139"/>
      <c r="AE134" s="218"/>
    </row>
    <row r="135" spans="1:31" s="123" customFormat="1" ht="15" customHeight="1">
      <c r="A135" s="252" t="s">
        <v>52</v>
      </c>
      <c r="B135" s="256"/>
      <c r="C135" s="133">
        <f t="shared" ref="C135:V135" si="45">SUM(C136:C136)</f>
        <v>47</v>
      </c>
      <c r="D135" s="134">
        <f t="shared" si="45"/>
        <v>47</v>
      </c>
      <c r="E135" s="189">
        <f t="shared" si="45"/>
        <v>45</v>
      </c>
      <c r="F135" s="189">
        <f t="shared" si="45"/>
        <v>0</v>
      </c>
      <c r="G135" s="189">
        <f t="shared" si="45"/>
        <v>0</v>
      </c>
      <c r="H135" s="189">
        <f t="shared" si="45"/>
        <v>1</v>
      </c>
      <c r="I135" s="189">
        <f t="shared" si="45"/>
        <v>1</v>
      </c>
      <c r="J135" s="190">
        <f t="shared" si="45"/>
        <v>0</v>
      </c>
      <c r="K135" s="191">
        <f t="shared" si="45"/>
        <v>0</v>
      </c>
      <c r="L135" s="192">
        <f t="shared" si="45"/>
        <v>0</v>
      </c>
      <c r="M135" s="189">
        <f t="shared" si="45"/>
        <v>0</v>
      </c>
      <c r="N135" s="190">
        <f t="shared" si="45"/>
        <v>0</v>
      </c>
      <c r="O135" s="190">
        <f t="shared" si="45"/>
        <v>0</v>
      </c>
      <c r="P135" s="189">
        <f t="shared" si="45"/>
        <v>0</v>
      </c>
      <c r="Q135" s="189">
        <f t="shared" si="45"/>
        <v>0</v>
      </c>
      <c r="R135" s="189">
        <f t="shared" si="45"/>
        <v>0</v>
      </c>
      <c r="S135" s="189">
        <f t="shared" si="45"/>
        <v>0</v>
      </c>
      <c r="T135" s="189">
        <f t="shared" si="45"/>
        <v>0</v>
      </c>
      <c r="U135" s="189">
        <f t="shared" si="45"/>
        <v>0</v>
      </c>
      <c r="V135" s="190">
        <f t="shared" si="45"/>
        <v>0</v>
      </c>
      <c r="W135" s="193">
        <f>+D135/C135*100</f>
        <v>100</v>
      </c>
      <c r="X135" s="194">
        <f>+V135/C135*100</f>
        <v>0</v>
      </c>
      <c r="Y135" s="191">
        <f>SUM(Y136:Y136)</f>
        <v>47</v>
      </c>
      <c r="Z135" s="189">
        <f>SUM(Z136:Z136)</f>
        <v>45</v>
      </c>
      <c r="AA135" s="189">
        <f>SUM(AA136:AA136)</f>
        <v>0</v>
      </c>
      <c r="AB135" s="189">
        <f>SUM(AB136:AB136)</f>
        <v>1</v>
      </c>
      <c r="AC135" s="189">
        <f>SUM(AC136:AC136)</f>
        <v>1</v>
      </c>
      <c r="AD135" s="251" t="s">
        <v>52</v>
      </c>
      <c r="AE135" s="257"/>
    </row>
    <row r="136" spans="1:31" s="123" customFormat="1" ht="15" customHeight="1">
      <c r="A136" s="138"/>
      <c r="B136" s="221" t="s">
        <v>51</v>
      </c>
      <c r="C136" s="40">
        <f>+D136+J136+K136+L136+M136+N136+O136+P136</f>
        <v>47</v>
      </c>
      <c r="D136" s="87">
        <f>SUM(E136:I136)</f>
        <v>47</v>
      </c>
      <c r="E136" s="54">
        <f>+[2]高校進学計!R29</f>
        <v>45</v>
      </c>
      <c r="F136" s="54">
        <f>+[2]高校進学計!S29</f>
        <v>0</v>
      </c>
      <c r="G136" s="54">
        <f>+[2]高校進学計!AC29</f>
        <v>0</v>
      </c>
      <c r="H136" s="54">
        <f>+[2]高校進学計!Y29</f>
        <v>1</v>
      </c>
      <c r="I136" s="54">
        <f>+[2]高校進学計!Z29</f>
        <v>1</v>
      </c>
      <c r="J136" s="168">
        <f>+'[2]総計（男）'!D29</f>
        <v>0</v>
      </c>
      <c r="K136" s="169">
        <f>+[2]専修入学計!F29</f>
        <v>0</v>
      </c>
      <c r="L136" s="170">
        <f>+[2]専修入学計!G29</f>
        <v>0</v>
      </c>
      <c r="M136" s="54">
        <f>+'[2]総計（男）'!F29</f>
        <v>0</v>
      </c>
      <c r="N136" s="168">
        <f>+'[2]総計（男）'!G29</f>
        <v>0</v>
      </c>
      <c r="O136" s="168">
        <f>+'[2]総計（男）'!H29</f>
        <v>0</v>
      </c>
      <c r="P136" s="54">
        <f>+'[2]総計（男）'!I29</f>
        <v>0</v>
      </c>
      <c r="Q136" s="54">
        <f>SUM(R136:U136)</f>
        <v>0</v>
      </c>
      <c r="R136" s="54">
        <f>+'[2]総計（男）'!L29</f>
        <v>0</v>
      </c>
      <c r="S136" s="54">
        <f>+'[2]総計（男）'!M29</f>
        <v>0</v>
      </c>
      <c r="T136" s="54">
        <f>+'[2]総計（男）'!N29</f>
        <v>0</v>
      </c>
      <c r="U136" s="54">
        <f>+'[2]総計（男）'!O29</f>
        <v>0</v>
      </c>
      <c r="V136" s="168">
        <f>+N136+Q136</f>
        <v>0</v>
      </c>
      <c r="W136" s="163">
        <f>IF(C136=0,0,+D136/C136*100)</f>
        <v>100</v>
      </c>
      <c r="X136" s="164">
        <f>IF(C136=0,0,+V136/C136*100)</f>
        <v>0</v>
      </c>
      <c r="Y136" s="169">
        <f>SUM(Z136:AC136)</f>
        <v>47</v>
      </c>
      <c r="Z136" s="54">
        <f>+[2]高校入学志願計!M29</f>
        <v>45</v>
      </c>
      <c r="AA136" s="54">
        <f>+[2]高校入学志願計!N29</f>
        <v>0</v>
      </c>
      <c r="AB136" s="54">
        <f>+[2]高校入学志願計!R29</f>
        <v>1</v>
      </c>
      <c r="AC136" s="54">
        <f>+[2]高校入学志願計!S29</f>
        <v>1</v>
      </c>
      <c r="AD136" s="139"/>
      <c r="AE136" s="218" t="s">
        <v>51</v>
      </c>
    </row>
    <row r="137" spans="1:31" s="123" customFormat="1" ht="13.5" customHeight="1">
      <c r="A137" s="138"/>
      <c r="B137" s="140"/>
      <c r="C137" s="125"/>
      <c r="D137" s="126"/>
      <c r="E137" s="127"/>
      <c r="F137" s="127"/>
      <c r="G137" s="127"/>
      <c r="H137" s="127"/>
      <c r="I137" s="127"/>
      <c r="J137" s="183"/>
      <c r="K137" s="184"/>
      <c r="L137" s="185"/>
      <c r="M137" s="186"/>
      <c r="N137" s="183"/>
      <c r="O137" s="183"/>
      <c r="P137" s="186"/>
      <c r="Q137" s="186"/>
      <c r="R137" s="186"/>
      <c r="S137" s="186"/>
      <c r="T137" s="186"/>
      <c r="U137" s="186"/>
      <c r="V137" s="183"/>
      <c r="W137" s="187"/>
      <c r="X137" s="188"/>
      <c r="Y137" s="184"/>
      <c r="Z137" s="127"/>
      <c r="AA137" s="127"/>
      <c r="AB137" s="127"/>
      <c r="AC137" s="127"/>
      <c r="AD137" s="139"/>
      <c r="AE137" s="141"/>
    </row>
    <row r="138" spans="1:31" s="123" customFormat="1" ht="15" customHeight="1">
      <c r="A138" s="252" t="s">
        <v>50</v>
      </c>
      <c r="B138" s="256"/>
      <c r="C138" s="133">
        <f t="shared" ref="C138:AC138" si="46">SUM(C139:C139)</f>
        <v>58</v>
      </c>
      <c r="D138" s="134">
        <f t="shared" si="46"/>
        <v>56</v>
      </c>
      <c r="E138" s="189">
        <f t="shared" si="46"/>
        <v>54</v>
      </c>
      <c r="F138" s="189">
        <f t="shared" si="46"/>
        <v>0</v>
      </c>
      <c r="G138" s="189">
        <f t="shared" si="46"/>
        <v>2</v>
      </c>
      <c r="H138" s="189">
        <f t="shared" si="46"/>
        <v>0</v>
      </c>
      <c r="I138" s="189">
        <f t="shared" si="46"/>
        <v>0</v>
      </c>
      <c r="J138" s="190">
        <f t="shared" si="46"/>
        <v>0</v>
      </c>
      <c r="K138" s="191">
        <f t="shared" si="46"/>
        <v>0</v>
      </c>
      <c r="L138" s="192">
        <f t="shared" si="46"/>
        <v>0</v>
      </c>
      <c r="M138" s="189">
        <f t="shared" si="46"/>
        <v>1</v>
      </c>
      <c r="N138" s="190">
        <f t="shared" si="46"/>
        <v>1</v>
      </c>
      <c r="O138" s="190">
        <f t="shared" si="46"/>
        <v>0</v>
      </c>
      <c r="P138" s="189">
        <f t="shared" si="46"/>
        <v>0</v>
      </c>
      <c r="Q138" s="189">
        <f t="shared" si="46"/>
        <v>0</v>
      </c>
      <c r="R138" s="189">
        <f t="shared" si="46"/>
        <v>0</v>
      </c>
      <c r="S138" s="189">
        <f t="shared" si="46"/>
        <v>0</v>
      </c>
      <c r="T138" s="189">
        <f t="shared" si="46"/>
        <v>0</v>
      </c>
      <c r="U138" s="189">
        <f t="shared" si="46"/>
        <v>0</v>
      </c>
      <c r="V138" s="190">
        <f t="shared" si="46"/>
        <v>1</v>
      </c>
      <c r="W138" s="193">
        <f>+D138/C138*100</f>
        <v>96.551724137931032</v>
      </c>
      <c r="X138" s="194">
        <f>+V138/C138*100</f>
        <v>1.7241379310344827</v>
      </c>
      <c r="Y138" s="191">
        <f t="shared" si="46"/>
        <v>58</v>
      </c>
      <c r="Z138" s="189">
        <f t="shared" si="46"/>
        <v>58</v>
      </c>
      <c r="AA138" s="189">
        <f t="shared" si="46"/>
        <v>0</v>
      </c>
      <c r="AB138" s="189">
        <f t="shared" si="46"/>
        <v>0</v>
      </c>
      <c r="AC138" s="189">
        <f t="shared" si="46"/>
        <v>0</v>
      </c>
      <c r="AD138" s="251" t="s">
        <v>50</v>
      </c>
      <c r="AE138" s="257"/>
    </row>
    <row r="139" spans="1:31" s="123" customFormat="1" ht="15" customHeight="1">
      <c r="A139" s="138"/>
      <c r="B139" s="221" t="s">
        <v>49</v>
      </c>
      <c r="C139" s="40">
        <f>+D139+J139+K139+L139+M139+N139+O139+P139</f>
        <v>58</v>
      </c>
      <c r="D139" s="87">
        <f>SUM(E139:I139)</f>
        <v>56</v>
      </c>
      <c r="E139" s="54">
        <f>+[2]高校進学計!R30</f>
        <v>54</v>
      </c>
      <c r="F139" s="54">
        <f>+[2]高校進学計!S30</f>
        <v>0</v>
      </c>
      <c r="G139" s="54">
        <f>+[2]高校進学計!AC30</f>
        <v>2</v>
      </c>
      <c r="H139" s="54">
        <f>+[2]高校進学計!Y30</f>
        <v>0</v>
      </c>
      <c r="I139" s="54">
        <f>+[2]高校進学計!Z30</f>
        <v>0</v>
      </c>
      <c r="J139" s="168">
        <f>+'[2]総計（男）'!D30</f>
        <v>0</v>
      </c>
      <c r="K139" s="169">
        <f>+[2]専修入学計!F30</f>
        <v>0</v>
      </c>
      <c r="L139" s="170">
        <f>+[2]専修入学計!G30</f>
        <v>0</v>
      </c>
      <c r="M139" s="54">
        <f>+'[2]総計（男）'!F30</f>
        <v>1</v>
      </c>
      <c r="N139" s="168">
        <f>+'[2]総計（男）'!G30</f>
        <v>1</v>
      </c>
      <c r="O139" s="168">
        <f>+'[2]総計（男）'!H30</f>
        <v>0</v>
      </c>
      <c r="P139" s="54">
        <f>+'[2]総計（男）'!I30</f>
        <v>0</v>
      </c>
      <c r="Q139" s="54">
        <f>SUM(R139:U139)</f>
        <v>0</v>
      </c>
      <c r="R139" s="54">
        <f>+'[2]総計（男）'!L30</f>
        <v>0</v>
      </c>
      <c r="S139" s="54">
        <f>+'[2]総計（男）'!M30</f>
        <v>0</v>
      </c>
      <c r="T139" s="54">
        <f>+'[2]総計（男）'!N30</f>
        <v>0</v>
      </c>
      <c r="U139" s="54">
        <f>+'[2]総計（男）'!O30</f>
        <v>0</v>
      </c>
      <c r="V139" s="168">
        <f>+N139+Q139</f>
        <v>1</v>
      </c>
      <c r="W139" s="163">
        <f>IF(C139=0,0,+D139/C139*100)</f>
        <v>96.551724137931032</v>
      </c>
      <c r="X139" s="164">
        <f>IF(C139=0,0,+V139/C139*100)</f>
        <v>1.7241379310344827</v>
      </c>
      <c r="Y139" s="169">
        <f>SUM(Z139:AC139)</f>
        <v>58</v>
      </c>
      <c r="Z139" s="54">
        <f>+[2]高校入学志願計!M30</f>
        <v>58</v>
      </c>
      <c r="AA139" s="54">
        <f>+[2]高校入学志願計!N30</f>
        <v>0</v>
      </c>
      <c r="AB139" s="54">
        <f>+[2]高校入学志願計!R30</f>
        <v>0</v>
      </c>
      <c r="AC139" s="54">
        <f>+[2]高校入学志願計!S30</f>
        <v>0</v>
      </c>
      <c r="AD139" s="139"/>
      <c r="AE139" s="218" t="s">
        <v>49</v>
      </c>
    </row>
    <row r="140" spans="1:31" s="123" customFormat="1" ht="13.5" customHeight="1">
      <c r="A140" s="138"/>
      <c r="B140" s="140"/>
      <c r="C140" s="125"/>
      <c r="D140" s="126"/>
      <c r="E140" s="127"/>
      <c r="F140" s="127"/>
      <c r="G140" s="127"/>
      <c r="H140" s="127"/>
      <c r="I140" s="127"/>
      <c r="J140" s="183"/>
      <c r="K140" s="184"/>
      <c r="L140" s="185"/>
      <c r="M140" s="186"/>
      <c r="N140" s="183"/>
      <c r="O140" s="183"/>
      <c r="P140" s="186"/>
      <c r="Q140" s="186"/>
      <c r="R140" s="186"/>
      <c r="S140" s="186"/>
      <c r="T140" s="186"/>
      <c r="U140" s="186"/>
      <c r="V140" s="183"/>
      <c r="W140" s="187"/>
      <c r="X140" s="188"/>
      <c r="Y140" s="184"/>
      <c r="Z140" s="127"/>
      <c r="AA140" s="127"/>
      <c r="AB140" s="127"/>
      <c r="AC140" s="127"/>
      <c r="AD140" s="139"/>
      <c r="AE140" s="141"/>
    </row>
    <row r="141" spans="1:31" s="123" customFormat="1" ht="15" customHeight="1">
      <c r="A141" s="252" t="s">
        <v>48</v>
      </c>
      <c r="B141" s="256"/>
      <c r="C141" s="133">
        <f>SUM(C142:C145)</f>
        <v>157</v>
      </c>
      <c r="D141" s="134">
        <f t="shared" ref="D141:AB141" si="47">SUM(D142:D145)</f>
        <v>156</v>
      </c>
      <c r="E141" s="189">
        <f t="shared" si="47"/>
        <v>156</v>
      </c>
      <c r="F141" s="189">
        <f>SUM(F142:F145)</f>
        <v>0</v>
      </c>
      <c r="G141" s="189">
        <f t="shared" si="47"/>
        <v>0</v>
      </c>
      <c r="H141" s="189">
        <f t="shared" si="47"/>
        <v>0</v>
      </c>
      <c r="I141" s="189">
        <f>SUM(I142:I145)</f>
        <v>0</v>
      </c>
      <c r="J141" s="190">
        <f t="shared" si="47"/>
        <v>0</v>
      </c>
      <c r="K141" s="191">
        <f t="shared" si="47"/>
        <v>0</v>
      </c>
      <c r="L141" s="192">
        <f>SUM(L142:L145)</f>
        <v>0</v>
      </c>
      <c r="M141" s="189">
        <f t="shared" si="47"/>
        <v>0</v>
      </c>
      <c r="N141" s="190">
        <f>SUM(N142:N145)</f>
        <v>1</v>
      </c>
      <c r="O141" s="190">
        <f>SUM(O142:O145)</f>
        <v>0</v>
      </c>
      <c r="P141" s="189">
        <f>SUM(P142:P145)</f>
        <v>0</v>
      </c>
      <c r="Q141" s="189">
        <f t="shared" si="47"/>
        <v>0</v>
      </c>
      <c r="R141" s="189">
        <f t="shared" si="47"/>
        <v>0</v>
      </c>
      <c r="S141" s="189">
        <f>SUM(S142:S145)</f>
        <v>0</v>
      </c>
      <c r="T141" s="189">
        <f>SUM(T142:T145)</f>
        <v>0</v>
      </c>
      <c r="U141" s="189">
        <f>SUM(U142:U145)</f>
        <v>0</v>
      </c>
      <c r="V141" s="190">
        <f t="shared" si="47"/>
        <v>1</v>
      </c>
      <c r="W141" s="193">
        <f>+D141/C141*100</f>
        <v>99.363057324840767</v>
      </c>
      <c r="X141" s="194">
        <f>+V141/C141*100</f>
        <v>0.63694267515923575</v>
      </c>
      <c r="Y141" s="191">
        <f t="shared" si="47"/>
        <v>156</v>
      </c>
      <c r="Z141" s="189">
        <f t="shared" si="47"/>
        <v>156</v>
      </c>
      <c r="AA141" s="189">
        <f>SUM(AA142:AA145)</f>
        <v>0</v>
      </c>
      <c r="AB141" s="189">
        <f t="shared" si="47"/>
        <v>0</v>
      </c>
      <c r="AC141" s="189">
        <f>SUM(AC142:AC145)</f>
        <v>0</v>
      </c>
      <c r="AD141" s="251" t="s">
        <v>48</v>
      </c>
      <c r="AE141" s="257"/>
    </row>
    <row r="142" spans="1:31" s="123" customFormat="1" ht="15" customHeight="1">
      <c r="A142" s="138"/>
      <c r="B142" s="221" t="s">
        <v>47</v>
      </c>
      <c r="C142" s="40">
        <f>+D142+J142+K142+L142+M142+N142+O142+P142</f>
        <v>26</v>
      </c>
      <c r="D142" s="87">
        <f>SUM(E142:I142)</f>
        <v>26</v>
      </c>
      <c r="E142" s="54">
        <f>+[2]高校進学計!R31</f>
        <v>26</v>
      </c>
      <c r="F142" s="54">
        <f>+[2]高校進学計!S31</f>
        <v>0</v>
      </c>
      <c r="G142" s="54">
        <f>+[2]高校進学計!AC31</f>
        <v>0</v>
      </c>
      <c r="H142" s="54">
        <f>+[2]高校進学計!Y31</f>
        <v>0</v>
      </c>
      <c r="I142" s="54">
        <f>+[2]高校進学計!Z31</f>
        <v>0</v>
      </c>
      <c r="J142" s="168">
        <f>+'[2]総計（男）'!D31</f>
        <v>0</v>
      </c>
      <c r="K142" s="169">
        <f>+[2]専修入学計!F31</f>
        <v>0</v>
      </c>
      <c r="L142" s="170">
        <f>+[2]専修入学計!G31</f>
        <v>0</v>
      </c>
      <c r="M142" s="54">
        <f>+'[2]総計（男）'!F31</f>
        <v>0</v>
      </c>
      <c r="N142" s="168">
        <f>+'[2]総計（男）'!G31</f>
        <v>0</v>
      </c>
      <c r="O142" s="168">
        <f>+'[2]総計（男）'!H31</f>
        <v>0</v>
      </c>
      <c r="P142" s="54">
        <f>+'[2]総計（男）'!I31</f>
        <v>0</v>
      </c>
      <c r="Q142" s="54">
        <f>SUM(R142:U142)</f>
        <v>0</v>
      </c>
      <c r="R142" s="54">
        <f>+'[2]総計（男）'!L31</f>
        <v>0</v>
      </c>
      <c r="S142" s="54">
        <f>+'[2]総計（男）'!M31</f>
        <v>0</v>
      </c>
      <c r="T142" s="54">
        <f>+'[2]総計（男）'!N31</f>
        <v>0</v>
      </c>
      <c r="U142" s="54">
        <f>+'[2]総計（男）'!O31</f>
        <v>0</v>
      </c>
      <c r="V142" s="168">
        <f>+N142+Q142</f>
        <v>0</v>
      </c>
      <c r="W142" s="163">
        <f>IF(C142=0,0,+D142/C142*100)</f>
        <v>100</v>
      </c>
      <c r="X142" s="164">
        <f>IF(C142=0,0,+V142/C142*100)</f>
        <v>0</v>
      </c>
      <c r="Y142" s="169">
        <f>SUM(Z142:AC142)</f>
        <v>26</v>
      </c>
      <c r="Z142" s="54">
        <f>+[2]高校入学志願計!M31</f>
        <v>26</v>
      </c>
      <c r="AA142" s="54">
        <f>+[2]高校入学志願計!N31</f>
        <v>0</v>
      </c>
      <c r="AB142" s="54">
        <f>+[2]高校入学志願計!R31</f>
        <v>0</v>
      </c>
      <c r="AC142" s="54">
        <f>+[2]高校入学志願計!S31</f>
        <v>0</v>
      </c>
      <c r="AD142" s="139"/>
      <c r="AE142" s="218" t="s">
        <v>47</v>
      </c>
    </row>
    <row r="143" spans="1:31" s="123" customFormat="1" ht="15" customHeight="1">
      <c r="A143" s="138"/>
      <c r="B143" s="221" t="s">
        <v>46</v>
      </c>
      <c r="C143" s="40">
        <f>+D143+J143+K143+L143+M143+N143+O143+P143</f>
        <v>36</v>
      </c>
      <c r="D143" s="87">
        <f>SUM(E143:I143)</f>
        <v>36</v>
      </c>
      <c r="E143" s="54">
        <f>+[2]高校進学計!R32</f>
        <v>36</v>
      </c>
      <c r="F143" s="54">
        <f>+[2]高校進学計!S32</f>
        <v>0</v>
      </c>
      <c r="G143" s="54">
        <f>+[2]高校進学計!AC32</f>
        <v>0</v>
      </c>
      <c r="H143" s="54">
        <f>+[2]高校進学計!Y32</f>
        <v>0</v>
      </c>
      <c r="I143" s="54">
        <f>+[2]高校進学計!Z32</f>
        <v>0</v>
      </c>
      <c r="J143" s="168">
        <f>+'[2]総計（男）'!D32</f>
        <v>0</v>
      </c>
      <c r="K143" s="169">
        <f>+[2]専修入学計!F32</f>
        <v>0</v>
      </c>
      <c r="L143" s="170">
        <f>+[2]専修入学計!G32</f>
        <v>0</v>
      </c>
      <c r="M143" s="54">
        <f>+'[2]総計（男）'!F32</f>
        <v>0</v>
      </c>
      <c r="N143" s="168">
        <f>+'[2]総計（男）'!G32</f>
        <v>0</v>
      </c>
      <c r="O143" s="168">
        <f>+'[2]総計（男）'!H32</f>
        <v>0</v>
      </c>
      <c r="P143" s="54">
        <f>+'[2]総計（男）'!I32</f>
        <v>0</v>
      </c>
      <c r="Q143" s="54">
        <f>SUM(R143:U143)</f>
        <v>0</v>
      </c>
      <c r="R143" s="54">
        <f>+'[2]総計（男）'!L32</f>
        <v>0</v>
      </c>
      <c r="S143" s="54">
        <f>+'[2]総計（男）'!M32</f>
        <v>0</v>
      </c>
      <c r="T143" s="54">
        <f>+'[2]総計（男）'!N32</f>
        <v>0</v>
      </c>
      <c r="U143" s="54">
        <f>+'[2]総計（男）'!O32</f>
        <v>0</v>
      </c>
      <c r="V143" s="168">
        <f>+N143+Q143</f>
        <v>0</v>
      </c>
      <c r="W143" s="163">
        <f>IF(C143=0,0,+D143/C143*100)</f>
        <v>100</v>
      </c>
      <c r="X143" s="164">
        <f>IF(C143=0,0,+V143/C143*100)</f>
        <v>0</v>
      </c>
      <c r="Y143" s="169">
        <f>SUM(Z143:AC143)</f>
        <v>36</v>
      </c>
      <c r="Z143" s="54">
        <f>+[2]高校入学志願計!M32</f>
        <v>36</v>
      </c>
      <c r="AA143" s="54">
        <f>+[2]高校入学志願計!N32</f>
        <v>0</v>
      </c>
      <c r="AB143" s="54">
        <f>+[2]高校入学志願計!R32</f>
        <v>0</v>
      </c>
      <c r="AC143" s="54">
        <f>+[2]高校入学志願計!S32</f>
        <v>0</v>
      </c>
      <c r="AD143" s="139"/>
      <c r="AE143" s="218" t="s">
        <v>46</v>
      </c>
    </row>
    <row r="144" spans="1:31" s="123" customFormat="1" ht="15" customHeight="1">
      <c r="A144" s="138"/>
      <c r="B144" s="221" t="s">
        <v>45</v>
      </c>
      <c r="C144" s="40">
        <f>+D144+J144+K144+L144+M144+N144+O144+P144</f>
        <v>21</v>
      </c>
      <c r="D144" s="87">
        <f>SUM(E144:I144)</f>
        <v>21</v>
      </c>
      <c r="E144" s="54">
        <f>+[2]高校進学計!R33</f>
        <v>21</v>
      </c>
      <c r="F144" s="54">
        <f>+[2]高校進学計!S33</f>
        <v>0</v>
      </c>
      <c r="G144" s="54">
        <f>+[2]高校進学計!AC33</f>
        <v>0</v>
      </c>
      <c r="H144" s="54">
        <f>+[2]高校進学計!Y33</f>
        <v>0</v>
      </c>
      <c r="I144" s="54">
        <f>+[2]高校進学計!Z33</f>
        <v>0</v>
      </c>
      <c r="J144" s="168">
        <f>+'[2]総計（男）'!D33</f>
        <v>0</v>
      </c>
      <c r="K144" s="169">
        <f>+[2]専修入学計!F33</f>
        <v>0</v>
      </c>
      <c r="L144" s="170">
        <f>+[2]専修入学計!G33</f>
        <v>0</v>
      </c>
      <c r="M144" s="54">
        <f>+'[2]総計（男）'!F33</f>
        <v>0</v>
      </c>
      <c r="N144" s="168">
        <f>+'[2]総計（男）'!G33</f>
        <v>0</v>
      </c>
      <c r="O144" s="168">
        <f>+'[2]総計（男）'!H33</f>
        <v>0</v>
      </c>
      <c r="P144" s="54">
        <f>+'[2]総計（男）'!I33</f>
        <v>0</v>
      </c>
      <c r="Q144" s="54">
        <f>SUM(R144:U144)</f>
        <v>0</v>
      </c>
      <c r="R144" s="54">
        <f>+'[2]総計（男）'!L33</f>
        <v>0</v>
      </c>
      <c r="S144" s="54">
        <f>+'[2]総計（男）'!M33</f>
        <v>0</v>
      </c>
      <c r="T144" s="54">
        <f>+'[2]総計（男）'!N33</f>
        <v>0</v>
      </c>
      <c r="U144" s="54">
        <f>+'[2]総計（男）'!O33</f>
        <v>0</v>
      </c>
      <c r="V144" s="168">
        <f>+N144+Q144</f>
        <v>0</v>
      </c>
      <c r="W144" s="163">
        <f>IF(C144=0,0,+D144/C144*100)</f>
        <v>100</v>
      </c>
      <c r="X144" s="164">
        <f>IF(C144=0,0,+V144/C144*100)</f>
        <v>0</v>
      </c>
      <c r="Y144" s="169">
        <f>SUM(Z144:AC144)</f>
        <v>21</v>
      </c>
      <c r="Z144" s="54">
        <f>+[2]高校入学志願計!M33</f>
        <v>21</v>
      </c>
      <c r="AA144" s="54">
        <f>+[2]高校入学志願計!N33</f>
        <v>0</v>
      </c>
      <c r="AB144" s="54">
        <f>+[2]高校入学志願計!R33</f>
        <v>0</v>
      </c>
      <c r="AC144" s="54">
        <f>+[2]高校入学志願計!S33</f>
        <v>0</v>
      </c>
      <c r="AD144" s="139"/>
      <c r="AE144" s="218" t="s">
        <v>45</v>
      </c>
    </row>
    <row r="145" spans="1:31" s="123" customFormat="1" ht="15" customHeight="1">
      <c r="A145" s="138"/>
      <c r="B145" s="221" t="s">
        <v>104</v>
      </c>
      <c r="C145" s="40">
        <f>+D145+J145+K145+L145+M145+N145+O145+P145</f>
        <v>74</v>
      </c>
      <c r="D145" s="87">
        <f>SUM(E145:I145)</f>
        <v>73</v>
      </c>
      <c r="E145" s="54">
        <f>+[2]高校進学計!R34</f>
        <v>73</v>
      </c>
      <c r="F145" s="54">
        <f>+[2]高校進学計!S34</f>
        <v>0</v>
      </c>
      <c r="G145" s="54">
        <f>+[2]高校進学計!AC34</f>
        <v>0</v>
      </c>
      <c r="H145" s="54">
        <f>+[2]高校進学計!Y34</f>
        <v>0</v>
      </c>
      <c r="I145" s="54">
        <f>+[2]高校進学計!Z34</f>
        <v>0</v>
      </c>
      <c r="J145" s="168">
        <f>+'[2]総計（男）'!D34</f>
        <v>0</v>
      </c>
      <c r="K145" s="169">
        <f>+[2]専修入学計!F34</f>
        <v>0</v>
      </c>
      <c r="L145" s="170">
        <f>+[2]専修入学計!G34</f>
        <v>0</v>
      </c>
      <c r="M145" s="54">
        <f>+'[2]総計（男）'!F34</f>
        <v>0</v>
      </c>
      <c r="N145" s="168">
        <f>+'[2]総計（男）'!G34</f>
        <v>1</v>
      </c>
      <c r="O145" s="168">
        <f>+'[2]総計（男）'!H34</f>
        <v>0</v>
      </c>
      <c r="P145" s="54">
        <f>+'[2]総計（男）'!I34</f>
        <v>0</v>
      </c>
      <c r="Q145" s="54">
        <f>SUM(R145:U145)</f>
        <v>0</v>
      </c>
      <c r="R145" s="54">
        <f>+'[2]総計（男）'!L34</f>
        <v>0</v>
      </c>
      <c r="S145" s="54">
        <f>+'[2]総計（男）'!M34</f>
        <v>0</v>
      </c>
      <c r="T145" s="54">
        <f>+'[2]総計（男）'!N34</f>
        <v>0</v>
      </c>
      <c r="U145" s="54">
        <f>+'[2]総計（男）'!O34</f>
        <v>0</v>
      </c>
      <c r="V145" s="168">
        <f>+N145+Q145</f>
        <v>1</v>
      </c>
      <c r="W145" s="163">
        <f>IF(C145=0,0,+D145/C145*100)</f>
        <v>98.648648648648646</v>
      </c>
      <c r="X145" s="164">
        <f>IF(C145=0,0,+V145/C145*100)</f>
        <v>1.3513513513513513</v>
      </c>
      <c r="Y145" s="169">
        <f>SUM(Z145:AC145)</f>
        <v>73</v>
      </c>
      <c r="Z145" s="54">
        <f>+[2]高校入学志願計!M34</f>
        <v>73</v>
      </c>
      <c r="AA145" s="54">
        <f>+[2]高校入学志願計!N34</f>
        <v>0</v>
      </c>
      <c r="AB145" s="54">
        <f>+[2]高校入学志願計!R34</f>
        <v>0</v>
      </c>
      <c r="AC145" s="54">
        <f>+[2]高校入学志願計!S34</f>
        <v>0</v>
      </c>
      <c r="AD145" s="139"/>
      <c r="AE145" s="218" t="s">
        <v>104</v>
      </c>
    </row>
    <row r="146" spans="1:31" s="123" customFormat="1" ht="13.5" customHeight="1">
      <c r="A146" s="138"/>
      <c r="B146" s="140"/>
      <c r="C146" s="125"/>
      <c r="D146" s="126"/>
      <c r="E146" s="127"/>
      <c r="F146" s="127"/>
      <c r="G146" s="127"/>
      <c r="H146" s="127"/>
      <c r="I146" s="127"/>
      <c r="J146" s="183"/>
      <c r="K146" s="184"/>
      <c r="L146" s="185"/>
      <c r="M146" s="186"/>
      <c r="N146" s="183"/>
      <c r="O146" s="183"/>
      <c r="P146" s="186"/>
      <c r="Q146" s="186"/>
      <c r="R146" s="186"/>
      <c r="S146" s="186"/>
      <c r="T146" s="186"/>
      <c r="U146" s="186"/>
      <c r="V146" s="183"/>
      <c r="W146" s="187"/>
      <c r="X146" s="188"/>
      <c r="Y146" s="184"/>
      <c r="Z146" s="127"/>
      <c r="AA146" s="127"/>
      <c r="AB146" s="127"/>
      <c r="AC146" s="127"/>
      <c r="AD146" s="139"/>
      <c r="AE146" s="141"/>
    </row>
    <row r="147" spans="1:31" s="123" customFormat="1" ht="15" customHeight="1">
      <c r="A147" s="252" t="s">
        <v>44</v>
      </c>
      <c r="B147" s="256"/>
      <c r="C147" s="133">
        <f t="shared" ref="C147:V147" si="48">SUM(C148:C150)</f>
        <v>114</v>
      </c>
      <c r="D147" s="134">
        <f t="shared" si="48"/>
        <v>112</v>
      </c>
      <c r="E147" s="189">
        <f t="shared" si="48"/>
        <v>109</v>
      </c>
      <c r="F147" s="189">
        <f t="shared" si="48"/>
        <v>0</v>
      </c>
      <c r="G147" s="189">
        <f t="shared" si="48"/>
        <v>0</v>
      </c>
      <c r="H147" s="189">
        <f t="shared" si="48"/>
        <v>1</v>
      </c>
      <c r="I147" s="189">
        <f t="shared" si="48"/>
        <v>2</v>
      </c>
      <c r="J147" s="190">
        <f t="shared" si="48"/>
        <v>0</v>
      </c>
      <c r="K147" s="191">
        <f t="shared" si="48"/>
        <v>0</v>
      </c>
      <c r="L147" s="192">
        <f t="shared" si="48"/>
        <v>0</v>
      </c>
      <c r="M147" s="189">
        <f t="shared" si="48"/>
        <v>1</v>
      </c>
      <c r="N147" s="190">
        <f t="shared" si="48"/>
        <v>0</v>
      </c>
      <c r="O147" s="190">
        <f t="shared" si="48"/>
        <v>1</v>
      </c>
      <c r="P147" s="189">
        <f t="shared" si="48"/>
        <v>0</v>
      </c>
      <c r="Q147" s="189">
        <f t="shared" si="48"/>
        <v>0</v>
      </c>
      <c r="R147" s="189">
        <f t="shared" si="48"/>
        <v>0</v>
      </c>
      <c r="S147" s="189">
        <f t="shared" si="48"/>
        <v>0</v>
      </c>
      <c r="T147" s="189">
        <f t="shared" si="48"/>
        <v>0</v>
      </c>
      <c r="U147" s="189">
        <f t="shared" si="48"/>
        <v>0</v>
      </c>
      <c r="V147" s="190">
        <f t="shared" si="48"/>
        <v>0</v>
      </c>
      <c r="W147" s="193">
        <f>+D147/C147*100</f>
        <v>98.245614035087712</v>
      </c>
      <c r="X147" s="194">
        <f>+V147/C147*100</f>
        <v>0</v>
      </c>
      <c r="Y147" s="191">
        <f>SUM(Y148:Y150)</f>
        <v>112</v>
      </c>
      <c r="Z147" s="189">
        <f>SUM(Z148:Z150)</f>
        <v>109</v>
      </c>
      <c r="AA147" s="189">
        <f>SUM(AA148:AA150)</f>
        <v>0</v>
      </c>
      <c r="AB147" s="189">
        <f>SUM(AB148:AB150)</f>
        <v>1</v>
      </c>
      <c r="AC147" s="189">
        <f>SUM(AC148:AC150)</f>
        <v>2</v>
      </c>
      <c r="AD147" s="251" t="s">
        <v>44</v>
      </c>
      <c r="AE147" s="257"/>
    </row>
    <row r="148" spans="1:31" s="123" customFormat="1" ht="15" customHeight="1">
      <c r="A148" s="138"/>
      <c r="B148" s="221" t="s">
        <v>43</v>
      </c>
      <c r="C148" s="40">
        <f>+D148+J148+K148+L148+M148+N148+O148+P148</f>
        <v>36</v>
      </c>
      <c r="D148" s="87">
        <f>SUM(E148:I148)</f>
        <v>34</v>
      </c>
      <c r="E148" s="54">
        <f>+[2]高校進学計!R35</f>
        <v>33</v>
      </c>
      <c r="F148" s="54">
        <f>+[2]高校進学計!S35</f>
        <v>0</v>
      </c>
      <c r="G148" s="54">
        <f>+[2]高校進学計!AC35</f>
        <v>0</v>
      </c>
      <c r="H148" s="54">
        <f>+[2]高校進学計!Y35</f>
        <v>0</v>
      </c>
      <c r="I148" s="54">
        <f>+[2]高校進学計!Z35</f>
        <v>1</v>
      </c>
      <c r="J148" s="168">
        <f>+'[2]総計（男）'!D35</f>
        <v>0</v>
      </c>
      <c r="K148" s="169">
        <f>+[2]専修入学計!F35</f>
        <v>0</v>
      </c>
      <c r="L148" s="170">
        <f>+[2]専修入学計!G35</f>
        <v>0</v>
      </c>
      <c r="M148" s="54">
        <f>+'[2]総計（男）'!F35</f>
        <v>1</v>
      </c>
      <c r="N148" s="168">
        <f>+'[2]総計（男）'!G35</f>
        <v>0</v>
      </c>
      <c r="O148" s="168">
        <f>+'[2]総計（男）'!H35</f>
        <v>1</v>
      </c>
      <c r="P148" s="54">
        <f>+'[2]総計（男）'!I35</f>
        <v>0</v>
      </c>
      <c r="Q148" s="54">
        <f>SUM(R148:U148)</f>
        <v>0</v>
      </c>
      <c r="R148" s="54">
        <f>+'[2]総計（男）'!L35</f>
        <v>0</v>
      </c>
      <c r="S148" s="54">
        <f>+'[2]総計（男）'!M35</f>
        <v>0</v>
      </c>
      <c r="T148" s="54">
        <f>+'[2]総計（男）'!N35</f>
        <v>0</v>
      </c>
      <c r="U148" s="54">
        <f>+'[2]総計（男）'!O35</f>
        <v>0</v>
      </c>
      <c r="V148" s="168">
        <f>+N148+Q148</f>
        <v>0</v>
      </c>
      <c r="W148" s="163">
        <f>IF(C148=0,0,+D148/C148*100)</f>
        <v>94.444444444444443</v>
      </c>
      <c r="X148" s="164">
        <f>IF(C148=0,0,+V148/C148*100)</f>
        <v>0</v>
      </c>
      <c r="Y148" s="169">
        <f>SUM(Z148:AC148)</f>
        <v>34</v>
      </c>
      <c r="Z148" s="54">
        <f>+[2]高校入学志願計!M35</f>
        <v>33</v>
      </c>
      <c r="AA148" s="54">
        <f>+[2]高校入学志願計!N35</f>
        <v>0</v>
      </c>
      <c r="AB148" s="54">
        <f>+[2]高校入学志願計!R35</f>
        <v>0</v>
      </c>
      <c r="AC148" s="54">
        <f>+[2]高校入学志願計!S35</f>
        <v>1</v>
      </c>
      <c r="AD148" s="139"/>
      <c r="AE148" s="218" t="s">
        <v>43</v>
      </c>
    </row>
    <row r="149" spans="1:31" s="123" customFormat="1" ht="15" customHeight="1">
      <c r="A149" s="138"/>
      <c r="B149" s="221" t="s">
        <v>42</v>
      </c>
      <c r="C149" s="40">
        <f>+D149+J149+K149+L149+M149+N149+O149+P149</f>
        <v>26</v>
      </c>
      <c r="D149" s="87">
        <f>SUM(E149:I149)</f>
        <v>26</v>
      </c>
      <c r="E149" s="54">
        <f>+[2]高校進学計!R36</f>
        <v>26</v>
      </c>
      <c r="F149" s="54">
        <f>+[2]高校進学計!S36</f>
        <v>0</v>
      </c>
      <c r="G149" s="54">
        <f>+[2]高校進学計!AC36</f>
        <v>0</v>
      </c>
      <c r="H149" s="54">
        <f>+[2]高校進学計!Y36</f>
        <v>0</v>
      </c>
      <c r="I149" s="54">
        <f>+[2]高校進学計!Z36</f>
        <v>0</v>
      </c>
      <c r="J149" s="168">
        <f>+'[2]総計（男）'!D36</f>
        <v>0</v>
      </c>
      <c r="K149" s="169">
        <f>+[2]専修入学計!F36</f>
        <v>0</v>
      </c>
      <c r="L149" s="170">
        <f>+[2]専修入学計!G36</f>
        <v>0</v>
      </c>
      <c r="M149" s="54">
        <f>+'[2]総計（男）'!F36</f>
        <v>0</v>
      </c>
      <c r="N149" s="168">
        <f>+'[2]総計（男）'!G36</f>
        <v>0</v>
      </c>
      <c r="O149" s="168">
        <f>+'[2]総計（男）'!H36</f>
        <v>0</v>
      </c>
      <c r="P149" s="54">
        <f>+'[2]総計（男）'!I36</f>
        <v>0</v>
      </c>
      <c r="Q149" s="54">
        <f>SUM(R149:U149)</f>
        <v>0</v>
      </c>
      <c r="R149" s="54">
        <f>+'[2]総計（男）'!L36</f>
        <v>0</v>
      </c>
      <c r="S149" s="54">
        <f>+'[2]総計（男）'!M36</f>
        <v>0</v>
      </c>
      <c r="T149" s="54">
        <f>+'[2]総計（男）'!N36</f>
        <v>0</v>
      </c>
      <c r="U149" s="54">
        <f>+'[2]総計（男）'!O36</f>
        <v>0</v>
      </c>
      <c r="V149" s="168">
        <f>+N149+Q149</f>
        <v>0</v>
      </c>
      <c r="W149" s="163">
        <f>IF(C149=0,0,+D149/C149*100)</f>
        <v>100</v>
      </c>
      <c r="X149" s="164">
        <f>IF(C149=0,0,+V149/C149*100)</f>
        <v>0</v>
      </c>
      <c r="Y149" s="169">
        <f>SUM(Z149:AC149)</f>
        <v>26</v>
      </c>
      <c r="Z149" s="54">
        <f>+[2]高校入学志願計!M36</f>
        <v>26</v>
      </c>
      <c r="AA149" s="54">
        <f>+[2]高校入学志願計!N36</f>
        <v>0</v>
      </c>
      <c r="AB149" s="54">
        <f>+[2]高校入学志願計!R36</f>
        <v>0</v>
      </c>
      <c r="AC149" s="54">
        <f>+[2]高校入学志願計!S36</f>
        <v>0</v>
      </c>
      <c r="AD149" s="139"/>
      <c r="AE149" s="218" t="s">
        <v>42</v>
      </c>
    </row>
    <row r="150" spans="1:31" s="123" customFormat="1" ht="15" customHeight="1">
      <c r="A150" s="138"/>
      <c r="B150" s="221" t="s">
        <v>105</v>
      </c>
      <c r="C150" s="40">
        <f>+D150+J150+K150+L150+M150+N150+O150+P150</f>
        <v>52</v>
      </c>
      <c r="D150" s="87">
        <f>SUM(E150:I150)</f>
        <v>52</v>
      </c>
      <c r="E150" s="54">
        <f>+[2]高校進学計!R37</f>
        <v>50</v>
      </c>
      <c r="F150" s="54">
        <f>+[2]高校進学計!S37</f>
        <v>0</v>
      </c>
      <c r="G150" s="54">
        <f>+[2]高校進学計!AC37</f>
        <v>0</v>
      </c>
      <c r="H150" s="54">
        <f>+[2]高校進学計!Y37</f>
        <v>1</v>
      </c>
      <c r="I150" s="54">
        <f>+[2]高校進学計!Z37</f>
        <v>1</v>
      </c>
      <c r="J150" s="168">
        <f>+'[2]総計（男）'!D37</f>
        <v>0</v>
      </c>
      <c r="K150" s="169">
        <f>+[2]専修入学計!F37</f>
        <v>0</v>
      </c>
      <c r="L150" s="170">
        <f>+[2]専修入学計!G37</f>
        <v>0</v>
      </c>
      <c r="M150" s="54">
        <f>+'[2]総計（男）'!F37</f>
        <v>0</v>
      </c>
      <c r="N150" s="168">
        <f>+'[2]総計（男）'!G37</f>
        <v>0</v>
      </c>
      <c r="O150" s="168">
        <f>+'[2]総計（男）'!H37</f>
        <v>0</v>
      </c>
      <c r="P150" s="54">
        <f>+'[2]総計（男）'!I37</f>
        <v>0</v>
      </c>
      <c r="Q150" s="54">
        <f>SUM(R150:U150)</f>
        <v>0</v>
      </c>
      <c r="R150" s="54">
        <f>+'[2]総計（男）'!L37</f>
        <v>0</v>
      </c>
      <c r="S150" s="54">
        <f>+'[2]総計（男）'!M37</f>
        <v>0</v>
      </c>
      <c r="T150" s="54">
        <f>+'[2]総計（男）'!N37</f>
        <v>0</v>
      </c>
      <c r="U150" s="54">
        <f>+'[2]総計（男）'!O37</f>
        <v>0</v>
      </c>
      <c r="V150" s="168">
        <f>+N150+Q150</f>
        <v>0</v>
      </c>
      <c r="W150" s="163">
        <f>IF(C150=0,0,+D150/C150*100)</f>
        <v>100</v>
      </c>
      <c r="X150" s="164">
        <f>IF(C150=0,0,+V150/C150*100)</f>
        <v>0</v>
      </c>
      <c r="Y150" s="169">
        <f>SUM(Z150:AC150)</f>
        <v>52</v>
      </c>
      <c r="Z150" s="54">
        <f>+[2]高校入学志願計!M37</f>
        <v>50</v>
      </c>
      <c r="AA150" s="54">
        <f>+[2]高校入学志願計!N37</f>
        <v>0</v>
      </c>
      <c r="AB150" s="54">
        <f>+[2]高校入学志願計!R37</f>
        <v>1</v>
      </c>
      <c r="AC150" s="54">
        <f>+[2]高校入学志願計!S37</f>
        <v>1</v>
      </c>
      <c r="AD150" s="139"/>
      <c r="AE150" s="218" t="s">
        <v>105</v>
      </c>
    </row>
    <row r="151" spans="1:31" s="123" customFormat="1" ht="13.5" customHeight="1">
      <c r="A151" s="138"/>
      <c r="B151" s="140"/>
      <c r="C151" s="125"/>
      <c r="D151" s="126"/>
      <c r="E151" s="127"/>
      <c r="F151" s="127"/>
      <c r="G151" s="127"/>
      <c r="H151" s="127"/>
      <c r="I151" s="127"/>
      <c r="J151" s="183"/>
      <c r="K151" s="184"/>
      <c r="L151" s="185"/>
      <c r="M151" s="186"/>
      <c r="N151" s="183"/>
      <c r="O151" s="183"/>
      <c r="P151" s="186"/>
      <c r="Q151" s="186"/>
      <c r="R151" s="186"/>
      <c r="S151" s="186"/>
      <c r="T151" s="186"/>
      <c r="U151" s="186"/>
      <c r="V151" s="183"/>
      <c r="W151" s="187"/>
      <c r="X151" s="188"/>
      <c r="Y151" s="184"/>
      <c r="Z151" s="127"/>
      <c r="AA151" s="127"/>
      <c r="AB151" s="127"/>
      <c r="AC151" s="127"/>
      <c r="AD151" s="139"/>
      <c r="AE151" s="141"/>
    </row>
    <row r="152" spans="1:31" s="123" customFormat="1" ht="15" customHeight="1">
      <c r="A152" s="252" t="s">
        <v>41</v>
      </c>
      <c r="B152" s="256"/>
      <c r="C152" s="133">
        <f t="shared" ref="C152:V152" si="49">SUM(C153:C164)</f>
        <v>380</v>
      </c>
      <c r="D152" s="134">
        <f t="shared" si="49"/>
        <v>372</v>
      </c>
      <c r="E152" s="189">
        <f t="shared" si="49"/>
        <v>365</v>
      </c>
      <c r="F152" s="189">
        <f t="shared" si="49"/>
        <v>0</v>
      </c>
      <c r="G152" s="189">
        <f t="shared" si="49"/>
        <v>2</v>
      </c>
      <c r="H152" s="189">
        <f t="shared" si="49"/>
        <v>0</v>
      </c>
      <c r="I152" s="189">
        <f t="shared" si="49"/>
        <v>5</v>
      </c>
      <c r="J152" s="190">
        <f t="shared" si="49"/>
        <v>1</v>
      </c>
      <c r="K152" s="191">
        <f t="shared" si="49"/>
        <v>0</v>
      </c>
      <c r="L152" s="192">
        <f t="shared" si="49"/>
        <v>0</v>
      </c>
      <c r="M152" s="189">
        <f t="shared" si="49"/>
        <v>1</v>
      </c>
      <c r="N152" s="190">
        <f t="shared" si="49"/>
        <v>3</v>
      </c>
      <c r="O152" s="190">
        <f t="shared" si="49"/>
        <v>3</v>
      </c>
      <c r="P152" s="189">
        <f t="shared" si="49"/>
        <v>0</v>
      </c>
      <c r="Q152" s="189">
        <f t="shared" si="49"/>
        <v>0</v>
      </c>
      <c r="R152" s="189">
        <f t="shared" si="49"/>
        <v>0</v>
      </c>
      <c r="S152" s="189">
        <f t="shared" si="49"/>
        <v>0</v>
      </c>
      <c r="T152" s="189">
        <f t="shared" si="49"/>
        <v>0</v>
      </c>
      <c r="U152" s="189">
        <f t="shared" si="49"/>
        <v>0</v>
      </c>
      <c r="V152" s="190">
        <f t="shared" si="49"/>
        <v>3</v>
      </c>
      <c r="W152" s="193">
        <f>+D152/C152*100</f>
        <v>97.894736842105274</v>
      </c>
      <c r="X152" s="194">
        <f>+V152/C152*100</f>
        <v>0.78947368421052633</v>
      </c>
      <c r="Y152" s="191">
        <f>SUM(Y153:Y164)</f>
        <v>370</v>
      </c>
      <c r="Z152" s="189">
        <f>SUM(Z153:Z164)</f>
        <v>365</v>
      </c>
      <c r="AA152" s="189">
        <f>SUM(AA153:AA164)</f>
        <v>0</v>
      </c>
      <c r="AB152" s="189">
        <f>SUM(AB153:AB164)</f>
        <v>0</v>
      </c>
      <c r="AC152" s="189">
        <f>SUM(AC153:AC164)</f>
        <v>5</v>
      </c>
      <c r="AD152" s="251" t="s">
        <v>41</v>
      </c>
      <c r="AE152" s="257"/>
    </row>
    <row r="153" spans="1:31" s="123" customFormat="1" ht="15" customHeight="1">
      <c r="A153" s="138"/>
      <c r="B153" s="221" t="s">
        <v>40</v>
      </c>
      <c r="C153" s="40">
        <f>+D153+J153+K153+L153+M153+N153+O153+P153</f>
        <v>7</v>
      </c>
      <c r="D153" s="87">
        <f>SUM(E153:I153)</f>
        <v>6</v>
      </c>
      <c r="E153" s="54">
        <f>+[2]高校進学計!R38</f>
        <v>6</v>
      </c>
      <c r="F153" s="54">
        <f>+[2]高校進学計!S38</f>
        <v>0</v>
      </c>
      <c r="G153" s="54">
        <f>+[2]高校進学計!AC38</f>
        <v>0</v>
      </c>
      <c r="H153" s="54">
        <f>+[2]高校進学計!Y38</f>
        <v>0</v>
      </c>
      <c r="I153" s="54">
        <f>+[2]高校進学計!Z38</f>
        <v>0</v>
      </c>
      <c r="J153" s="168">
        <f>+'[2]総計（男）'!D38</f>
        <v>1</v>
      </c>
      <c r="K153" s="169">
        <f>+[2]専修入学計!F38</f>
        <v>0</v>
      </c>
      <c r="L153" s="170">
        <f>+[2]専修入学計!G38</f>
        <v>0</v>
      </c>
      <c r="M153" s="54">
        <f>+'[2]総計（男）'!F38</f>
        <v>0</v>
      </c>
      <c r="N153" s="168">
        <f>+'[2]総計（男）'!G38</f>
        <v>0</v>
      </c>
      <c r="O153" s="168">
        <f>+'[2]総計（男）'!H38</f>
        <v>0</v>
      </c>
      <c r="P153" s="54">
        <f>+'[2]総計（男）'!I38</f>
        <v>0</v>
      </c>
      <c r="Q153" s="54">
        <f>SUM(R153:U153)</f>
        <v>0</v>
      </c>
      <c r="R153" s="54">
        <f>+'[2]総計（男）'!L38</f>
        <v>0</v>
      </c>
      <c r="S153" s="54">
        <f>+'[2]総計（男）'!M38</f>
        <v>0</v>
      </c>
      <c r="T153" s="54">
        <f>+'[2]総計（男）'!N38</f>
        <v>0</v>
      </c>
      <c r="U153" s="54">
        <f>+'[2]総計（男）'!O38</f>
        <v>0</v>
      </c>
      <c r="V153" s="168">
        <f>+N153+Q153</f>
        <v>0</v>
      </c>
      <c r="W153" s="163">
        <f>IF(C153=0,0,+D153/C153*100)</f>
        <v>85.714285714285708</v>
      </c>
      <c r="X153" s="164">
        <f>IF(C153=0,0,+V153/C153*100)</f>
        <v>0</v>
      </c>
      <c r="Y153" s="169">
        <f>SUM(Z153:AC153)</f>
        <v>6</v>
      </c>
      <c r="Z153" s="54">
        <f>+[2]高校入学志願計!M38</f>
        <v>6</v>
      </c>
      <c r="AA153" s="54">
        <f>+[2]高校入学志願計!N38</f>
        <v>0</v>
      </c>
      <c r="AB153" s="54">
        <f>+[2]高校入学志願計!R38</f>
        <v>0</v>
      </c>
      <c r="AC153" s="54">
        <f>+[2]高校入学志願計!S38</f>
        <v>0</v>
      </c>
      <c r="AD153" s="139"/>
      <c r="AE153" s="218" t="s">
        <v>40</v>
      </c>
    </row>
    <row r="154" spans="1:31" s="123" customFormat="1" ht="15" customHeight="1">
      <c r="A154" s="138"/>
      <c r="B154" s="221" t="s">
        <v>39</v>
      </c>
      <c r="C154" s="40">
        <f>+D154+J154+K154+L154+M154+N154+O154+P154</f>
        <v>9</v>
      </c>
      <c r="D154" s="87">
        <f>SUM(E154:I154)</f>
        <v>9</v>
      </c>
      <c r="E154" s="54">
        <f>+[2]高校進学計!R39</f>
        <v>9</v>
      </c>
      <c r="F154" s="54">
        <f>+[2]高校進学計!S39</f>
        <v>0</v>
      </c>
      <c r="G154" s="54">
        <f>+[2]高校進学計!AC39</f>
        <v>0</v>
      </c>
      <c r="H154" s="54">
        <f>+[2]高校進学計!Y39</f>
        <v>0</v>
      </c>
      <c r="I154" s="54">
        <f>+[2]高校進学計!Z39</f>
        <v>0</v>
      </c>
      <c r="J154" s="168">
        <f>+'[2]総計（男）'!D39</f>
        <v>0</v>
      </c>
      <c r="K154" s="169">
        <f>+[2]専修入学計!F39</f>
        <v>0</v>
      </c>
      <c r="L154" s="170">
        <f>+[2]専修入学計!G39</f>
        <v>0</v>
      </c>
      <c r="M154" s="54">
        <f>+'[2]総計（男）'!F39</f>
        <v>0</v>
      </c>
      <c r="N154" s="168">
        <f>+'[2]総計（男）'!G39</f>
        <v>0</v>
      </c>
      <c r="O154" s="168">
        <f>+'[2]総計（男）'!H39</f>
        <v>0</v>
      </c>
      <c r="P154" s="54">
        <f>+'[2]総計（男）'!I39</f>
        <v>0</v>
      </c>
      <c r="Q154" s="54">
        <f>SUM(R154:U154)</f>
        <v>0</v>
      </c>
      <c r="R154" s="54">
        <f>+'[2]総計（男）'!L39</f>
        <v>0</v>
      </c>
      <c r="S154" s="54">
        <f>+'[2]総計（男）'!M39</f>
        <v>0</v>
      </c>
      <c r="T154" s="54">
        <f>+'[2]総計（男）'!N39</f>
        <v>0</v>
      </c>
      <c r="U154" s="54">
        <f>+'[2]総計（男）'!O39</f>
        <v>0</v>
      </c>
      <c r="V154" s="168">
        <f>+N154+Q154</f>
        <v>0</v>
      </c>
      <c r="W154" s="163">
        <f>IF(C154=0,0,+D154/C154*100)</f>
        <v>100</v>
      </c>
      <c r="X154" s="164">
        <f>IF(C154=0,0,+V154/C154*100)</f>
        <v>0</v>
      </c>
      <c r="Y154" s="169">
        <f>SUM(Z154:AC154)</f>
        <v>9</v>
      </c>
      <c r="Z154" s="54">
        <f>+[2]高校入学志願計!M39</f>
        <v>9</v>
      </c>
      <c r="AA154" s="54">
        <f>+[2]高校入学志願計!N39</f>
        <v>0</v>
      </c>
      <c r="AB154" s="54">
        <f>+[2]高校入学志願計!R39</f>
        <v>0</v>
      </c>
      <c r="AC154" s="54">
        <f>+[2]高校入学志願計!S39</f>
        <v>0</v>
      </c>
      <c r="AD154" s="139"/>
      <c r="AE154" s="218" t="s">
        <v>39</v>
      </c>
    </row>
    <row r="155" spans="1:31" s="123" customFormat="1" ht="15" customHeight="1">
      <c r="A155" s="138"/>
      <c r="B155" s="221" t="s">
        <v>38</v>
      </c>
      <c r="C155" s="40">
        <f>+D155+J155+K155+L155+M155+N155+O155+P155</f>
        <v>53</v>
      </c>
      <c r="D155" s="87">
        <f>SUM(E155:I155)</f>
        <v>51</v>
      </c>
      <c r="E155" s="54">
        <f>+[2]高校進学計!R40</f>
        <v>51</v>
      </c>
      <c r="F155" s="54">
        <f>+[2]高校進学計!S40</f>
        <v>0</v>
      </c>
      <c r="G155" s="54">
        <f>+[2]高校進学計!AC40</f>
        <v>0</v>
      </c>
      <c r="H155" s="54">
        <f>+[2]高校進学計!Y40</f>
        <v>0</v>
      </c>
      <c r="I155" s="54">
        <f>+[2]高校進学計!Z40</f>
        <v>0</v>
      </c>
      <c r="J155" s="168">
        <f>+'[2]総計（男）'!D40</f>
        <v>0</v>
      </c>
      <c r="K155" s="169">
        <f>+[2]専修入学計!F40</f>
        <v>0</v>
      </c>
      <c r="L155" s="170">
        <f>+[2]専修入学計!G40</f>
        <v>0</v>
      </c>
      <c r="M155" s="54">
        <f>+'[2]総計（男）'!F40</f>
        <v>1</v>
      </c>
      <c r="N155" s="168">
        <f>+'[2]総計（男）'!G40</f>
        <v>0</v>
      </c>
      <c r="O155" s="168">
        <f>+'[2]総計（男）'!H40</f>
        <v>1</v>
      </c>
      <c r="P155" s="54">
        <f>+'[2]総計（男）'!I40</f>
        <v>0</v>
      </c>
      <c r="Q155" s="54">
        <f>SUM(R155:U155)</f>
        <v>0</v>
      </c>
      <c r="R155" s="54">
        <f>+'[2]総計（男）'!L40</f>
        <v>0</v>
      </c>
      <c r="S155" s="54">
        <f>+'[2]総計（男）'!M40</f>
        <v>0</v>
      </c>
      <c r="T155" s="54">
        <f>+'[2]総計（男）'!N40</f>
        <v>0</v>
      </c>
      <c r="U155" s="54">
        <f>+'[2]総計（男）'!O40</f>
        <v>0</v>
      </c>
      <c r="V155" s="168">
        <f>+N155+Q155</f>
        <v>0</v>
      </c>
      <c r="W155" s="163">
        <f>IF(C155=0,0,+D155/C155*100)</f>
        <v>96.226415094339629</v>
      </c>
      <c r="X155" s="164">
        <f>IF(C155=0,0,+V155/C155*100)</f>
        <v>0</v>
      </c>
      <c r="Y155" s="169">
        <f>SUM(Z155:AC155)</f>
        <v>51</v>
      </c>
      <c r="Z155" s="54">
        <f>+[2]高校入学志願計!M40</f>
        <v>51</v>
      </c>
      <c r="AA155" s="54">
        <f>+[2]高校入学志願計!N40</f>
        <v>0</v>
      </c>
      <c r="AB155" s="54">
        <f>+[2]高校入学志願計!R40</f>
        <v>0</v>
      </c>
      <c r="AC155" s="54">
        <f>+[2]高校入学志願計!S40</f>
        <v>0</v>
      </c>
      <c r="AD155" s="139"/>
      <c r="AE155" s="218" t="s">
        <v>38</v>
      </c>
    </row>
    <row r="156" spans="1:31" s="123" customFormat="1" ht="15" customHeight="1">
      <c r="A156" s="138"/>
      <c r="B156" s="221" t="s">
        <v>37</v>
      </c>
      <c r="C156" s="40">
        <f>+D156+J156+K156+L156+M156+N156+O156+P156</f>
        <v>32</v>
      </c>
      <c r="D156" s="87">
        <f>SUM(E156:I156)</f>
        <v>32</v>
      </c>
      <c r="E156" s="54">
        <f>+[2]高校進学計!R41</f>
        <v>32</v>
      </c>
      <c r="F156" s="54">
        <f>+[2]高校進学計!S41</f>
        <v>0</v>
      </c>
      <c r="G156" s="54">
        <f>+[2]高校進学計!AC41</f>
        <v>0</v>
      </c>
      <c r="H156" s="54">
        <f>+[2]高校進学計!Y41</f>
        <v>0</v>
      </c>
      <c r="I156" s="54">
        <f>+[2]高校進学計!Z41</f>
        <v>0</v>
      </c>
      <c r="J156" s="168">
        <f>+'[2]総計（男）'!D41</f>
        <v>0</v>
      </c>
      <c r="K156" s="169">
        <f>+[2]専修入学計!F41</f>
        <v>0</v>
      </c>
      <c r="L156" s="170">
        <f>+[2]専修入学計!G41</f>
        <v>0</v>
      </c>
      <c r="M156" s="54">
        <f>+'[2]総計（男）'!F41</f>
        <v>0</v>
      </c>
      <c r="N156" s="168">
        <f>+'[2]総計（男）'!G41</f>
        <v>0</v>
      </c>
      <c r="O156" s="168">
        <f>+'[2]総計（男）'!H41</f>
        <v>0</v>
      </c>
      <c r="P156" s="54">
        <f>+'[2]総計（男）'!I41</f>
        <v>0</v>
      </c>
      <c r="Q156" s="54">
        <f>SUM(R156:U156)</f>
        <v>0</v>
      </c>
      <c r="R156" s="54">
        <f>+'[2]総計（男）'!L41</f>
        <v>0</v>
      </c>
      <c r="S156" s="54">
        <f>+'[2]総計（男）'!M41</f>
        <v>0</v>
      </c>
      <c r="T156" s="54">
        <f>+'[2]総計（男）'!N41</f>
        <v>0</v>
      </c>
      <c r="U156" s="54">
        <f>+'[2]総計（男）'!O41</f>
        <v>0</v>
      </c>
      <c r="V156" s="168">
        <f>+N156+Q156</f>
        <v>0</v>
      </c>
      <c r="W156" s="163">
        <f>IF(C156=0,0,+D156/C156*100)</f>
        <v>100</v>
      </c>
      <c r="X156" s="164">
        <f>IF(C156=0,0,+V156/C156*100)</f>
        <v>0</v>
      </c>
      <c r="Y156" s="169">
        <f>SUM(Z156:AC156)</f>
        <v>32</v>
      </c>
      <c r="Z156" s="54">
        <f>+[2]高校入学志願計!M41</f>
        <v>32</v>
      </c>
      <c r="AA156" s="54">
        <f>+[2]高校入学志願計!N41</f>
        <v>0</v>
      </c>
      <c r="AB156" s="54">
        <f>+[2]高校入学志願計!R41</f>
        <v>0</v>
      </c>
      <c r="AC156" s="54">
        <f>+[2]高校入学志願計!S41</f>
        <v>0</v>
      </c>
      <c r="AD156" s="139"/>
      <c r="AE156" s="218" t="s">
        <v>37</v>
      </c>
    </row>
    <row r="157" spans="1:31" s="123" customFormat="1" ht="15" customHeight="1">
      <c r="A157" s="138"/>
      <c r="B157" s="221" t="s">
        <v>36</v>
      </c>
      <c r="C157" s="40">
        <f>+D157+J157+K157+L157+M157+N157+O157+P157</f>
        <v>46</v>
      </c>
      <c r="D157" s="87">
        <f>SUM(E157:I157)</f>
        <v>46</v>
      </c>
      <c r="E157" s="54">
        <f>+[2]高校進学計!R42</f>
        <v>45</v>
      </c>
      <c r="F157" s="54">
        <f>+[2]高校進学計!S42</f>
        <v>0</v>
      </c>
      <c r="G157" s="54">
        <f>+[2]高校進学計!AC42</f>
        <v>0</v>
      </c>
      <c r="H157" s="54">
        <f>+[2]高校進学計!Y42</f>
        <v>0</v>
      </c>
      <c r="I157" s="54">
        <f>+[2]高校進学計!Z42</f>
        <v>1</v>
      </c>
      <c r="J157" s="168">
        <f>+'[2]総計（男）'!D42</f>
        <v>0</v>
      </c>
      <c r="K157" s="169">
        <f>+[2]専修入学計!F42</f>
        <v>0</v>
      </c>
      <c r="L157" s="170">
        <f>+[2]専修入学計!G42</f>
        <v>0</v>
      </c>
      <c r="M157" s="54">
        <f>+'[2]総計（男）'!F42</f>
        <v>0</v>
      </c>
      <c r="N157" s="168">
        <f>+'[2]総計（男）'!G42</f>
        <v>0</v>
      </c>
      <c r="O157" s="168">
        <f>+'[2]総計（男）'!H42</f>
        <v>0</v>
      </c>
      <c r="P157" s="54">
        <f>+'[2]総計（男）'!I42</f>
        <v>0</v>
      </c>
      <c r="Q157" s="54">
        <f>SUM(R157:U157)</f>
        <v>0</v>
      </c>
      <c r="R157" s="54">
        <f>+'[2]総計（男）'!L42</f>
        <v>0</v>
      </c>
      <c r="S157" s="54">
        <f>+'[2]総計（男）'!M42</f>
        <v>0</v>
      </c>
      <c r="T157" s="54">
        <f>+'[2]総計（男）'!N42</f>
        <v>0</v>
      </c>
      <c r="U157" s="54">
        <f>+'[2]総計（男）'!O42</f>
        <v>0</v>
      </c>
      <c r="V157" s="168">
        <f>+N157+Q157</f>
        <v>0</v>
      </c>
      <c r="W157" s="163">
        <f>IF(C157=0,0,+D157/C157*100)</f>
        <v>100</v>
      </c>
      <c r="X157" s="164">
        <f>IF(C157=0,0,+V157/C157*100)</f>
        <v>0</v>
      </c>
      <c r="Y157" s="169">
        <f>SUM(Z157:AC157)</f>
        <v>46</v>
      </c>
      <c r="Z157" s="54">
        <f>+[2]高校入学志願計!M42</f>
        <v>45</v>
      </c>
      <c r="AA157" s="54">
        <f>+[2]高校入学志願計!N42</f>
        <v>0</v>
      </c>
      <c r="AB157" s="54">
        <f>+[2]高校入学志願計!R42</f>
        <v>0</v>
      </c>
      <c r="AC157" s="54">
        <f>+[2]高校入学志願計!S42</f>
        <v>1</v>
      </c>
      <c r="AD157" s="139"/>
      <c r="AE157" s="218" t="s">
        <v>36</v>
      </c>
    </row>
    <row r="158" spans="1:31" s="123" customFormat="1" ht="13.5" customHeight="1">
      <c r="A158" s="138"/>
      <c r="B158" s="140"/>
      <c r="C158" s="125"/>
      <c r="D158" s="126"/>
      <c r="E158" s="127"/>
      <c r="F158" s="127"/>
      <c r="G158" s="127"/>
      <c r="H158" s="127"/>
      <c r="I158" s="127"/>
      <c r="J158" s="183"/>
      <c r="K158" s="184"/>
      <c r="L158" s="185"/>
      <c r="M158" s="186"/>
      <c r="N158" s="183"/>
      <c r="O158" s="183"/>
      <c r="P158" s="186"/>
      <c r="Q158" s="186"/>
      <c r="R158" s="186"/>
      <c r="S158" s="186"/>
      <c r="T158" s="186"/>
      <c r="U158" s="186"/>
      <c r="V158" s="183"/>
      <c r="W158" s="187"/>
      <c r="X158" s="188"/>
      <c r="Y158" s="184"/>
      <c r="Z158" s="127"/>
      <c r="AA158" s="127"/>
      <c r="AB158" s="127"/>
      <c r="AC158" s="127"/>
      <c r="AD158" s="139"/>
      <c r="AE158" s="141"/>
    </row>
    <row r="159" spans="1:31" s="123" customFormat="1" ht="15" customHeight="1">
      <c r="A159" s="138"/>
      <c r="B159" s="221" t="s">
        <v>35</v>
      </c>
      <c r="C159" s="40">
        <f t="shared" ref="C159:C164" si="50">+D159+J159+K159+L159+M159+N159+O159+P159</f>
        <v>68</v>
      </c>
      <c r="D159" s="87">
        <f t="shared" ref="D159:D164" si="51">SUM(E159:I159)</f>
        <v>65</v>
      </c>
      <c r="E159" s="54">
        <f>+[2]高校進学計!R43</f>
        <v>62</v>
      </c>
      <c r="F159" s="54">
        <f>+[2]高校進学計!S43</f>
        <v>0</v>
      </c>
      <c r="G159" s="54">
        <f>+[2]高校進学計!AC43</f>
        <v>2</v>
      </c>
      <c r="H159" s="54">
        <f>+[2]高校進学計!Y43</f>
        <v>0</v>
      </c>
      <c r="I159" s="54">
        <f>+[2]高校進学計!Z43</f>
        <v>1</v>
      </c>
      <c r="J159" s="168">
        <f>+'[2]総計（男）'!D43</f>
        <v>0</v>
      </c>
      <c r="K159" s="169">
        <f>+[2]専修入学計!F43</f>
        <v>0</v>
      </c>
      <c r="L159" s="170">
        <f>+[2]専修入学計!G43</f>
        <v>0</v>
      </c>
      <c r="M159" s="54">
        <f>+'[2]総計（男）'!F43</f>
        <v>0</v>
      </c>
      <c r="N159" s="168">
        <f>+'[2]総計（男）'!G43</f>
        <v>3</v>
      </c>
      <c r="O159" s="168">
        <f>+'[2]総計（男）'!H43</f>
        <v>0</v>
      </c>
      <c r="P159" s="54">
        <f>+'[2]総計（男）'!I43</f>
        <v>0</v>
      </c>
      <c r="Q159" s="54">
        <f t="shared" ref="Q159:Q164" si="52">SUM(R159:U159)</f>
        <v>0</v>
      </c>
      <c r="R159" s="54">
        <f>+'[2]総計（男）'!L43</f>
        <v>0</v>
      </c>
      <c r="S159" s="54">
        <f>+'[2]総計（男）'!M43</f>
        <v>0</v>
      </c>
      <c r="T159" s="54">
        <f>+'[2]総計（男）'!N43</f>
        <v>0</v>
      </c>
      <c r="U159" s="54">
        <f>+'[2]総計（男）'!O43</f>
        <v>0</v>
      </c>
      <c r="V159" s="168">
        <f t="shared" ref="V159:V164" si="53">+N159+Q159</f>
        <v>3</v>
      </c>
      <c r="W159" s="163">
        <f t="shared" ref="W159:W164" si="54">IF(C159=0,0,+D159/C159*100)</f>
        <v>95.588235294117652</v>
      </c>
      <c r="X159" s="164">
        <f t="shared" ref="X159:X164" si="55">IF(C159=0,0,+V159/C159*100)</f>
        <v>4.4117647058823533</v>
      </c>
      <c r="Y159" s="169">
        <f t="shared" ref="Y159:Y164" si="56">SUM(Z159:AC159)</f>
        <v>63</v>
      </c>
      <c r="Z159" s="54">
        <f>+[2]高校入学志願計!M43</f>
        <v>62</v>
      </c>
      <c r="AA159" s="54">
        <f>+[2]高校入学志願計!N43</f>
        <v>0</v>
      </c>
      <c r="AB159" s="54">
        <f>+[2]高校入学志願計!R43</f>
        <v>0</v>
      </c>
      <c r="AC159" s="54">
        <f>+[2]高校入学志願計!S43</f>
        <v>1</v>
      </c>
      <c r="AD159" s="139"/>
      <c r="AE159" s="218" t="s">
        <v>35</v>
      </c>
    </row>
    <row r="160" spans="1:31" s="123" customFormat="1" ht="15" customHeight="1">
      <c r="A160" s="138"/>
      <c r="B160" s="221" t="s">
        <v>34</v>
      </c>
      <c r="C160" s="40">
        <f t="shared" si="50"/>
        <v>37</v>
      </c>
      <c r="D160" s="87">
        <f t="shared" si="51"/>
        <v>37</v>
      </c>
      <c r="E160" s="54">
        <f>+[2]高校進学計!R44</f>
        <v>37</v>
      </c>
      <c r="F160" s="54">
        <f>+[2]高校進学計!S44</f>
        <v>0</v>
      </c>
      <c r="G160" s="54">
        <f>+[2]高校進学計!AC44</f>
        <v>0</v>
      </c>
      <c r="H160" s="54">
        <f>+[2]高校進学計!Y44</f>
        <v>0</v>
      </c>
      <c r="I160" s="54">
        <f>+[2]高校進学計!Z44</f>
        <v>0</v>
      </c>
      <c r="J160" s="168">
        <f>+'[2]総計（男）'!D44</f>
        <v>0</v>
      </c>
      <c r="K160" s="169">
        <f>+[2]専修入学計!F44</f>
        <v>0</v>
      </c>
      <c r="L160" s="170">
        <f>+[2]専修入学計!G44</f>
        <v>0</v>
      </c>
      <c r="M160" s="54">
        <f>+'[2]総計（男）'!F44</f>
        <v>0</v>
      </c>
      <c r="N160" s="168">
        <f>+'[2]総計（男）'!G44</f>
        <v>0</v>
      </c>
      <c r="O160" s="168">
        <f>+'[2]総計（男）'!H44</f>
        <v>0</v>
      </c>
      <c r="P160" s="54">
        <f>+'[2]総計（男）'!I44</f>
        <v>0</v>
      </c>
      <c r="Q160" s="54">
        <f t="shared" si="52"/>
        <v>0</v>
      </c>
      <c r="R160" s="54">
        <f>+'[2]総計（男）'!L44</f>
        <v>0</v>
      </c>
      <c r="S160" s="54">
        <f>+'[2]総計（男）'!M44</f>
        <v>0</v>
      </c>
      <c r="T160" s="54">
        <f>+'[2]総計（男）'!N44</f>
        <v>0</v>
      </c>
      <c r="U160" s="54">
        <f>+'[2]総計（男）'!O44</f>
        <v>0</v>
      </c>
      <c r="V160" s="168">
        <f t="shared" si="53"/>
        <v>0</v>
      </c>
      <c r="W160" s="163">
        <f t="shared" si="54"/>
        <v>100</v>
      </c>
      <c r="X160" s="164">
        <f t="shared" si="55"/>
        <v>0</v>
      </c>
      <c r="Y160" s="169">
        <f t="shared" si="56"/>
        <v>37</v>
      </c>
      <c r="Z160" s="54">
        <f>+[2]高校入学志願計!M44</f>
        <v>37</v>
      </c>
      <c r="AA160" s="54">
        <f>+[2]高校入学志願計!N44</f>
        <v>0</v>
      </c>
      <c r="AB160" s="54">
        <f>+[2]高校入学志願計!R44</f>
        <v>0</v>
      </c>
      <c r="AC160" s="54">
        <f>+[2]高校入学志願計!S44</f>
        <v>0</v>
      </c>
      <c r="AD160" s="139"/>
      <c r="AE160" s="218" t="s">
        <v>34</v>
      </c>
    </row>
    <row r="161" spans="1:34" s="123" customFormat="1" ht="15" customHeight="1">
      <c r="A161" s="138"/>
      <c r="B161" s="221" t="s">
        <v>33</v>
      </c>
      <c r="C161" s="40">
        <f t="shared" si="50"/>
        <v>29</v>
      </c>
      <c r="D161" s="87">
        <f t="shared" si="51"/>
        <v>28</v>
      </c>
      <c r="E161" s="54">
        <f>+[2]高校進学計!R45</f>
        <v>28</v>
      </c>
      <c r="F161" s="54">
        <f>+[2]高校進学計!S45</f>
        <v>0</v>
      </c>
      <c r="G161" s="54">
        <f>+[2]高校進学計!AC45</f>
        <v>0</v>
      </c>
      <c r="H161" s="54">
        <f>+[2]高校進学計!Y45</f>
        <v>0</v>
      </c>
      <c r="I161" s="54">
        <f>+[2]高校進学計!Z45</f>
        <v>0</v>
      </c>
      <c r="J161" s="168">
        <f>+'[2]総計（男）'!D45</f>
        <v>0</v>
      </c>
      <c r="K161" s="169">
        <f>+[2]専修入学計!F45</f>
        <v>0</v>
      </c>
      <c r="L161" s="170">
        <f>+[2]専修入学計!G45</f>
        <v>0</v>
      </c>
      <c r="M161" s="54">
        <f>+'[2]総計（男）'!F45</f>
        <v>0</v>
      </c>
      <c r="N161" s="168">
        <f>+'[2]総計（男）'!G45</f>
        <v>0</v>
      </c>
      <c r="O161" s="168">
        <f>+'[2]総計（男）'!H45</f>
        <v>1</v>
      </c>
      <c r="P161" s="54">
        <f>+'[2]総計（男）'!I45</f>
        <v>0</v>
      </c>
      <c r="Q161" s="54">
        <f t="shared" si="52"/>
        <v>0</v>
      </c>
      <c r="R161" s="54">
        <f>+'[2]総計（男）'!L45</f>
        <v>0</v>
      </c>
      <c r="S161" s="54">
        <f>+'[2]総計（男）'!M45</f>
        <v>0</v>
      </c>
      <c r="T161" s="54">
        <f>+'[2]総計（男）'!N45</f>
        <v>0</v>
      </c>
      <c r="U161" s="54">
        <f>+'[2]総計（男）'!O45</f>
        <v>0</v>
      </c>
      <c r="V161" s="168">
        <f t="shared" si="53"/>
        <v>0</v>
      </c>
      <c r="W161" s="163">
        <f t="shared" si="54"/>
        <v>96.551724137931032</v>
      </c>
      <c r="X161" s="164">
        <f t="shared" si="55"/>
        <v>0</v>
      </c>
      <c r="Y161" s="169">
        <f t="shared" si="56"/>
        <v>28</v>
      </c>
      <c r="Z161" s="54">
        <f>+[2]高校入学志願計!M45</f>
        <v>28</v>
      </c>
      <c r="AA161" s="54">
        <f>+[2]高校入学志願計!N45</f>
        <v>0</v>
      </c>
      <c r="AB161" s="54">
        <f>+[2]高校入学志願計!R45</f>
        <v>0</v>
      </c>
      <c r="AC161" s="54">
        <f>+[2]高校入学志願計!S45</f>
        <v>0</v>
      </c>
      <c r="AD161" s="139"/>
      <c r="AE161" s="218" t="s">
        <v>33</v>
      </c>
    </row>
    <row r="162" spans="1:34" s="123" customFormat="1" ht="15" customHeight="1">
      <c r="A162" s="138"/>
      <c r="B162" s="221" t="s">
        <v>32</v>
      </c>
      <c r="C162" s="40">
        <f t="shared" si="50"/>
        <v>39</v>
      </c>
      <c r="D162" s="87">
        <f t="shared" si="51"/>
        <v>39</v>
      </c>
      <c r="E162" s="54">
        <f>+[2]高校進学計!R46</f>
        <v>36</v>
      </c>
      <c r="F162" s="54">
        <f>+[2]高校進学計!S46</f>
        <v>0</v>
      </c>
      <c r="G162" s="54">
        <f>+[2]高校進学計!AC46</f>
        <v>0</v>
      </c>
      <c r="H162" s="54">
        <f>+[2]高校進学計!Y46</f>
        <v>0</v>
      </c>
      <c r="I162" s="54">
        <f>+[2]高校進学計!Z46</f>
        <v>3</v>
      </c>
      <c r="J162" s="168">
        <f>+'[2]総計（男）'!D46</f>
        <v>0</v>
      </c>
      <c r="K162" s="169">
        <f>+[2]専修入学計!F46</f>
        <v>0</v>
      </c>
      <c r="L162" s="170">
        <f>+[2]専修入学計!G46</f>
        <v>0</v>
      </c>
      <c r="M162" s="54">
        <f>+'[2]総計（男）'!F46</f>
        <v>0</v>
      </c>
      <c r="N162" s="168">
        <f>+'[2]総計（男）'!G46</f>
        <v>0</v>
      </c>
      <c r="O162" s="168">
        <f>+'[2]総計（男）'!H46</f>
        <v>0</v>
      </c>
      <c r="P162" s="54">
        <f>+'[2]総計（男）'!I46</f>
        <v>0</v>
      </c>
      <c r="Q162" s="54">
        <f t="shared" si="52"/>
        <v>0</v>
      </c>
      <c r="R162" s="54">
        <f>+'[2]総計（男）'!L46</f>
        <v>0</v>
      </c>
      <c r="S162" s="54">
        <f>+'[2]総計（男）'!M46</f>
        <v>0</v>
      </c>
      <c r="T162" s="54">
        <f>+'[2]総計（男）'!N46</f>
        <v>0</v>
      </c>
      <c r="U162" s="54">
        <f>+'[2]総計（男）'!O46</f>
        <v>0</v>
      </c>
      <c r="V162" s="168">
        <f t="shared" si="53"/>
        <v>0</v>
      </c>
      <c r="W162" s="163">
        <f t="shared" si="54"/>
        <v>100</v>
      </c>
      <c r="X162" s="164">
        <f t="shared" si="55"/>
        <v>0</v>
      </c>
      <c r="Y162" s="169">
        <f t="shared" si="56"/>
        <v>39</v>
      </c>
      <c r="Z162" s="54">
        <f>+[2]高校入学志願計!M46</f>
        <v>36</v>
      </c>
      <c r="AA162" s="54">
        <f>+[2]高校入学志願計!N46</f>
        <v>0</v>
      </c>
      <c r="AB162" s="54">
        <f>+[2]高校入学志願計!R46</f>
        <v>0</v>
      </c>
      <c r="AC162" s="54">
        <f>+[2]高校入学志願計!S46</f>
        <v>3</v>
      </c>
      <c r="AD162" s="139"/>
      <c r="AE162" s="218" t="s">
        <v>32</v>
      </c>
    </row>
    <row r="163" spans="1:34" s="123" customFormat="1" ht="15" customHeight="1">
      <c r="A163" s="138"/>
      <c r="B163" s="221" t="s">
        <v>31</v>
      </c>
      <c r="C163" s="40">
        <f t="shared" si="50"/>
        <v>40</v>
      </c>
      <c r="D163" s="87">
        <f t="shared" si="51"/>
        <v>39</v>
      </c>
      <c r="E163" s="54">
        <f>+[2]高校進学計!R47</f>
        <v>39</v>
      </c>
      <c r="F163" s="54">
        <f>+[2]高校進学計!S47</f>
        <v>0</v>
      </c>
      <c r="G163" s="54">
        <f>+[2]高校進学計!AC47</f>
        <v>0</v>
      </c>
      <c r="H163" s="54">
        <f>+[2]高校進学計!Y47</f>
        <v>0</v>
      </c>
      <c r="I163" s="54">
        <f>+[2]高校進学計!Z47</f>
        <v>0</v>
      </c>
      <c r="J163" s="168">
        <f>+'[2]総計（男）'!D47</f>
        <v>0</v>
      </c>
      <c r="K163" s="169">
        <f>+[2]専修入学計!F47</f>
        <v>0</v>
      </c>
      <c r="L163" s="170">
        <f>+[2]専修入学計!G47</f>
        <v>0</v>
      </c>
      <c r="M163" s="54">
        <f>+'[2]総計（男）'!F47</f>
        <v>0</v>
      </c>
      <c r="N163" s="168">
        <f>+'[2]総計（男）'!G47</f>
        <v>0</v>
      </c>
      <c r="O163" s="168">
        <f>+'[2]総計（男）'!H47</f>
        <v>1</v>
      </c>
      <c r="P163" s="54">
        <f>+'[2]総計（男）'!I47</f>
        <v>0</v>
      </c>
      <c r="Q163" s="54">
        <f t="shared" si="52"/>
        <v>0</v>
      </c>
      <c r="R163" s="54">
        <f>+'[2]総計（男）'!L47</f>
        <v>0</v>
      </c>
      <c r="S163" s="54">
        <f>+'[2]総計（男）'!M47</f>
        <v>0</v>
      </c>
      <c r="T163" s="54">
        <f>+'[2]総計（男）'!N47</f>
        <v>0</v>
      </c>
      <c r="U163" s="54">
        <f>+'[2]総計（男）'!O47</f>
        <v>0</v>
      </c>
      <c r="V163" s="168">
        <f t="shared" si="53"/>
        <v>0</v>
      </c>
      <c r="W163" s="163">
        <f t="shared" si="54"/>
        <v>97.5</v>
      </c>
      <c r="X163" s="164">
        <f t="shared" si="55"/>
        <v>0</v>
      </c>
      <c r="Y163" s="169">
        <f t="shared" si="56"/>
        <v>39</v>
      </c>
      <c r="Z163" s="54">
        <f>+[2]高校入学志願計!M47</f>
        <v>39</v>
      </c>
      <c r="AA163" s="54">
        <f>+[2]高校入学志願計!N47</f>
        <v>0</v>
      </c>
      <c r="AB163" s="54">
        <f>+[2]高校入学志願計!R47</f>
        <v>0</v>
      </c>
      <c r="AC163" s="54">
        <f>+[2]高校入学志願計!S47</f>
        <v>0</v>
      </c>
      <c r="AD163" s="139"/>
      <c r="AE163" s="218" t="s">
        <v>31</v>
      </c>
    </row>
    <row r="164" spans="1:34" s="123" customFormat="1" ht="15" customHeight="1">
      <c r="A164" s="138"/>
      <c r="B164" s="221" t="s">
        <v>30</v>
      </c>
      <c r="C164" s="40">
        <f t="shared" si="50"/>
        <v>20</v>
      </c>
      <c r="D164" s="87">
        <f t="shared" si="51"/>
        <v>20</v>
      </c>
      <c r="E164" s="54">
        <f>+[2]高校進学計!R48</f>
        <v>20</v>
      </c>
      <c r="F164" s="54">
        <f>+[2]高校進学計!S48</f>
        <v>0</v>
      </c>
      <c r="G164" s="54">
        <f>+[2]高校進学計!AC48</f>
        <v>0</v>
      </c>
      <c r="H164" s="54">
        <f>+[2]高校進学計!Y48</f>
        <v>0</v>
      </c>
      <c r="I164" s="54">
        <f>+[2]高校進学計!Z48</f>
        <v>0</v>
      </c>
      <c r="J164" s="168">
        <f>+'[2]総計（男）'!D48</f>
        <v>0</v>
      </c>
      <c r="K164" s="169">
        <f>+[2]専修入学計!F48</f>
        <v>0</v>
      </c>
      <c r="L164" s="170">
        <f>+[2]専修入学計!G48</f>
        <v>0</v>
      </c>
      <c r="M164" s="54">
        <f>+'[2]総計（男）'!F48</f>
        <v>0</v>
      </c>
      <c r="N164" s="168">
        <f>+'[2]総計（男）'!G48</f>
        <v>0</v>
      </c>
      <c r="O164" s="168">
        <f>+'[2]総計（男）'!H48</f>
        <v>0</v>
      </c>
      <c r="P164" s="54">
        <f>+'[2]総計（男）'!I48</f>
        <v>0</v>
      </c>
      <c r="Q164" s="54">
        <f t="shared" si="52"/>
        <v>0</v>
      </c>
      <c r="R164" s="54">
        <f>+'[2]総計（男）'!L48</f>
        <v>0</v>
      </c>
      <c r="S164" s="54">
        <f>+'[2]総計（男）'!M48</f>
        <v>0</v>
      </c>
      <c r="T164" s="54">
        <f>+'[2]総計（男）'!N48</f>
        <v>0</v>
      </c>
      <c r="U164" s="54">
        <f>+'[2]総計（男）'!O48</f>
        <v>0</v>
      </c>
      <c r="V164" s="168">
        <f t="shared" si="53"/>
        <v>0</v>
      </c>
      <c r="W164" s="163">
        <f t="shared" si="54"/>
        <v>100</v>
      </c>
      <c r="X164" s="164">
        <f t="shared" si="55"/>
        <v>0</v>
      </c>
      <c r="Y164" s="169">
        <f t="shared" si="56"/>
        <v>20</v>
      </c>
      <c r="Z164" s="54">
        <f>+[2]高校入学志願計!M48</f>
        <v>20</v>
      </c>
      <c r="AA164" s="54">
        <f>+[2]高校入学志願計!N48</f>
        <v>0</v>
      </c>
      <c r="AB164" s="54">
        <f>+[2]高校入学志願計!R48</f>
        <v>0</v>
      </c>
      <c r="AC164" s="54">
        <f>+[2]高校入学志願計!S48</f>
        <v>0</v>
      </c>
      <c r="AD164" s="139"/>
      <c r="AE164" s="218" t="s">
        <v>30</v>
      </c>
    </row>
    <row r="165" spans="1:34" s="3" customFormat="1" ht="9" customHeight="1">
      <c r="A165" s="142"/>
      <c r="B165" s="143"/>
      <c r="C165" s="144"/>
      <c r="D165" s="145"/>
      <c r="E165" s="146"/>
      <c r="F165" s="144"/>
      <c r="G165" s="144"/>
      <c r="H165" s="144"/>
      <c r="I165" s="144"/>
      <c r="J165" s="195"/>
      <c r="K165" s="145"/>
      <c r="L165" s="147"/>
      <c r="M165" s="196"/>
      <c r="N165" s="150"/>
      <c r="O165" s="150"/>
      <c r="P165" s="151"/>
      <c r="Q165" s="151"/>
      <c r="R165" s="151"/>
      <c r="S165" s="151"/>
      <c r="T165" s="151"/>
      <c r="U165" s="151"/>
      <c r="V165" s="150"/>
      <c r="W165" s="197"/>
      <c r="X165" s="152"/>
      <c r="Y165" s="153"/>
      <c r="Z165" s="144"/>
      <c r="AA165" s="144"/>
      <c r="AB165" s="144"/>
      <c r="AC165" s="149"/>
      <c r="AD165" s="39"/>
      <c r="AE165" s="38"/>
    </row>
    <row r="166" spans="1:34">
      <c r="A166" s="37"/>
      <c r="B166" s="37"/>
    </row>
    <row r="167" spans="1:34">
      <c r="A167" s="37"/>
      <c r="B167" s="37" t="s">
        <v>106</v>
      </c>
      <c r="C167">
        <f>IF(SUM(C98:C100)=C96,0,Y)</f>
        <v>0</v>
      </c>
      <c r="D167">
        <f t="shared" ref="D167:AC167" si="57">IF(SUM(D98:D100)=D96,0,Y)</f>
        <v>0</v>
      </c>
      <c r="E167">
        <f t="shared" si="57"/>
        <v>0</v>
      </c>
      <c r="F167">
        <f t="shared" si="57"/>
        <v>0</v>
      </c>
      <c r="G167">
        <f t="shared" si="57"/>
        <v>0</v>
      </c>
      <c r="H167">
        <f t="shared" si="57"/>
        <v>0</v>
      </c>
      <c r="I167">
        <f t="shared" si="57"/>
        <v>0</v>
      </c>
      <c r="J167">
        <f t="shared" si="57"/>
        <v>0</v>
      </c>
      <c r="K167">
        <f>IF(SUM(K98:K100)=K96,0,Y)</f>
        <v>0</v>
      </c>
      <c r="L167">
        <f t="shared" si="57"/>
        <v>0</v>
      </c>
      <c r="M167" s="59">
        <f t="shared" si="57"/>
        <v>0</v>
      </c>
      <c r="N167">
        <f t="shared" si="57"/>
        <v>0</v>
      </c>
      <c r="O167">
        <f t="shared" si="57"/>
        <v>0</v>
      </c>
      <c r="P167" s="59">
        <f t="shared" si="57"/>
        <v>0</v>
      </c>
      <c r="Q167" s="59">
        <f t="shared" si="57"/>
        <v>0</v>
      </c>
      <c r="R167" s="59">
        <f t="shared" si="57"/>
        <v>0</v>
      </c>
      <c r="S167" s="59">
        <f t="shared" si="57"/>
        <v>0</v>
      </c>
      <c r="T167" s="59">
        <f t="shared" si="57"/>
        <v>0</v>
      </c>
      <c r="U167" s="59">
        <f t="shared" si="57"/>
        <v>0</v>
      </c>
      <c r="V167">
        <f t="shared" si="57"/>
        <v>0</v>
      </c>
      <c r="Y167">
        <f t="shared" si="57"/>
        <v>0</v>
      </c>
      <c r="Z167">
        <f t="shared" si="57"/>
        <v>0</v>
      </c>
      <c r="AA167">
        <f t="shared" si="57"/>
        <v>0</v>
      </c>
      <c r="AB167">
        <f t="shared" si="57"/>
        <v>0</v>
      </c>
      <c r="AC167">
        <f t="shared" si="57"/>
        <v>0</v>
      </c>
    </row>
    <row r="168" spans="1:34">
      <c r="A168" s="37"/>
      <c r="B168" s="37"/>
      <c r="C168">
        <f>IF(SUM(C102:C123)+C129+C132+C135+C138+C141+C147+C152+C125=C96,0,Y)</f>
        <v>0</v>
      </c>
      <c r="D168">
        <f t="shared" ref="D168:V168" si="58">IF(SUM(D102:D123)+D129+D132+D135+D138+D141+D147+D152+D125=D96,0,Y)</f>
        <v>0</v>
      </c>
      <c r="E168">
        <f t="shared" si="58"/>
        <v>0</v>
      </c>
      <c r="F168">
        <f t="shared" si="58"/>
        <v>0</v>
      </c>
      <c r="G168">
        <f t="shared" si="58"/>
        <v>0</v>
      </c>
      <c r="H168">
        <f t="shared" si="58"/>
        <v>0</v>
      </c>
      <c r="I168">
        <f t="shared" si="58"/>
        <v>0</v>
      </c>
      <c r="J168">
        <f t="shared" si="58"/>
        <v>0</v>
      </c>
      <c r="K168">
        <f t="shared" si="58"/>
        <v>0</v>
      </c>
      <c r="L168">
        <f t="shared" si="58"/>
        <v>0</v>
      </c>
      <c r="M168" s="59">
        <f t="shared" si="58"/>
        <v>0</v>
      </c>
      <c r="N168">
        <f t="shared" si="58"/>
        <v>0</v>
      </c>
      <c r="O168">
        <f t="shared" si="58"/>
        <v>0</v>
      </c>
      <c r="P168" s="59">
        <f t="shared" si="58"/>
        <v>0</v>
      </c>
      <c r="Q168" s="59">
        <f t="shared" si="58"/>
        <v>0</v>
      </c>
      <c r="R168" s="59">
        <f t="shared" si="58"/>
        <v>0</v>
      </c>
      <c r="S168" s="59">
        <f t="shared" si="58"/>
        <v>0</v>
      </c>
      <c r="T168" s="59">
        <f t="shared" si="58"/>
        <v>0</v>
      </c>
      <c r="U168" s="59">
        <f t="shared" si="58"/>
        <v>0</v>
      </c>
      <c r="V168">
        <f t="shared" si="58"/>
        <v>0</v>
      </c>
      <c r="Y168">
        <f>IF(SUM(Y102:Y123)+Y129+Y132+Y135+Y138+Y141+Y147+Y152+Y125=Y96,0,Y)</f>
        <v>0</v>
      </c>
      <c r="Z168">
        <f>IF(SUM(Z102:Z123)+Z129+Z132+Z135+Z138+Z141+Z147+Z152+Z125=Z96,0,Y)</f>
        <v>0</v>
      </c>
      <c r="AA168">
        <f>IF(SUM(AA102:AA123)+AA129+AA132+AA135+AA138+AA141+AA147+AA152+AA125=AA96,0,Y)</f>
        <v>0</v>
      </c>
      <c r="AB168">
        <f>IF(SUM(AB102:AB123)+AB129+AB132+AB135+AB138+AB141+AB147+AB152+AB125=AB96,0,Y)</f>
        <v>0</v>
      </c>
      <c r="AC168">
        <f>IF(SUM(AC102:AC123)+AC129+AC132+AC135+AC138+AC141+AC147+AC152+AC125=AC96,0,Y)</f>
        <v>0</v>
      </c>
    </row>
    <row r="171" spans="1:34" ht="24">
      <c r="A171" s="154"/>
      <c r="B171" s="154"/>
      <c r="C171" s="154"/>
      <c r="D171" s="154"/>
      <c r="E171" s="154"/>
      <c r="F171" s="154"/>
      <c r="G171" s="154"/>
      <c r="H171" s="154"/>
      <c r="I171" s="154"/>
      <c r="J171" s="154"/>
      <c r="K171" s="154"/>
      <c r="L171" s="154"/>
      <c r="M171" s="155"/>
      <c r="N171" s="154"/>
      <c r="O171" s="154"/>
      <c r="P171" s="155"/>
      <c r="Q171" s="155"/>
      <c r="R171" s="155"/>
      <c r="S171" s="155"/>
      <c r="T171" s="155"/>
      <c r="U171" s="155"/>
      <c r="V171" s="154"/>
      <c r="W171" s="156"/>
      <c r="X171" s="156"/>
      <c r="Y171" s="154"/>
      <c r="Z171" s="154"/>
      <c r="AA171" s="154"/>
      <c r="AB171" s="154"/>
      <c r="AC171" s="154"/>
      <c r="AD171" s="154"/>
    </row>
    <row r="173" spans="1:34" s="58" customFormat="1" ht="18.75" customHeight="1">
      <c r="A173" s="55"/>
      <c r="B173" s="55"/>
      <c r="C173" s="55"/>
      <c r="D173" s="55"/>
      <c r="E173" s="55"/>
      <c r="F173" s="56" t="s">
        <v>145</v>
      </c>
      <c r="G173" s="55"/>
      <c r="H173" s="258" t="s">
        <v>81</v>
      </c>
      <c r="I173" s="258"/>
      <c r="J173" s="258"/>
      <c r="K173" s="258"/>
      <c r="L173" s="258"/>
      <c r="M173" s="258"/>
      <c r="N173" s="258"/>
      <c r="O173" s="258"/>
      <c r="P173" s="57"/>
      <c r="Q173" s="258" t="s">
        <v>82</v>
      </c>
      <c r="R173" s="258"/>
      <c r="S173" s="258"/>
      <c r="T173" s="258"/>
      <c r="U173" s="258"/>
      <c r="V173" s="258"/>
      <c r="W173" s="258"/>
      <c r="X173" s="258"/>
      <c r="Y173" s="258"/>
      <c r="Z173" s="55" t="s">
        <v>78</v>
      </c>
      <c r="AA173" s="55"/>
      <c r="AB173" s="55"/>
      <c r="AC173" s="55"/>
      <c r="AD173" s="55"/>
    </row>
    <row r="174" spans="1:34">
      <c r="B174" t="s">
        <v>109</v>
      </c>
    </row>
    <row r="175" spans="1:34" s="37" customFormat="1" ht="15" customHeight="1">
      <c r="A175" s="271" t="s">
        <v>77</v>
      </c>
      <c r="B175" s="272"/>
      <c r="C175" s="277" t="s">
        <v>3</v>
      </c>
      <c r="D175" s="61" t="s">
        <v>83</v>
      </c>
      <c r="E175" s="61"/>
      <c r="F175" s="61"/>
      <c r="G175" s="61"/>
      <c r="H175" s="61"/>
      <c r="I175" s="62"/>
      <c r="J175" s="287" t="s">
        <v>146</v>
      </c>
      <c r="K175" s="290" t="s">
        <v>147</v>
      </c>
      <c r="L175" s="291"/>
      <c r="M175" s="294" t="s">
        <v>148</v>
      </c>
      <c r="N175" s="287" t="s">
        <v>0</v>
      </c>
      <c r="O175" s="287" t="s">
        <v>76</v>
      </c>
      <c r="P175" s="297" t="s">
        <v>75</v>
      </c>
      <c r="Q175" s="300" t="s">
        <v>84</v>
      </c>
      <c r="R175" s="300"/>
      <c r="S175" s="300"/>
      <c r="T175" s="300"/>
      <c r="U175" s="300"/>
      <c r="V175" s="63"/>
      <c r="W175" s="314" t="s">
        <v>108</v>
      </c>
      <c r="X175" s="64"/>
      <c r="Y175" s="317" t="s">
        <v>85</v>
      </c>
      <c r="Z175" s="318"/>
      <c r="AA175" s="318"/>
      <c r="AB175" s="318"/>
      <c r="AC175" s="318"/>
      <c r="AD175" s="325" t="s">
        <v>74</v>
      </c>
      <c r="AE175" s="326"/>
    </row>
    <row r="176" spans="1:34" s="37" customFormat="1" ht="15" customHeight="1">
      <c r="A176" s="273"/>
      <c r="B176" s="274"/>
      <c r="C176" s="278"/>
      <c r="D176" s="277" t="s">
        <v>3</v>
      </c>
      <c r="E176" s="319" t="s">
        <v>9</v>
      </c>
      <c r="F176" s="320"/>
      <c r="G176" s="321"/>
      <c r="H176" s="280" t="s">
        <v>11</v>
      </c>
      <c r="I176" s="302" t="s">
        <v>149</v>
      </c>
      <c r="J176" s="288"/>
      <c r="K176" s="292"/>
      <c r="L176" s="293"/>
      <c r="M176" s="295"/>
      <c r="N176" s="288"/>
      <c r="O176" s="288"/>
      <c r="P176" s="298"/>
      <c r="Q176" s="305" t="s">
        <v>3</v>
      </c>
      <c r="R176" s="308" t="s">
        <v>150</v>
      </c>
      <c r="S176" s="308" t="s">
        <v>151</v>
      </c>
      <c r="T176" s="308" t="s">
        <v>152</v>
      </c>
      <c r="U176" s="311" t="s">
        <v>153</v>
      </c>
      <c r="V176" s="65" t="s">
        <v>154</v>
      </c>
      <c r="W176" s="315"/>
      <c r="X176" s="70" t="s">
        <v>29</v>
      </c>
      <c r="Y176" s="284" t="s">
        <v>3</v>
      </c>
      <c r="Z176" s="67" t="s">
        <v>9</v>
      </c>
      <c r="AA176" s="68"/>
      <c r="AB176" s="280" t="s">
        <v>11</v>
      </c>
      <c r="AC176" s="322" t="s">
        <v>155</v>
      </c>
      <c r="AD176" s="327"/>
      <c r="AE176" s="328"/>
      <c r="AH176"/>
    </row>
    <row r="177" spans="1:32" s="37" customFormat="1" ht="15" customHeight="1">
      <c r="A177" s="273"/>
      <c r="B177" s="274"/>
      <c r="C177" s="278"/>
      <c r="D177" s="278"/>
      <c r="E177" s="282" t="s">
        <v>86</v>
      </c>
      <c r="F177" s="282" t="s">
        <v>87</v>
      </c>
      <c r="G177" s="331" t="s">
        <v>88</v>
      </c>
      <c r="H177" s="301"/>
      <c r="I177" s="303"/>
      <c r="J177" s="288"/>
      <c r="K177" s="69" t="s">
        <v>89</v>
      </c>
      <c r="L177" s="280" t="s">
        <v>90</v>
      </c>
      <c r="M177" s="295"/>
      <c r="N177" s="288"/>
      <c r="O177" s="288"/>
      <c r="P177" s="298"/>
      <c r="Q177" s="306"/>
      <c r="R177" s="309" t="s">
        <v>91</v>
      </c>
      <c r="S177" s="309" t="s">
        <v>91</v>
      </c>
      <c r="T177" s="309" t="s">
        <v>92</v>
      </c>
      <c r="U177" s="312" t="s">
        <v>93</v>
      </c>
      <c r="V177" s="65" t="s">
        <v>156</v>
      </c>
      <c r="W177" s="315"/>
      <c r="X177" s="70" t="s">
        <v>28</v>
      </c>
      <c r="Y177" s="285"/>
      <c r="Z177" s="282" t="s">
        <v>86</v>
      </c>
      <c r="AA177" s="282" t="s">
        <v>87</v>
      </c>
      <c r="AB177" s="301"/>
      <c r="AC177" s="323"/>
      <c r="AD177" s="327"/>
      <c r="AE177" s="328"/>
    </row>
    <row r="178" spans="1:32" s="37" customFormat="1" ht="15" customHeight="1">
      <c r="A178" s="275"/>
      <c r="B178" s="276"/>
      <c r="C178" s="279"/>
      <c r="D178" s="279"/>
      <c r="E178" s="283"/>
      <c r="F178" s="283"/>
      <c r="G178" s="332"/>
      <c r="H178" s="281"/>
      <c r="I178" s="304"/>
      <c r="J178" s="289"/>
      <c r="K178" s="71" t="s">
        <v>94</v>
      </c>
      <c r="L178" s="281"/>
      <c r="M178" s="296"/>
      <c r="N178" s="289"/>
      <c r="O178" s="289"/>
      <c r="P178" s="299"/>
      <c r="Q178" s="307"/>
      <c r="R178" s="310" t="s">
        <v>95</v>
      </c>
      <c r="S178" s="310" t="s">
        <v>95</v>
      </c>
      <c r="T178" s="310" t="s">
        <v>95</v>
      </c>
      <c r="U178" s="313" t="s">
        <v>95</v>
      </c>
      <c r="V178" s="72"/>
      <c r="W178" s="316"/>
      <c r="X178" s="73"/>
      <c r="Y178" s="286"/>
      <c r="Z178" s="283"/>
      <c r="AA178" s="283"/>
      <c r="AB178" s="281"/>
      <c r="AC178" s="324"/>
      <c r="AD178" s="329"/>
      <c r="AE178" s="330"/>
    </row>
    <row r="179" spans="1:32" ht="13.5" customHeight="1">
      <c r="A179" s="4"/>
      <c r="B179" s="11"/>
      <c r="C179" s="74"/>
      <c r="D179" s="75"/>
      <c r="E179" s="76"/>
      <c r="F179" s="77"/>
      <c r="G179" s="76"/>
      <c r="H179" s="76"/>
      <c r="I179" s="74"/>
      <c r="J179" s="81"/>
      <c r="K179" s="198"/>
      <c r="L179" s="157"/>
      <c r="M179" s="82"/>
      <c r="N179" s="81"/>
      <c r="O179" s="81"/>
      <c r="P179" s="82"/>
      <c r="Q179" s="53"/>
      <c r="R179" s="53"/>
      <c r="S179" s="82"/>
      <c r="T179" s="53"/>
      <c r="U179" s="53"/>
      <c r="V179" s="81"/>
      <c r="W179" s="158"/>
      <c r="X179" s="83"/>
      <c r="Y179" s="84"/>
      <c r="Z179" s="85"/>
      <c r="AA179" s="77"/>
      <c r="AB179" s="77"/>
      <c r="AC179" s="74"/>
      <c r="AD179" s="86"/>
    </row>
    <row r="180" spans="1:32" s="37" customFormat="1" ht="15.95" customHeight="1">
      <c r="A180" s="266" t="s">
        <v>157</v>
      </c>
      <c r="B180" s="267"/>
      <c r="C180" s="159">
        <v>7859</v>
      </c>
      <c r="D180" s="160">
        <v>7798</v>
      </c>
      <c r="E180" s="159">
        <v>7581</v>
      </c>
      <c r="F180" s="159">
        <v>12</v>
      </c>
      <c r="G180" s="159">
        <v>114</v>
      </c>
      <c r="H180" s="159">
        <v>29</v>
      </c>
      <c r="I180" s="159">
        <v>62</v>
      </c>
      <c r="J180" s="91">
        <v>2</v>
      </c>
      <c r="K180" s="92">
        <v>2</v>
      </c>
      <c r="L180" s="199">
        <v>4</v>
      </c>
      <c r="M180" s="90">
        <v>1</v>
      </c>
      <c r="N180" s="161">
        <v>9</v>
      </c>
      <c r="O180" s="161">
        <v>43</v>
      </c>
      <c r="P180" s="90">
        <v>0</v>
      </c>
      <c r="Q180" s="40">
        <v>1</v>
      </c>
      <c r="R180" s="40">
        <v>1</v>
      </c>
      <c r="S180" s="40">
        <v>0</v>
      </c>
      <c r="T180" s="40">
        <v>0</v>
      </c>
      <c r="U180" s="40">
        <v>0</v>
      </c>
      <c r="V180" s="89">
        <v>10</v>
      </c>
      <c r="W180" s="41">
        <v>99.2</v>
      </c>
      <c r="X180" s="112">
        <v>0.1</v>
      </c>
      <c r="Y180" s="87">
        <v>7737</v>
      </c>
      <c r="Z180" s="40">
        <v>7634</v>
      </c>
      <c r="AA180" s="40">
        <v>12</v>
      </c>
      <c r="AB180" s="40">
        <v>29</v>
      </c>
      <c r="AC180" s="40">
        <v>62</v>
      </c>
      <c r="AD180" s="259" t="s">
        <v>158</v>
      </c>
      <c r="AE180" s="260"/>
    </row>
    <row r="181" spans="1:32" ht="13.5" customHeight="1">
      <c r="A181" s="47"/>
      <c r="B181" s="46"/>
      <c r="C181" s="93"/>
      <c r="D181" s="94"/>
      <c r="E181" s="95"/>
      <c r="F181" s="95"/>
      <c r="G181" s="95"/>
      <c r="H181" s="95"/>
      <c r="I181" s="93"/>
      <c r="J181" s="100"/>
      <c r="K181" s="200"/>
      <c r="L181" s="165"/>
      <c r="M181" s="52"/>
      <c r="N181" s="100"/>
      <c r="O181" s="100"/>
      <c r="P181" s="52"/>
      <c r="Q181" s="52"/>
      <c r="R181" s="52"/>
      <c r="S181" s="52"/>
      <c r="T181" s="52"/>
      <c r="U181" s="52"/>
      <c r="V181" s="101"/>
      <c r="W181" s="51"/>
      <c r="X181" s="102"/>
      <c r="Y181" s="94"/>
      <c r="Z181" s="95"/>
      <c r="AA181" s="95"/>
      <c r="AB181" s="95"/>
      <c r="AC181" s="93"/>
      <c r="AD181" s="50"/>
    </row>
    <row r="182" spans="1:32" ht="15.95" customHeight="1">
      <c r="A182" s="268" t="s">
        <v>159</v>
      </c>
      <c r="B182" s="239"/>
      <c r="C182" s="108">
        <f t="shared" ref="C182:V182" si="59">SUM(C188:C209)+C211+C215+C218+C221+C224+C227+C233+C238</f>
        <v>7901</v>
      </c>
      <c r="D182" s="109">
        <f t="shared" si="59"/>
        <v>7835</v>
      </c>
      <c r="E182" s="108">
        <f t="shared" si="59"/>
        <v>7624</v>
      </c>
      <c r="F182" s="108">
        <f t="shared" si="59"/>
        <v>9</v>
      </c>
      <c r="G182" s="108">
        <f t="shared" si="59"/>
        <v>116</v>
      </c>
      <c r="H182" s="108">
        <f t="shared" si="59"/>
        <v>29</v>
      </c>
      <c r="I182" s="108">
        <f t="shared" si="59"/>
        <v>57</v>
      </c>
      <c r="J182" s="105">
        <f t="shared" si="59"/>
        <v>4</v>
      </c>
      <c r="K182" s="103">
        <f t="shared" si="59"/>
        <v>0</v>
      </c>
      <c r="L182" s="104">
        <f t="shared" si="59"/>
        <v>0</v>
      </c>
      <c r="M182" s="49">
        <f t="shared" si="59"/>
        <v>2</v>
      </c>
      <c r="N182" s="111">
        <f t="shared" si="59"/>
        <v>12</v>
      </c>
      <c r="O182" s="111">
        <f t="shared" si="59"/>
        <v>48</v>
      </c>
      <c r="P182" s="49">
        <f t="shared" si="59"/>
        <v>0</v>
      </c>
      <c r="Q182" s="49">
        <f t="shared" si="59"/>
        <v>0</v>
      </c>
      <c r="R182" s="49">
        <f t="shared" si="59"/>
        <v>0</v>
      </c>
      <c r="S182" s="49">
        <f t="shared" si="59"/>
        <v>0</v>
      </c>
      <c r="T182" s="49">
        <f t="shared" si="59"/>
        <v>0</v>
      </c>
      <c r="U182" s="49">
        <f t="shared" si="59"/>
        <v>0</v>
      </c>
      <c r="V182" s="111">
        <f t="shared" si="59"/>
        <v>12</v>
      </c>
      <c r="W182" s="201">
        <f>IF(C182=0,0,+D182/C182*100)</f>
        <v>99.164662700923927</v>
      </c>
      <c r="X182" s="202">
        <f>IF(C182=0,0,+V182/C182*100)</f>
        <v>0.15187950892292115</v>
      </c>
      <c r="Y182" s="109">
        <f>SUM(Y188:Y209)+Y211+Y215+Y218+Y221+Y224+Y227+Y233+Y238</f>
        <v>7759</v>
      </c>
      <c r="Z182" s="108">
        <f>SUM(Z188:Z209)+Z211+Z215+Z218+Z221+Z224+Z227+Z233+Z238</f>
        <v>7663</v>
      </c>
      <c r="AA182" s="108">
        <f>SUM(AA188:AA209)+AA211+AA215+AA218+AA221+AA224+AA227+AA233+AA238</f>
        <v>9</v>
      </c>
      <c r="AB182" s="108">
        <f>SUM(AB188:AB209)+AB211+AB215+AB218+AB221+AB224+AB227+AB233+AB238</f>
        <v>30</v>
      </c>
      <c r="AC182" s="108">
        <f>SUM(AC188:AC209)+AC211+AC215+AC218+AC221+AC224+AC227+AC233+AC238</f>
        <v>57</v>
      </c>
      <c r="AD182" s="261" t="s">
        <v>160</v>
      </c>
      <c r="AE182" s="262"/>
      <c r="AF182">
        <f>IF(SUM(J182:P182)+D182=C182,0,Y)</f>
        <v>0</v>
      </c>
    </row>
    <row r="183" spans="1:32" ht="13.5" customHeight="1">
      <c r="A183" s="225"/>
      <c r="B183" s="226"/>
      <c r="C183" s="108"/>
      <c r="D183" s="109"/>
      <c r="E183" s="108"/>
      <c r="F183" s="108"/>
      <c r="G183" s="108"/>
      <c r="H183" s="108"/>
      <c r="I183" s="108"/>
      <c r="J183" s="111"/>
      <c r="K183" s="103"/>
      <c r="L183" s="110"/>
      <c r="M183" s="49"/>
      <c r="N183" s="111"/>
      <c r="O183" s="111"/>
      <c r="P183" s="49"/>
      <c r="Q183" s="49"/>
      <c r="R183" s="49"/>
      <c r="S183" s="49"/>
      <c r="T183" s="49"/>
      <c r="U183" s="49"/>
      <c r="V183" s="111"/>
      <c r="W183" s="48"/>
      <c r="X183" s="106"/>
      <c r="Y183" s="109"/>
      <c r="Z183" s="108"/>
      <c r="AA183" s="108"/>
      <c r="AB183" s="108"/>
      <c r="AC183" s="108"/>
      <c r="AD183" s="219"/>
      <c r="AE183" s="220"/>
    </row>
    <row r="184" spans="1:32" ht="15" customHeight="1">
      <c r="A184" s="264" t="s">
        <v>73</v>
      </c>
      <c r="B184" s="235"/>
      <c r="C184" s="40">
        <f>+D184+J184+K184+L184+M184+N184+O184+P184</f>
        <v>99</v>
      </c>
      <c r="D184" s="87">
        <f>SUM(E184:I184)</f>
        <v>99</v>
      </c>
      <c r="E184" s="40">
        <f>+[2]国立!AF13</f>
        <v>99</v>
      </c>
      <c r="F184" s="40">
        <f>+[2]国立!AG13</f>
        <v>0</v>
      </c>
      <c r="G184" s="40">
        <f>+[2]国立!AQ13</f>
        <v>0</v>
      </c>
      <c r="H184" s="40">
        <f>+[2]国立!AM13</f>
        <v>0</v>
      </c>
      <c r="I184" s="40">
        <f>+[2]国立!AN13</f>
        <v>0</v>
      </c>
      <c r="J184" s="89">
        <f>+[2]国立!D7</f>
        <v>0</v>
      </c>
      <c r="K184" s="87">
        <f>+[2]国立!I19</f>
        <v>0</v>
      </c>
      <c r="L184" s="88">
        <f>+[2]国立!J19</f>
        <v>0</v>
      </c>
      <c r="M184" s="40">
        <f>+[2]国立!F7</f>
        <v>0</v>
      </c>
      <c r="N184" s="89">
        <f>+[2]国立!G7</f>
        <v>0</v>
      </c>
      <c r="O184" s="89">
        <f>+[2]国立!H7</f>
        <v>0</v>
      </c>
      <c r="P184" s="40">
        <f>+[2]国立!I7</f>
        <v>0</v>
      </c>
      <c r="Q184" s="40">
        <f>SUM(R184:U184)</f>
        <v>0</v>
      </c>
      <c r="R184" s="40">
        <f>+[2]国立!L7</f>
        <v>0</v>
      </c>
      <c r="S184" s="40">
        <f>+[2]国立!M7</f>
        <v>0</v>
      </c>
      <c r="T184" s="40">
        <f>+[2]国立!N7</f>
        <v>0</v>
      </c>
      <c r="U184" s="40">
        <f>+[2]国立!O7</f>
        <v>0</v>
      </c>
      <c r="V184" s="89">
        <f>+N184+Q184</f>
        <v>0</v>
      </c>
      <c r="W184" s="41">
        <f>IF(C184=0,0,+D184/C184*100)</f>
        <v>100</v>
      </c>
      <c r="X184" s="112">
        <f>IF(C184=0,0,+V184/C184*100)</f>
        <v>0</v>
      </c>
      <c r="Y184" s="87">
        <f>SUM(Z184:AC184)</f>
        <v>99</v>
      </c>
      <c r="Z184" s="40">
        <f>+[2]国立!V25</f>
        <v>99</v>
      </c>
      <c r="AA184" s="40">
        <f>+[2]国立!W25</f>
        <v>0</v>
      </c>
      <c r="AB184" s="40">
        <f>+[2]国立!AA25</f>
        <v>0</v>
      </c>
      <c r="AC184" s="40">
        <f>+[2]国立!AB25</f>
        <v>0</v>
      </c>
      <c r="AD184" s="263" t="s">
        <v>73</v>
      </c>
      <c r="AE184" s="236"/>
      <c r="AF184">
        <f>IF(SUM(J184:P184)+D184=C184,0,Y)</f>
        <v>0</v>
      </c>
    </row>
    <row r="185" spans="1:32" ht="15" customHeight="1">
      <c r="A185" s="264" t="s">
        <v>72</v>
      </c>
      <c r="B185" s="265"/>
      <c r="C185" s="40">
        <f>+D185+J185+K185+L185+M185+N185+O185+P185</f>
        <v>7555</v>
      </c>
      <c r="D185" s="87">
        <f>SUM(E185:I185)</f>
        <v>7492</v>
      </c>
      <c r="E185" s="40">
        <f>+[2]公立!AF13</f>
        <v>7282</v>
      </c>
      <c r="F185" s="40">
        <f>+[2]公立!AG13</f>
        <v>9</v>
      </c>
      <c r="G185" s="40">
        <f>+[2]公立!AQ13</f>
        <v>115</v>
      </c>
      <c r="H185" s="40">
        <f>+[2]公立!AM13</f>
        <v>29</v>
      </c>
      <c r="I185" s="40">
        <f>+[2]公立!AN13</f>
        <v>57</v>
      </c>
      <c r="J185" s="89">
        <f>+[2]公立!D7</f>
        <v>4</v>
      </c>
      <c r="K185" s="87">
        <f>+[2]公立!I19</f>
        <v>0</v>
      </c>
      <c r="L185" s="88">
        <f>+[2]公立!J19</f>
        <v>0</v>
      </c>
      <c r="M185" s="40">
        <f>+[2]公立!F7</f>
        <v>2</v>
      </c>
      <c r="N185" s="89">
        <f>+[2]公立!G7</f>
        <v>12</v>
      </c>
      <c r="O185" s="89">
        <f>+[2]公立!H7</f>
        <v>45</v>
      </c>
      <c r="P185" s="40">
        <f>+[2]公立!I7</f>
        <v>0</v>
      </c>
      <c r="Q185" s="40">
        <f>SUM(R185:U185)</f>
        <v>0</v>
      </c>
      <c r="R185" s="40">
        <f>+[2]公立!L7</f>
        <v>0</v>
      </c>
      <c r="S185" s="40">
        <f>+[2]公立!M7</f>
        <v>0</v>
      </c>
      <c r="T185" s="40">
        <f>+[2]公立!N7</f>
        <v>0</v>
      </c>
      <c r="U185" s="40">
        <f>+[2]公立!O7</f>
        <v>0</v>
      </c>
      <c r="V185" s="89">
        <f>+N185+Q185</f>
        <v>12</v>
      </c>
      <c r="W185" s="41">
        <f>IF(C185=0,0,+D185/C185*100)</f>
        <v>99.166115155526143</v>
      </c>
      <c r="X185" s="112">
        <f>IF(C185=0,0,+V185/C185*100)</f>
        <v>0.1588352084712111</v>
      </c>
      <c r="Y185" s="87">
        <f>SUM(Z185:AC185)</f>
        <v>7416</v>
      </c>
      <c r="Z185" s="40">
        <f>+[2]公立!V25</f>
        <v>7320</v>
      </c>
      <c r="AA185" s="40">
        <f>+[2]公立!W25</f>
        <v>9</v>
      </c>
      <c r="AB185" s="40">
        <f>+[2]公立!AA25</f>
        <v>30</v>
      </c>
      <c r="AC185" s="40">
        <f>+[2]公立!AB25</f>
        <v>57</v>
      </c>
      <c r="AD185" s="263" t="s">
        <v>72</v>
      </c>
      <c r="AE185" s="264"/>
      <c r="AF185">
        <f>IF(SUM(J185:P185)+D185=C185,0,Y)</f>
        <v>0</v>
      </c>
    </row>
    <row r="186" spans="1:32" ht="15" customHeight="1">
      <c r="A186" s="264" t="s">
        <v>71</v>
      </c>
      <c r="B186" s="265"/>
      <c r="C186" s="40">
        <f>+D186+J186+K186+L186+M186+N186+O186+P186</f>
        <v>247</v>
      </c>
      <c r="D186" s="87">
        <f>SUM(E186:I186)</f>
        <v>244</v>
      </c>
      <c r="E186" s="40">
        <f>+[2]私立!AF13</f>
        <v>243</v>
      </c>
      <c r="F186" s="40">
        <f>+[2]私立!AG13</f>
        <v>0</v>
      </c>
      <c r="G186" s="40">
        <f>+[2]私立!AQ13</f>
        <v>1</v>
      </c>
      <c r="H186" s="40">
        <f>+[2]私立!AM13</f>
        <v>0</v>
      </c>
      <c r="I186" s="40">
        <f>+[2]私立!AN13</f>
        <v>0</v>
      </c>
      <c r="J186" s="89">
        <f>+[2]私立!D7</f>
        <v>0</v>
      </c>
      <c r="K186" s="87">
        <f>+[2]私立!I19</f>
        <v>0</v>
      </c>
      <c r="L186" s="88">
        <f>+[2]私立!J19</f>
        <v>0</v>
      </c>
      <c r="M186" s="40">
        <f>+[2]私立!F7</f>
        <v>0</v>
      </c>
      <c r="N186" s="89">
        <f>+[2]私立!G7</f>
        <v>0</v>
      </c>
      <c r="O186" s="89">
        <f>+[2]私立!H7</f>
        <v>3</v>
      </c>
      <c r="P186" s="40">
        <f>+[2]私立!I7</f>
        <v>0</v>
      </c>
      <c r="Q186" s="40">
        <f>SUM(R186:U186)</f>
        <v>0</v>
      </c>
      <c r="R186" s="40">
        <f>+[2]私立!L7</f>
        <v>0</v>
      </c>
      <c r="S186" s="40">
        <f>+[2]私立!M7</f>
        <v>0</v>
      </c>
      <c r="T186" s="40">
        <f>+[2]私立!N7</f>
        <v>0</v>
      </c>
      <c r="U186" s="40">
        <f>+[2]私立!O7</f>
        <v>0</v>
      </c>
      <c r="V186" s="89">
        <f>+N186+Q186</f>
        <v>0</v>
      </c>
      <c r="W186" s="41">
        <f>IF(C186=0,0,+D186/C186*100)</f>
        <v>98.785425101214571</v>
      </c>
      <c r="X186" s="112">
        <f>IF(C186=0,0,+V186/C186*100)</f>
        <v>0</v>
      </c>
      <c r="Y186" s="87">
        <f>SUM(Z186:AC186)</f>
        <v>244</v>
      </c>
      <c r="Z186" s="40">
        <f>+[2]私立!V25</f>
        <v>244</v>
      </c>
      <c r="AA186" s="40">
        <f>+[2]私立!W25</f>
        <v>0</v>
      </c>
      <c r="AB186" s="40">
        <f>+[2]私立!AA25</f>
        <v>0</v>
      </c>
      <c r="AC186" s="40">
        <f>+[2]私立!AB25</f>
        <v>0</v>
      </c>
      <c r="AD186" s="263" t="s">
        <v>71</v>
      </c>
      <c r="AE186" s="264"/>
      <c r="AF186">
        <f>IF(SUM(J186:P186)+D186=C186,0,Y)</f>
        <v>0</v>
      </c>
    </row>
    <row r="187" spans="1:32" ht="13.5" customHeight="1">
      <c r="A187" s="47"/>
      <c r="B187" s="46"/>
      <c r="C187" s="2"/>
      <c r="D187" s="94"/>
      <c r="E187" s="113"/>
      <c r="F187" s="114"/>
      <c r="G187" s="113"/>
      <c r="H187" s="114"/>
      <c r="I187" s="113"/>
      <c r="J187" s="101"/>
      <c r="K187" s="203"/>
      <c r="L187" s="204"/>
      <c r="M187" s="120"/>
      <c r="N187" s="101"/>
      <c r="O187" s="118"/>
      <c r="P187" s="119"/>
      <c r="Q187" s="120"/>
      <c r="R187" s="119"/>
      <c r="S187" s="120"/>
      <c r="T187" s="45"/>
      <c r="U187" s="120"/>
      <c r="V187" s="101"/>
      <c r="W187" s="205"/>
      <c r="X187" s="121"/>
      <c r="Y187" s="122"/>
      <c r="Z187" s="114"/>
      <c r="AA187" s="113"/>
      <c r="AB187" s="114"/>
      <c r="AC187" s="113"/>
      <c r="AD187" s="44"/>
      <c r="AE187" s="43"/>
    </row>
    <row r="188" spans="1:32" ht="15" customHeight="1">
      <c r="A188" s="269" t="s">
        <v>70</v>
      </c>
      <c r="B188" s="270"/>
      <c r="C188" s="40">
        <f>+D188+J188+K188+L188+M188+N188+O188+P188</f>
        <v>2909</v>
      </c>
      <c r="D188" s="87">
        <f>SUM(E188:I188)</f>
        <v>2889</v>
      </c>
      <c r="E188" s="40">
        <f>+[2]高校進学計!AF6</f>
        <v>2806</v>
      </c>
      <c r="F188" s="40">
        <f>+[2]高校進学計!AG6</f>
        <v>4</v>
      </c>
      <c r="G188" s="40">
        <f>+[2]高校進学計!AQ6</f>
        <v>46</v>
      </c>
      <c r="H188" s="40">
        <f>+[2]高校進学計!AM6</f>
        <v>7</v>
      </c>
      <c r="I188" s="40">
        <f>+[2]高校進学計!AN6</f>
        <v>26</v>
      </c>
      <c r="J188" s="89">
        <f>+'[2]総計（女）'!D6</f>
        <v>2</v>
      </c>
      <c r="K188" s="87">
        <f>+[2]専修入学計!I6</f>
        <v>0</v>
      </c>
      <c r="L188" s="88">
        <f>+[2]専修入学計!J6</f>
        <v>0</v>
      </c>
      <c r="M188" s="40">
        <f>+'[2]総計（女）'!F6</f>
        <v>0</v>
      </c>
      <c r="N188" s="89">
        <f>+'[2]総計（女）'!G6</f>
        <v>3</v>
      </c>
      <c r="O188" s="89">
        <f>+'[2]総計（女）'!H6</f>
        <v>15</v>
      </c>
      <c r="P188" s="40">
        <f>+'[2]総計（女）'!I6</f>
        <v>0</v>
      </c>
      <c r="Q188" s="40">
        <f>SUM(R188:U188)</f>
        <v>0</v>
      </c>
      <c r="R188" s="40">
        <f>+'[2]総計（女）'!L6</f>
        <v>0</v>
      </c>
      <c r="S188" s="40">
        <f>+'[2]総計（女）'!M6</f>
        <v>0</v>
      </c>
      <c r="T188" s="40">
        <f>+'[2]総計（女）'!N6</f>
        <v>0</v>
      </c>
      <c r="U188" s="40">
        <f>+'[2]総計（女）'!O6</f>
        <v>0</v>
      </c>
      <c r="V188" s="89">
        <f>+N188+Q188</f>
        <v>3</v>
      </c>
      <c r="W188" s="41">
        <f>IF(C188=0,0,+D188/C188*100)</f>
        <v>99.312478514953597</v>
      </c>
      <c r="X188" s="112">
        <f>IF(C188=0,0,+V188/C188*100)</f>
        <v>0.10312822275696115</v>
      </c>
      <c r="Y188" s="87">
        <f>SUM(Z188:AC188)</f>
        <v>2859</v>
      </c>
      <c r="Z188" s="40">
        <f>+[2]高校入学志願計!V6</f>
        <v>2822</v>
      </c>
      <c r="AA188" s="40">
        <f>+[2]高校入学志願計!W6</f>
        <v>4</v>
      </c>
      <c r="AB188" s="40">
        <f>+[2]高校入学志願計!AA6</f>
        <v>7</v>
      </c>
      <c r="AC188" s="40">
        <f>+[2]高校入学志願計!AB6</f>
        <v>26</v>
      </c>
      <c r="AD188" s="251" t="s">
        <v>70</v>
      </c>
      <c r="AE188" s="252"/>
      <c r="AF188">
        <f>IF(SUM(J188:P188)+D188=C188,0,Y)</f>
        <v>0</v>
      </c>
    </row>
    <row r="189" spans="1:32" ht="15" customHeight="1">
      <c r="A189" s="269" t="s">
        <v>69</v>
      </c>
      <c r="B189" s="270"/>
      <c r="C189" s="40">
        <f>+D189+J189+K189+L189+M189+N189+O189+P189</f>
        <v>536</v>
      </c>
      <c r="D189" s="87">
        <f>SUM(E189:I189)</f>
        <v>531</v>
      </c>
      <c r="E189" s="40">
        <f>+[2]高校進学計!AF7</f>
        <v>502</v>
      </c>
      <c r="F189" s="40">
        <f>+[2]高校進学計!AG7</f>
        <v>0</v>
      </c>
      <c r="G189" s="40">
        <f>+[2]高校進学計!AQ7</f>
        <v>19</v>
      </c>
      <c r="H189" s="40">
        <f>+[2]高校進学計!AM7</f>
        <v>4</v>
      </c>
      <c r="I189" s="40">
        <f>+[2]高校進学計!AN7</f>
        <v>6</v>
      </c>
      <c r="J189" s="89">
        <f>+'[2]総計（女）'!D7</f>
        <v>0</v>
      </c>
      <c r="K189" s="87">
        <f>+[2]専修入学計!I7</f>
        <v>0</v>
      </c>
      <c r="L189" s="88">
        <f>+[2]専修入学計!J7</f>
        <v>0</v>
      </c>
      <c r="M189" s="40">
        <f>+'[2]総計（女）'!F7</f>
        <v>0</v>
      </c>
      <c r="N189" s="89">
        <f>+'[2]総計（女）'!G7</f>
        <v>1</v>
      </c>
      <c r="O189" s="89">
        <f>+'[2]総計（女）'!H7</f>
        <v>4</v>
      </c>
      <c r="P189" s="40">
        <f>+'[2]総計（女）'!I7</f>
        <v>0</v>
      </c>
      <c r="Q189" s="40">
        <f>SUM(R189:U189)</f>
        <v>0</v>
      </c>
      <c r="R189" s="40">
        <f>+'[2]総計（女）'!L7</f>
        <v>0</v>
      </c>
      <c r="S189" s="40">
        <f>+'[2]総計（女）'!M7</f>
        <v>0</v>
      </c>
      <c r="T189" s="40">
        <f>+'[2]総計（女）'!N7</f>
        <v>0</v>
      </c>
      <c r="U189" s="40">
        <f>+'[2]総計（女）'!O7</f>
        <v>0</v>
      </c>
      <c r="V189" s="89">
        <f>+N189+Q189</f>
        <v>1</v>
      </c>
      <c r="W189" s="41">
        <f>IF(C189=0,0,+D189/C189*100)</f>
        <v>99.067164179104466</v>
      </c>
      <c r="X189" s="112">
        <f>IF(C189=0,0,+V189/C189*100)</f>
        <v>0.18656716417910446</v>
      </c>
      <c r="Y189" s="87">
        <f>SUM(Z189:AC189)</f>
        <v>525</v>
      </c>
      <c r="Z189" s="40">
        <f>+[2]高校入学志願計!V7</f>
        <v>514</v>
      </c>
      <c r="AA189" s="40">
        <f>+[2]高校入学志願計!W7</f>
        <v>0</v>
      </c>
      <c r="AB189" s="40">
        <f>+[2]高校入学志願計!AA7</f>
        <v>5</v>
      </c>
      <c r="AC189" s="40">
        <f>+[2]高校入学志願計!AB7</f>
        <v>6</v>
      </c>
      <c r="AD189" s="251" t="s">
        <v>69</v>
      </c>
      <c r="AE189" s="252"/>
      <c r="AF189">
        <f>IF(SUM(J189:P189)+D189=C189,0,Y)</f>
        <v>0</v>
      </c>
    </row>
    <row r="190" spans="1:32" ht="15" customHeight="1">
      <c r="A190" s="269" t="s">
        <v>68</v>
      </c>
      <c r="B190" s="270"/>
      <c r="C190" s="40">
        <f>+D190+J190+K190+L190+M190+N190+O190+P190</f>
        <v>106</v>
      </c>
      <c r="D190" s="87">
        <f>SUM(E190:I190)</f>
        <v>105</v>
      </c>
      <c r="E190" s="40">
        <f>+[2]高校進学計!AF8</f>
        <v>105</v>
      </c>
      <c r="F190" s="40">
        <f>+[2]高校進学計!AG8</f>
        <v>0</v>
      </c>
      <c r="G190" s="40">
        <f>+[2]高校進学計!AQ8</f>
        <v>0</v>
      </c>
      <c r="H190" s="40">
        <f>+[2]高校進学計!AM8</f>
        <v>0</v>
      </c>
      <c r="I190" s="40">
        <f>+[2]高校進学計!AN8</f>
        <v>0</v>
      </c>
      <c r="J190" s="89">
        <f>+'[2]総計（女）'!D8</f>
        <v>0</v>
      </c>
      <c r="K190" s="87">
        <f>+[2]専修入学計!I8</f>
        <v>0</v>
      </c>
      <c r="L190" s="88">
        <f>+[2]専修入学計!J8</f>
        <v>0</v>
      </c>
      <c r="M190" s="40">
        <f>+'[2]総計（女）'!F8</f>
        <v>0</v>
      </c>
      <c r="N190" s="89">
        <f>+'[2]総計（女）'!G8</f>
        <v>0</v>
      </c>
      <c r="O190" s="89">
        <f>+'[2]総計（女）'!H8</f>
        <v>1</v>
      </c>
      <c r="P190" s="40">
        <f>+'[2]総計（女）'!I8</f>
        <v>0</v>
      </c>
      <c r="Q190" s="40">
        <f>SUM(R190:U190)</f>
        <v>0</v>
      </c>
      <c r="R190" s="40">
        <f>+'[2]総計（女）'!L8</f>
        <v>0</v>
      </c>
      <c r="S190" s="40">
        <f>+'[2]総計（女）'!M8</f>
        <v>0</v>
      </c>
      <c r="T190" s="40">
        <f>+'[2]総計（女）'!N8</f>
        <v>0</v>
      </c>
      <c r="U190" s="40">
        <f>+'[2]総計（女）'!O8</f>
        <v>0</v>
      </c>
      <c r="V190" s="89">
        <f>+N190+Q190</f>
        <v>0</v>
      </c>
      <c r="W190" s="41">
        <f>IF(C190=0,0,+D190/C190*100)</f>
        <v>99.056603773584911</v>
      </c>
      <c r="X190" s="112">
        <f>IF(C190=0,0,+V190/C190*100)</f>
        <v>0</v>
      </c>
      <c r="Y190" s="87">
        <f>SUM(Z190:AC190)</f>
        <v>105</v>
      </c>
      <c r="Z190" s="40">
        <f>+[2]高校入学志願計!V8</f>
        <v>105</v>
      </c>
      <c r="AA190" s="40">
        <f>+[2]高校入学志願計!W8</f>
        <v>0</v>
      </c>
      <c r="AB190" s="40">
        <f>+[2]高校入学志願計!AA8</f>
        <v>0</v>
      </c>
      <c r="AC190" s="40">
        <f>+[2]高校入学志願計!AB8</f>
        <v>0</v>
      </c>
      <c r="AD190" s="251" t="s">
        <v>68</v>
      </c>
      <c r="AE190" s="252"/>
      <c r="AF190">
        <f>IF(SUM(J190:P190)+D190=C190,0,Y)</f>
        <v>0</v>
      </c>
    </row>
    <row r="191" spans="1:32" s="123" customFormat="1" ht="15" customHeight="1">
      <c r="A191" s="252" t="s">
        <v>67</v>
      </c>
      <c r="B191" s="255"/>
      <c r="C191" s="40">
        <f>+D191+J191+K191+L191+M191+N191+O191+P191</f>
        <v>95</v>
      </c>
      <c r="D191" s="87">
        <f>SUM(E191:I191)</f>
        <v>95</v>
      </c>
      <c r="E191" s="40">
        <f>+[2]高校進学計!AF9</f>
        <v>92</v>
      </c>
      <c r="F191" s="40">
        <f>+[2]高校進学計!AG9</f>
        <v>0</v>
      </c>
      <c r="G191" s="40">
        <f>+[2]高校進学計!AQ9</f>
        <v>2</v>
      </c>
      <c r="H191" s="40">
        <f>+[2]高校進学計!AM9</f>
        <v>1</v>
      </c>
      <c r="I191" s="40">
        <f>+[2]高校進学計!AN9</f>
        <v>0</v>
      </c>
      <c r="J191" s="89">
        <f>+'[2]総計（女）'!D9</f>
        <v>0</v>
      </c>
      <c r="K191" s="87">
        <f>+[2]専修入学計!I9</f>
        <v>0</v>
      </c>
      <c r="L191" s="88">
        <f>+[2]専修入学計!J9</f>
        <v>0</v>
      </c>
      <c r="M191" s="40">
        <f>+'[2]総計（女）'!F9</f>
        <v>0</v>
      </c>
      <c r="N191" s="89">
        <f>+'[2]総計（女）'!G9</f>
        <v>0</v>
      </c>
      <c r="O191" s="89">
        <f>+'[2]総計（女）'!H9</f>
        <v>0</v>
      </c>
      <c r="P191" s="40">
        <f>+'[2]総計（女）'!I9</f>
        <v>0</v>
      </c>
      <c r="Q191" s="40">
        <f>SUM(R191:U191)</f>
        <v>0</v>
      </c>
      <c r="R191" s="40">
        <f>+'[2]総計（女）'!L9</f>
        <v>0</v>
      </c>
      <c r="S191" s="40">
        <f>+'[2]総計（女）'!M9</f>
        <v>0</v>
      </c>
      <c r="T191" s="40">
        <f>+'[2]総計（女）'!N9</f>
        <v>0</v>
      </c>
      <c r="U191" s="40">
        <f>+'[2]総計（女）'!O9</f>
        <v>0</v>
      </c>
      <c r="V191" s="89">
        <f>+N191+Q191</f>
        <v>0</v>
      </c>
      <c r="W191" s="41">
        <f>IF(C191=0,0,+D191/C191*100)</f>
        <v>100</v>
      </c>
      <c r="X191" s="112">
        <f>IF(C191=0,0,+V191/C191*100)</f>
        <v>0</v>
      </c>
      <c r="Y191" s="87">
        <f>SUM(Z191:AC191)</f>
        <v>93</v>
      </c>
      <c r="Z191" s="40">
        <f>+[2]高校入学志願計!V9</f>
        <v>92</v>
      </c>
      <c r="AA191" s="40">
        <f>+[2]高校入学志願計!W9</f>
        <v>0</v>
      </c>
      <c r="AB191" s="40">
        <f>+[2]高校入学志願計!AA9</f>
        <v>1</v>
      </c>
      <c r="AC191" s="40">
        <f>+[2]高校入学志願計!AB9</f>
        <v>0</v>
      </c>
      <c r="AD191" s="251" t="s">
        <v>67</v>
      </c>
      <c r="AE191" s="252"/>
    </row>
    <row r="192" spans="1:32" s="123" customFormat="1" ht="15" customHeight="1">
      <c r="A192" s="252" t="s">
        <v>66</v>
      </c>
      <c r="B192" s="255"/>
      <c r="C192" s="40">
        <f>+D192+J192+K192+L192+M192+N192+O192+P192</f>
        <v>230</v>
      </c>
      <c r="D192" s="87">
        <f>SUM(E192:I192)</f>
        <v>228</v>
      </c>
      <c r="E192" s="40">
        <f>+[2]高校進学計!AF10</f>
        <v>222</v>
      </c>
      <c r="F192" s="40">
        <f>+[2]高校進学計!AG10</f>
        <v>0</v>
      </c>
      <c r="G192" s="40">
        <f>+[2]高校進学計!AQ10</f>
        <v>3</v>
      </c>
      <c r="H192" s="40">
        <f>+[2]高校進学計!AM10</f>
        <v>0</v>
      </c>
      <c r="I192" s="40">
        <f>+[2]高校進学計!AN10</f>
        <v>3</v>
      </c>
      <c r="J192" s="89">
        <f>+'[2]総計（女）'!D10</f>
        <v>0</v>
      </c>
      <c r="K192" s="87">
        <f>+[2]専修入学計!I10</f>
        <v>0</v>
      </c>
      <c r="L192" s="88">
        <f>+[2]専修入学計!J10</f>
        <v>0</v>
      </c>
      <c r="M192" s="40">
        <f>+'[2]総計（女）'!F10</f>
        <v>0</v>
      </c>
      <c r="N192" s="89">
        <f>+'[2]総計（女）'!G10</f>
        <v>0</v>
      </c>
      <c r="O192" s="89">
        <f>+'[2]総計（女）'!H10</f>
        <v>2</v>
      </c>
      <c r="P192" s="40">
        <f>+'[2]総計（女）'!I10</f>
        <v>0</v>
      </c>
      <c r="Q192" s="40">
        <f>SUM(R192:U192)</f>
        <v>0</v>
      </c>
      <c r="R192" s="40">
        <f>+'[2]総計（女）'!L10</f>
        <v>0</v>
      </c>
      <c r="S192" s="40">
        <f>+'[2]総計（女）'!M10</f>
        <v>0</v>
      </c>
      <c r="T192" s="40">
        <f>+'[2]総計（女）'!N10</f>
        <v>0</v>
      </c>
      <c r="U192" s="40">
        <f>+'[2]総計（女）'!O10</f>
        <v>0</v>
      </c>
      <c r="V192" s="89">
        <f>+N192+Q192</f>
        <v>0</v>
      </c>
      <c r="W192" s="41">
        <f>IF(C192=0,0,+D192/C192*100)</f>
        <v>99.130434782608702</v>
      </c>
      <c r="X192" s="112">
        <f>IF(C192=0,0,+V192/C192*100)</f>
        <v>0</v>
      </c>
      <c r="Y192" s="87">
        <f>SUM(Z192:AC192)</f>
        <v>226</v>
      </c>
      <c r="Z192" s="40">
        <f>+[2]高校入学志願計!V10</f>
        <v>223</v>
      </c>
      <c r="AA192" s="40">
        <f>+[2]高校入学志願計!W10</f>
        <v>0</v>
      </c>
      <c r="AB192" s="40">
        <f>+[2]高校入学志願計!AA10</f>
        <v>0</v>
      </c>
      <c r="AC192" s="40">
        <f>+[2]高校入学志願計!AB10</f>
        <v>3</v>
      </c>
      <c r="AD192" s="251" t="s">
        <v>66</v>
      </c>
      <c r="AE192" s="252"/>
    </row>
    <row r="193" spans="1:31" s="123" customFormat="1" ht="13.5" customHeight="1">
      <c r="A193" s="43"/>
      <c r="B193" s="124"/>
      <c r="C193" s="40"/>
      <c r="D193" s="87"/>
      <c r="E193" s="40"/>
      <c r="F193" s="40"/>
      <c r="G193" s="40"/>
      <c r="H193" s="40"/>
      <c r="I193" s="40"/>
      <c r="J193" s="89"/>
      <c r="K193" s="87"/>
      <c r="L193" s="88"/>
      <c r="M193" s="40"/>
      <c r="N193" s="89"/>
      <c r="O193" s="89"/>
      <c r="P193" s="40"/>
      <c r="Q193" s="40"/>
      <c r="R193" s="40"/>
      <c r="S193" s="40"/>
      <c r="T193" s="40"/>
      <c r="U193" s="40"/>
      <c r="V193" s="89"/>
      <c r="W193" s="41"/>
      <c r="X193" s="112"/>
      <c r="Y193" s="87"/>
      <c r="Z193" s="40"/>
      <c r="AA193" s="40"/>
      <c r="AB193" s="40"/>
      <c r="AC193" s="40"/>
      <c r="AD193" s="44"/>
      <c r="AE193" s="43"/>
    </row>
    <row r="194" spans="1:31" s="123" customFormat="1" ht="15" customHeight="1">
      <c r="A194" s="252" t="s">
        <v>65</v>
      </c>
      <c r="B194" s="255"/>
      <c r="C194" s="40">
        <f>+D194+J194+K194+L194+M194+N194+O194+P194</f>
        <v>231</v>
      </c>
      <c r="D194" s="87">
        <f>SUM(E194:I194)</f>
        <v>230</v>
      </c>
      <c r="E194" s="40">
        <f>+[2]高校進学計!AF11</f>
        <v>227</v>
      </c>
      <c r="F194" s="40">
        <f>+[2]高校進学計!AG11</f>
        <v>0</v>
      </c>
      <c r="G194" s="40">
        <f>+[2]高校進学計!AQ11</f>
        <v>2</v>
      </c>
      <c r="H194" s="40">
        <f>+[2]高校進学計!AM11</f>
        <v>1</v>
      </c>
      <c r="I194" s="40">
        <f>+[2]高校進学計!AN11</f>
        <v>0</v>
      </c>
      <c r="J194" s="89">
        <f>+'[2]総計（女）'!D11</f>
        <v>0</v>
      </c>
      <c r="K194" s="87">
        <f>+[2]専修入学計!I11</f>
        <v>0</v>
      </c>
      <c r="L194" s="88">
        <f>+[2]専修入学計!J11</f>
        <v>0</v>
      </c>
      <c r="M194" s="40">
        <f>+'[2]総計（女）'!F11</f>
        <v>0</v>
      </c>
      <c r="N194" s="89">
        <f>+'[2]総計（女）'!G11</f>
        <v>1</v>
      </c>
      <c r="O194" s="89">
        <f>+'[2]総計（女）'!H11</f>
        <v>0</v>
      </c>
      <c r="P194" s="40">
        <f>+'[2]総計（女）'!I11</f>
        <v>0</v>
      </c>
      <c r="Q194" s="40">
        <f>SUM(R194:U194)</f>
        <v>0</v>
      </c>
      <c r="R194" s="40">
        <f>+'[2]総計（女）'!L11</f>
        <v>0</v>
      </c>
      <c r="S194" s="40">
        <f>+'[2]総計（女）'!M11</f>
        <v>0</v>
      </c>
      <c r="T194" s="40">
        <f>+'[2]総計（女）'!N11</f>
        <v>0</v>
      </c>
      <c r="U194" s="40">
        <f>+'[2]総計（女）'!O11</f>
        <v>0</v>
      </c>
      <c r="V194" s="89">
        <f>+N194+Q194</f>
        <v>1</v>
      </c>
      <c r="W194" s="41">
        <f>IF(C194=0,0,+D194/C194*100)</f>
        <v>99.567099567099575</v>
      </c>
      <c r="X194" s="112">
        <f>IF(C194=0,0,+V194/C194*100)</f>
        <v>0.4329004329004329</v>
      </c>
      <c r="Y194" s="87">
        <f>SUM(Z194:AC194)</f>
        <v>229</v>
      </c>
      <c r="Z194" s="40">
        <f>+[2]高校入学志願計!V11</f>
        <v>228</v>
      </c>
      <c r="AA194" s="40">
        <f>+[2]高校入学志願計!W11</f>
        <v>0</v>
      </c>
      <c r="AB194" s="40">
        <f>+[2]高校入学志願計!AA11</f>
        <v>1</v>
      </c>
      <c r="AC194" s="40">
        <f>+[2]高校入学志願計!AB11</f>
        <v>0</v>
      </c>
      <c r="AD194" s="251" t="s">
        <v>65</v>
      </c>
      <c r="AE194" s="252"/>
    </row>
    <row r="195" spans="1:31" s="123" customFormat="1" ht="15" customHeight="1">
      <c r="A195" s="252" t="s">
        <v>64</v>
      </c>
      <c r="B195" s="255"/>
      <c r="C195" s="40">
        <f>+D195+J195+K195+L195+M195+N195+O195+P195</f>
        <v>80</v>
      </c>
      <c r="D195" s="87">
        <f>SUM(E195:I195)</f>
        <v>80</v>
      </c>
      <c r="E195" s="40">
        <f>+[2]高校進学計!AF12</f>
        <v>78</v>
      </c>
      <c r="F195" s="40">
        <f>+[2]高校進学計!AG12</f>
        <v>1</v>
      </c>
      <c r="G195" s="40">
        <f>+[2]高校進学計!AQ12</f>
        <v>1</v>
      </c>
      <c r="H195" s="40">
        <f>+[2]高校進学計!AM12</f>
        <v>0</v>
      </c>
      <c r="I195" s="40">
        <f>+[2]高校進学計!AN12</f>
        <v>0</v>
      </c>
      <c r="J195" s="89">
        <f>+'[2]総計（女）'!D12</f>
        <v>0</v>
      </c>
      <c r="K195" s="87">
        <f>+[2]専修入学計!I12</f>
        <v>0</v>
      </c>
      <c r="L195" s="88">
        <f>+[2]専修入学計!J12</f>
        <v>0</v>
      </c>
      <c r="M195" s="40">
        <f>+'[2]総計（女）'!F12</f>
        <v>0</v>
      </c>
      <c r="N195" s="89">
        <f>+'[2]総計（女）'!G12</f>
        <v>0</v>
      </c>
      <c r="O195" s="89">
        <f>+'[2]総計（女）'!H12</f>
        <v>0</v>
      </c>
      <c r="P195" s="40">
        <f>+'[2]総計（女）'!I12</f>
        <v>0</v>
      </c>
      <c r="Q195" s="40">
        <f>SUM(R195:U195)</f>
        <v>0</v>
      </c>
      <c r="R195" s="40">
        <f>+'[2]総計（女）'!L12</f>
        <v>0</v>
      </c>
      <c r="S195" s="40">
        <f>+'[2]総計（女）'!M12</f>
        <v>0</v>
      </c>
      <c r="T195" s="40">
        <f>+'[2]総計（女）'!N12</f>
        <v>0</v>
      </c>
      <c r="U195" s="40">
        <f>+'[2]総計（女）'!O12</f>
        <v>0</v>
      </c>
      <c r="V195" s="89">
        <f>+N195+Q195</f>
        <v>0</v>
      </c>
      <c r="W195" s="41">
        <f>IF(C195=0,0,+D195/C195*100)</f>
        <v>100</v>
      </c>
      <c r="X195" s="112">
        <f>IF(C195=0,0,+V195/C195*100)</f>
        <v>0</v>
      </c>
      <c r="Y195" s="87">
        <f>SUM(Z195:AC195)</f>
        <v>79</v>
      </c>
      <c r="Z195" s="40">
        <f>+[2]高校入学志願計!V12</f>
        <v>78</v>
      </c>
      <c r="AA195" s="40">
        <f>+[2]高校入学志願計!W12</f>
        <v>1</v>
      </c>
      <c r="AB195" s="40">
        <f>+[2]高校入学志願計!AA12</f>
        <v>0</v>
      </c>
      <c r="AC195" s="40">
        <f>+[2]高校入学志願計!AB12</f>
        <v>0</v>
      </c>
      <c r="AD195" s="251" t="s">
        <v>64</v>
      </c>
      <c r="AE195" s="252"/>
    </row>
    <row r="196" spans="1:31" s="123" customFormat="1" ht="15" customHeight="1">
      <c r="A196" s="252" t="s">
        <v>63</v>
      </c>
      <c r="B196" s="255"/>
      <c r="C196" s="40">
        <f>+D196+J196+K196+L196+M196+N196+O196+P196</f>
        <v>42</v>
      </c>
      <c r="D196" s="87">
        <f>SUM(E196:I196)</f>
        <v>41</v>
      </c>
      <c r="E196" s="40">
        <f>+[2]高校進学計!AF13</f>
        <v>41</v>
      </c>
      <c r="F196" s="40">
        <f>+[2]高校進学計!AG13</f>
        <v>0</v>
      </c>
      <c r="G196" s="40">
        <f>+[2]高校進学計!AQ13</f>
        <v>0</v>
      </c>
      <c r="H196" s="40">
        <f>+[2]高校進学計!AM13</f>
        <v>0</v>
      </c>
      <c r="I196" s="40">
        <f>+[2]高校進学計!AN13</f>
        <v>0</v>
      </c>
      <c r="J196" s="89">
        <f>+'[2]総計（女）'!D13</f>
        <v>0</v>
      </c>
      <c r="K196" s="87">
        <f>+[2]専修入学計!I13</f>
        <v>0</v>
      </c>
      <c r="L196" s="88">
        <f>+[2]専修入学計!J13</f>
        <v>0</v>
      </c>
      <c r="M196" s="40">
        <f>+'[2]総計（女）'!F13</f>
        <v>0</v>
      </c>
      <c r="N196" s="89">
        <f>+'[2]総計（女）'!G13</f>
        <v>0</v>
      </c>
      <c r="O196" s="89">
        <f>+'[2]総計（女）'!H13</f>
        <v>1</v>
      </c>
      <c r="P196" s="40">
        <f>+'[2]総計（女）'!I13</f>
        <v>0</v>
      </c>
      <c r="Q196" s="40">
        <f>SUM(R196:U196)</f>
        <v>0</v>
      </c>
      <c r="R196" s="40">
        <f>+'[2]総計（女）'!L13</f>
        <v>0</v>
      </c>
      <c r="S196" s="40">
        <f>+'[2]総計（女）'!M13</f>
        <v>0</v>
      </c>
      <c r="T196" s="40">
        <f>+'[2]総計（女）'!N13</f>
        <v>0</v>
      </c>
      <c r="U196" s="40">
        <f>+'[2]総計（女）'!O13</f>
        <v>0</v>
      </c>
      <c r="V196" s="89">
        <f>+N196+Q196</f>
        <v>0</v>
      </c>
      <c r="W196" s="41">
        <f>IF(C196=0,0,+D196/C196*100)</f>
        <v>97.61904761904762</v>
      </c>
      <c r="X196" s="112">
        <f>IF(C196=0,0,+V196/C196*100)</f>
        <v>0</v>
      </c>
      <c r="Y196" s="87">
        <f>SUM(Z196:AC196)</f>
        <v>41</v>
      </c>
      <c r="Z196" s="40">
        <f>+[2]高校入学志願計!V13</f>
        <v>41</v>
      </c>
      <c r="AA196" s="40">
        <f>+[2]高校入学志願計!W13</f>
        <v>0</v>
      </c>
      <c r="AB196" s="40">
        <f>+[2]高校入学志願計!AA13</f>
        <v>0</v>
      </c>
      <c r="AC196" s="40">
        <f>+[2]高校入学志願計!AB13</f>
        <v>0</v>
      </c>
      <c r="AD196" s="251" t="s">
        <v>63</v>
      </c>
      <c r="AE196" s="252"/>
    </row>
    <row r="197" spans="1:31" s="123" customFormat="1" ht="15" customHeight="1">
      <c r="A197" s="252" t="s">
        <v>62</v>
      </c>
      <c r="B197" s="255"/>
      <c r="C197" s="40">
        <f>+D197+J197+K197+L197+M197+N197+O197+P197</f>
        <v>442</v>
      </c>
      <c r="D197" s="87">
        <f>SUM(E197:I197)</f>
        <v>438</v>
      </c>
      <c r="E197" s="40">
        <f>+[2]高校進学計!AF14</f>
        <v>423</v>
      </c>
      <c r="F197" s="40">
        <f>+[2]高校進学計!AG14</f>
        <v>0</v>
      </c>
      <c r="G197" s="40">
        <f>+[2]高校進学計!AQ14</f>
        <v>8</v>
      </c>
      <c r="H197" s="40">
        <f>+[2]高校進学計!AM14</f>
        <v>6</v>
      </c>
      <c r="I197" s="40">
        <f>+[2]高校進学計!AN14</f>
        <v>1</v>
      </c>
      <c r="J197" s="89">
        <f>+'[2]総計（女）'!D14</f>
        <v>0</v>
      </c>
      <c r="K197" s="87">
        <f>+[2]専修入学計!I14</f>
        <v>0</v>
      </c>
      <c r="L197" s="88">
        <f>+[2]専修入学計!J14</f>
        <v>0</v>
      </c>
      <c r="M197" s="40">
        <f>+'[2]総計（女）'!F14</f>
        <v>0</v>
      </c>
      <c r="N197" s="89">
        <f>+'[2]総計（女）'!G14</f>
        <v>1</v>
      </c>
      <c r="O197" s="89">
        <f>+'[2]総計（女）'!H14</f>
        <v>3</v>
      </c>
      <c r="P197" s="40">
        <f>+'[2]総計（女）'!I14</f>
        <v>0</v>
      </c>
      <c r="Q197" s="40">
        <f>SUM(R197:U197)</f>
        <v>0</v>
      </c>
      <c r="R197" s="40">
        <f>+'[2]総計（女）'!L14</f>
        <v>0</v>
      </c>
      <c r="S197" s="40">
        <f>+'[2]総計（女）'!M14</f>
        <v>0</v>
      </c>
      <c r="T197" s="40">
        <f>+'[2]総計（女）'!N14</f>
        <v>0</v>
      </c>
      <c r="U197" s="40">
        <f>+'[2]総計（女）'!O14</f>
        <v>0</v>
      </c>
      <c r="V197" s="89">
        <f>+N197+Q197</f>
        <v>1</v>
      </c>
      <c r="W197" s="41">
        <f>IF(C197=0,0,+D197/C197*100)</f>
        <v>99.095022624434392</v>
      </c>
      <c r="X197" s="112">
        <f>IF(C197=0,0,+V197/C197*100)</f>
        <v>0.22624434389140274</v>
      </c>
      <c r="Y197" s="87">
        <f>SUM(Z197:AC197)</f>
        <v>431</v>
      </c>
      <c r="Z197" s="40">
        <f>+[2]高校入学志願計!V14</f>
        <v>424</v>
      </c>
      <c r="AA197" s="40">
        <f>+[2]高校入学志願計!W14</f>
        <v>0</v>
      </c>
      <c r="AB197" s="40">
        <f>+[2]高校入学志願計!AA14</f>
        <v>6</v>
      </c>
      <c r="AC197" s="40">
        <f>+[2]高校入学志願計!AB14</f>
        <v>1</v>
      </c>
      <c r="AD197" s="251" t="s">
        <v>62</v>
      </c>
      <c r="AE197" s="252"/>
    </row>
    <row r="198" spans="1:31" s="123" customFormat="1" ht="15" customHeight="1">
      <c r="A198" s="252" t="s">
        <v>61</v>
      </c>
      <c r="B198" s="255"/>
      <c r="C198" s="40">
        <f>+D198+J198+K198+L198+M198+N198+O198+P198</f>
        <v>221</v>
      </c>
      <c r="D198" s="87">
        <f>SUM(E198:I198)</f>
        <v>221</v>
      </c>
      <c r="E198" s="40">
        <f>+[2]高校進学計!AF15</f>
        <v>217</v>
      </c>
      <c r="F198" s="40">
        <f>+[2]高校進学計!AG15</f>
        <v>0</v>
      </c>
      <c r="G198" s="40">
        <f>+[2]高校進学計!AQ15</f>
        <v>1</v>
      </c>
      <c r="H198" s="40">
        <f>+[2]高校進学計!AM15</f>
        <v>3</v>
      </c>
      <c r="I198" s="40">
        <f>+[2]高校進学計!AN15</f>
        <v>0</v>
      </c>
      <c r="J198" s="89">
        <f>+'[2]総計（女）'!D15</f>
        <v>0</v>
      </c>
      <c r="K198" s="87">
        <f>+[2]専修入学計!I15</f>
        <v>0</v>
      </c>
      <c r="L198" s="88">
        <f>+[2]専修入学計!J15</f>
        <v>0</v>
      </c>
      <c r="M198" s="40">
        <f>+'[2]総計（女）'!F15</f>
        <v>0</v>
      </c>
      <c r="N198" s="89">
        <f>+'[2]総計（女）'!G15</f>
        <v>0</v>
      </c>
      <c r="O198" s="89">
        <f>+'[2]総計（女）'!H15</f>
        <v>0</v>
      </c>
      <c r="P198" s="40">
        <f>+'[2]総計（女）'!I15</f>
        <v>0</v>
      </c>
      <c r="Q198" s="40">
        <f>SUM(R198:U198)</f>
        <v>0</v>
      </c>
      <c r="R198" s="40">
        <f>+'[2]総計（女）'!L15</f>
        <v>0</v>
      </c>
      <c r="S198" s="40">
        <f>+'[2]総計（女）'!M15</f>
        <v>0</v>
      </c>
      <c r="T198" s="40">
        <f>+'[2]総計（女）'!N15</f>
        <v>0</v>
      </c>
      <c r="U198" s="40">
        <f>+'[2]総計（女）'!O15</f>
        <v>0</v>
      </c>
      <c r="V198" s="89">
        <f>+N198+Q198</f>
        <v>0</v>
      </c>
      <c r="W198" s="41">
        <f>IF(C198=0,0,+D198/C198*100)</f>
        <v>100</v>
      </c>
      <c r="X198" s="112">
        <f>IF(C198=0,0,+V198/C198*100)</f>
        <v>0</v>
      </c>
      <c r="Y198" s="87">
        <f>SUM(Z198:AC198)</f>
        <v>220</v>
      </c>
      <c r="Z198" s="40">
        <f>+[2]高校入学志願計!V15</f>
        <v>217</v>
      </c>
      <c r="AA198" s="40">
        <f>+[2]高校入学志願計!W15</f>
        <v>0</v>
      </c>
      <c r="AB198" s="40">
        <f>+[2]高校入学志願計!AA15</f>
        <v>3</v>
      </c>
      <c r="AC198" s="40">
        <f>+[2]高校入学志願計!AB15</f>
        <v>0</v>
      </c>
      <c r="AD198" s="251" t="s">
        <v>61</v>
      </c>
      <c r="AE198" s="252"/>
    </row>
    <row r="199" spans="1:31" s="123" customFormat="1" ht="13.5" customHeight="1">
      <c r="A199" s="218"/>
      <c r="B199" s="221"/>
      <c r="C199" s="40"/>
      <c r="D199" s="87"/>
      <c r="E199" s="40"/>
      <c r="F199" s="40"/>
      <c r="G199" s="40"/>
      <c r="H199" s="40"/>
      <c r="I199" s="40"/>
      <c r="J199" s="89"/>
      <c r="K199" s="87"/>
      <c r="L199" s="88"/>
      <c r="M199" s="40"/>
      <c r="N199" s="89"/>
      <c r="O199" s="89"/>
      <c r="P199" s="40"/>
      <c r="Q199" s="40"/>
      <c r="R199" s="40"/>
      <c r="S199" s="40"/>
      <c r="T199" s="40"/>
      <c r="U199" s="40"/>
      <c r="V199" s="89"/>
      <c r="W199" s="41"/>
      <c r="X199" s="112"/>
      <c r="Y199" s="87"/>
      <c r="Z199" s="40"/>
      <c r="AA199" s="40"/>
      <c r="AB199" s="40"/>
      <c r="AC199" s="40"/>
      <c r="AD199" s="217"/>
      <c r="AE199" s="218"/>
    </row>
    <row r="200" spans="1:31" s="123" customFormat="1" ht="15" customHeight="1">
      <c r="A200" s="252" t="s">
        <v>96</v>
      </c>
      <c r="B200" s="255"/>
      <c r="C200" s="40">
        <f>+D200+J200+K200+L200+M200+N200+O200+P200</f>
        <v>140</v>
      </c>
      <c r="D200" s="87">
        <f>SUM(E200:I200)</f>
        <v>140</v>
      </c>
      <c r="E200" s="40">
        <f>+[2]高校進学計!AF16</f>
        <v>134</v>
      </c>
      <c r="F200" s="40">
        <f>+[2]高校進学計!AG16</f>
        <v>0</v>
      </c>
      <c r="G200" s="40">
        <f>+[2]高校進学計!AQ16</f>
        <v>4</v>
      </c>
      <c r="H200" s="40">
        <f>+[2]高校進学計!AM16</f>
        <v>2</v>
      </c>
      <c r="I200" s="40">
        <f>+[2]高校進学計!AN16</f>
        <v>0</v>
      </c>
      <c r="J200" s="89">
        <f>+'[2]総計（女）'!D16</f>
        <v>0</v>
      </c>
      <c r="K200" s="87">
        <f>+[2]専修入学計!I16</f>
        <v>0</v>
      </c>
      <c r="L200" s="88">
        <f>+[2]専修入学計!J16</f>
        <v>0</v>
      </c>
      <c r="M200" s="40">
        <f>+'[2]総計（女）'!F16</f>
        <v>0</v>
      </c>
      <c r="N200" s="89">
        <f>+'[2]総計（女）'!G16</f>
        <v>0</v>
      </c>
      <c r="O200" s="89">
        <f>+'[2]総計（女）'!H16</f>
        <v>0</v>
      </c>
      <c r="P200" s="40">
        <f>+'[2]総計（女）'!I16</f>
        <v>0</v>
      </c>
      <c r="Q200" s="40">
        <f>SUM(R200:U200)</f>
        <v>0</v>
      </c>
      <c r="R200" s="40">
        <f>+'[2]総計（女）'!L16</f>
        <v>0</v>
      </c>
      <c r="S200" s="40">
        <f>+'[2]総計（女）'!M16</f>
        <v>0</v>
      </c>
      <c r="T200" s="40">
        <f>+'[2]総計（女）'!N16</f>
        <v>0</v>
      </c>
      <c r="U200" s="40">
        <f>+'[2]総計（女）'!O16</f>
        <v>0</v>
      </c>
      <c r="V200" s="89">
        <f>+N200+Q200</f>
        <v>0</v>
      </c>
      <c r="W200" s="41">
        <f>IF(C200=0,0,+D200/C200*100)</f>
        <v>100</v>
      </c>
      <c r="X200" s="112">
        <f>IF(C200=0,0,+V200/C200*100)</f>
        <v>0</v>
      </c>
      <c r="Y200" s="87">
        <f>SUM(Z200:AC200)</f>
        <v>136</v>
      </c>
      <c r="Z200" s="40">
        <f>+[2]高校入学志願計!V16</f>
        <v>134</v>
      </c>
      <c r="AA200" s="40">
        <f>+[2]高校入学志願計!W16</f>
        <v>0</v>
      </c>
      <c r="AB200" s="40">
        <f>+[2]高校入学志願計!AA16</f>
        <v>2</v>
      </c>
      <c r="AC200" s="40">
        <f>+[2]高校入学志願計!AB16</f>
        <v>0</v>
      </c>
      <c r="AD200" s="251" t="s">
        <v>96</v>
      </c>
      <c r="AE200" s="252"/>
    </row>
    <row r="201" spans="1:31" s="123" customFormat="1" ht="15" customHeight="1">
      <c r="A201" s="252" t="s">
        <v>97</v>
      </c>
      <c r="B201" s="255"/>
      <c r="C201" s="40">
        <f>+D201+J201+K201+L201+M201+N201+O201+P201</f>
        <v>678</v>
      </c>
      <c r="D201" s="87">
        <f>SUM(E201:I201)</f>
        <v>668</v>
      </c>
      <c r="E201" s="40">
        <f>+[2]高校進学計!AF17</f>
        <v>652</v>
      </c>
      <c r="F201" s="40">
        <f>+[2]高校進学計!AG17</f>
        <v>0</v>
      </c>
      <c r="G201" s="40">
        <f>+[2]高校進学計!AQ17</f>
        <v>8</v>
      </c>
      <c r="H201" s="40">
        <f>+[2]高校進学計!AM17</f>
        <v>3</v>
      </c>
      <c r="I201" s="40">
        <f>+[2]高校進学計!AN17</f>
        <v>5</v>
      </c>
      <c r="J201" s="89">
        <f>+'[2]総計（女）'!D17</f>
        <v>0</v>
      </c>
      <c r="K201" s="87">
        <f>+[2]専修入学計!I17</f>
        <v>0</v>
      </c>
      <c r="L201" s="88">
        <f>+[2]専修入学計!J17</f>
        <v>0</v>
      </c>
      <c r="M201" s="40">
        <f>+'[2]総計（女）'!F17</f>
        <v>0</v>
      </c>
      <c r="N201" s="89">
        <f>+'[2]総計（女）'!G17</f>
        <v>1</v>
      </c>
      <c r="O201" s="89">
        <f>+'[2]総計（女）'!H17</f>
        <v>9</v>
      </c>
      <c r="P201" s="40">
        <f>+'[2]総計（女）'!I17</f>
        <v>0</v>
      </c>
      <c r="Q201" s="40">
        <f>SUM(R201:U201)</f>
        <v>0</v>
      </c>
      <c r="R201" s="40">
        <f>+'[2]総計（女）'!L17</f>
        <v>0</v>
      </c>
      <c r="S201" s="40">
        <f>+'[2]総計（女）'!M17</f>
        <v>0</v>
      </c>
      <c r="T201" s="40">
        <f>+'[2]総計（女）'!N17</f>
        <v>0</v>
      </c>
      <c r="U201" s="40">
        <f>+'[2]総計（女）'!O17</f>
        <v>0</v>
      </c>
      <c r="V201" s="89">
        <f>+N201+Q201</f>
        <v>1</v>
      </c>
      <c r="W201" s="41">
        <f>IF(C201=0,0,+D201/C201*100)</f>
        <v>98.525073746312685</v>
      </c>
      <c r="X201" s="112">
        <f>IF(C201=0,0,+V201/C201*100)</f>
        <v>0.14749262536873156</v>
      </c>
      <c r="Y201" s="87">
        <f>SUM(Z201:AC201)</f>
        <v>662</v>
      </c>
      <c r="Z201" s="40">
        <f>+[2]高校入学志願計!V17</f>
        <v>654</v>
      </c>
      <c r="AA201" s="40">
        <f>+[2]高校入学志願計!W17</f>
        <v>0</v>
      </c>
      <c r="AB201" s="40">
        <f>+[2]高校入学志願計!AA17</f>
        <v>3</v>
      </c>
      <c r="AC201" s="40">
        <f>+[2]高校入学志願計!AB17</f>
        <v>5</v>
      </c>
      <c r="AD201" s="251" t="s">
        <v>97</v>
      </c>
      <c r="AE201" s="252"/>
    </row>
    <row r="202" spans="1:31" s="123" customFormat="1" ht="15" customHeight="1">
      <c r="A202" s="252" t="s">
        <v>60</v>
      </c>
      <c r="B202" s="255"/>
      <c r="C202" s="40">
        <f>+D202+J202+K202+L202+M202+N202+O202+P202</f>
        <v>161</v>
      </c>
      <c r="D202" s="87">
        <f>SUM(E202:I202)</f>
        <v>161</v>
      </c>
      <c r="E202" s="40">
        <f>+[2]高校進学計!AF18</f>
        <v>160</v>
      </c>
      <c r="F202" s="40">
        <f>+[2]高校進学計!AG18</f>
        <v>0</v>
      </c>
      <c r="G202" s="40">
        <f>+[2]高校進学計!AQ18</f>
        <v>0</v>
      </c>
      <c r="H202" s="40">
        <f>+[2]高校進学計!AM18</f>
        <v>0</v>
      </c>
      <c r="I202" s="40">
        <f>+[2]高校進学計!AN18</f>
        <v>1</v>
      </c>
      <c r="J202" s="89">
        <f>+'[2]総計（女）'!D18</f>
        <v>0</v>
      </c>
      <c r="K202" s="87">
        <f>+[2]専修入学計!I18</f>
        <v>0</v>
      </c>
      <c r="L202" s="88">
        <f>+[2]専修入学計!J18</f>
        <v>0</v>
      </c>
      <c r="M202" s="40">
        <f>+'[2]総計（女）'!F18</f>
        <v>0</v>
      </c>
      <c r="N202" s="89">
        <f>+'[2]総計（女）'!G18</f>
        <v>0</v>
      </c>
      <c r="O202" s="89">
        <f>+'[2]総計（女）'!H18</f>
        <v>0</v>
      </c>
      <c r="P202" s="40">
        <f>+'[2]総計（女）'!I18</f>
        <v>0</v>
      </c>
      <c r="Q202" s="40">
        <f>SUM(R202:U202)</f>
        <v>0</v>
      </c>
      <c r="R202" s="40">
        <f>+'[2]総計（女）'!L18</f>
        <v>0</v>
      </c>
      <c r="S202" s="40">
        <f>+'[2]総計（女）'!M18</f>
        <v>0</v>
      </c>
      <c r="T202" s="40">
        <f>+'[2]総計（女）'!N18</f>
        <v>0</v>
      </c>
      <c r="U202" s="40">
        <f>+'[2]総計（女）'!O18</f>
        <v>0</v>
      </c>
      <c r="V202" s="89">
        <f>+N202+Q202</f>
        <v>0</v>
      </c>
      <c r="W202" s="41">
        <f>IF(C202=0,0,+D202/C202*100)</f>
        <v>100</v>
      </c>
      <c r="X202" s="112">
        <f>IF(C202=0,0,+V202/C202*100)</f>
        <v>0</v>
      </c>
      <c r="Y202" s="87">
        <f>SUM(Z202:AC202)</f>
        <v>161</v>
      </c>
      <c r="Z202" s="40">
        <f>+[2]高校入学志願計!V18</f>
        <v>160</v>
      </c>
      <c r="AA202" s="40">
        <f>+[2]高校入学志願計!W18</f>
        <v>0</v>
      </c>
      <c r="AB202" s="40">
        <f>+[2]高校入学志願計!AA18</f>
        <v>0</v>
      </c>
      <c r="AC202" s="40">
        <f>+[2]高校入学志願計!AB18</f>
        <v>1</v>
      </c>
      <c r="AD202" s="251" t="s">
        <v>60</v>
      </c>
      <c r="AE202" s="252"/>
    </row>
    <row r="203" spans="1:31" s="123" customFormat="1" ht="15" customHeight="1">
      <c r="A203" s="252" t="s">
        <v>98</v>
      </c>
      <c r="B203" s="255"/>
      <c r="C203" s="40">
        <f>+D203+J203+K203+L203+M203+N203+O203+P203</f>
        <v>138</v>
      </c>
      <c r="D203" s="87">
        <f>SUM(E203:I203)</f>
        <v>136</v>
      </c>
      <c r="E203" s="40">
        <f>+[2]高校進学計!AF19</f>
        <v>135</v>
      </c>
      <c r="F203" s="40">
        <f>+[2]高校進学計!AG19</f>
        <v>0</v>
      </c>
      <c r="G203" s="40">
        <f>+[2]高校進学計!AQ19</f>
        <v>1</v>
      </c>
      <c r="H203" s="40">
        <f>+[2]高校進学計!AM19</f>
        <v>0</v>
      </c>
      <c r="I203" s="40">
        <f>+[2]高校進学計!AN19</f>
        <v>0</v>
      </c>
      <c r="J203" s="89">
        <f>+'[2]総計（女）'!D19</f>
        <v>0</v>
      </c>
      <c r="K203" s="87">
        <f>+[2]専修入学計!I19</f>
        <v>0</v>
      </c>
      <c r="L203" s="88">
        <f>+[2]専修入学計!J19</f>
        <v>0</v>
      </c>
      <c r="M203" s="40">
        <f>+'[2]総計（女）'!F19</f>
        <v>1</v>
      </c>
      <c r="N203" s="89">
        <f>+'[2]総計（女）'!G19</f>
        <v>1</v>
      </c>
      <c r="O203" s="89">
        <f>+'[2]総計（女）'!H19</f>
        <v>0</v>
      </c>
      <c r="P203" s="40">
        <f>+'[2]総計（女）'!I19</f>
        <v>0</v>
      </c>
      <c r="Q203" s="40">
        <f>SUM(R203:U203)</f>
        <v>0</v>
      </c>
      <c r="R203" s="40">
        <f>+'[2]総計（女）'!L19</f>
        <v>0</v>
      </c>
      <c r="S203" s="40">
        <f>+'[2]総計（女）'!M19</f>
        <v>0</v>
      </c>
      <c r="T203" s="40">
        <f>+'[2]総計（女）'!N19</f>
        <v>0</v>
      </c>
      <c r="U203" s="40">
        <f>+'[2]総計（女）'!O19</f>
        <v>0</v>
      </c>
      <c r="V203" s="89">
        <f>+N203+Q203</f>
        <v>1</v>
      </c>
      <c r="W203" s="41">
        <f>IF(C203=0,0,+D203/C203*100)</f>
        <v>98.550724637681171</v>
      </c>
      <c r="X203" s="112">
        <f>IF(C203=0,0,+V203/C203*100)</f>
        <v>0.72463768115942029</v>
      </c>
      <c r="Y203" s="87">
        <f>SUM(Z203:AC203)</f>
        <v>135</v>
      </c>
      <c r="Z203" s="40">
        <f>+[2]高校入学志願計!V19</f>
        <v>135</v>
      </c>
      <c r="AA203" s="40">
        <f>+[2]高校入学志願計!W19</f>
        <v>0</v>
      </c>
      <c r="AB203" s="40">
        <f>+[2]高校入学志願計!AA19</f>
        <v>0</v>
      </c>
      <c r="AC203" s="40">
        <f>+[2]高校入学志願計!AB19</f>
        <v>0</v>
      </c>
      <c r="AD203" s="251" t="s">
        <v>98</v>
      </c>
      <c r="AE203" s="252"/>
    </row>
    <row r="204" spans="1:31" s="123" customFormat="1" ht="15" customHeight="1">
      <c r="A204" s="252" t="s">
        <v>99</v>
      </c>
      <c r="B204" s="255"/>
      <c r="C204" s="40">
        <f>+D204+J204+K204+L204+M204+N204+O204+P204</f>
        <v>141</v>
      </c>
      <c r="D204" s="87">
        <f>SUM(E204:I204)</f>
        <v>139</v>
      </c>
      <c r="E204" s="40">
        <f>+[2]高校進学計!AF20</f>
        <v>134</v>
      </c>
      <c r="F204" s="40">
        <f>+[2]高校進学計!AG20</f>
        <v>0</v>
      </c>
      <c r="G204" s="40">
        <f>+[2]高校進学計!AQ20</f>
        <v>3</v>
      </c>
      <c r="H204" s="40">
        <f>+[2]高校進学計!AM20</f>
        <v>1</v>
      </c>
      <c r="I204" s="40">
        <f>+[2]高校進学計!AN20</f>
        <v>1</v>
      </c>
      <c r="J204" s="89">
        <f>+'[2]総計（女）'!D20</f>
        <v>0</v>
      </c>
      <c r="K204" s="87">
        <f>+[2]専修入学計!I20</f>
        <v>0</v>
      </c>
      <c r="L204" s="88">
        <f>+[2]専修入学計!J20</f>
        <v>0</v>
      </c>
      <c r="M204" s="40">
        <f>+'[2]総計（女）'!F20</f>
        <v>0</v>
      </c>
      <c r="N204" s="89">
        <f>+'[2]総計（女）'!G20</f>
        <v>1</v>
      </c>
      <c r="O204" s="89">
        <f>+'[2]総計（女）'!H20</f>
        <v>1</v>
      </c>
      <c r="P204" s="40">
        <f>+'[2]総計（女）'!I20</f>
        <v>0</v>
      </c>
      <c r="Q204" s="40">
        <f>SUM(R204:U204)</f>
        <v>0</v>
      </c>
      <c r="R204" s="40">
        <f>+'[2]総計（女）'!L20</f>
        <v>0</v>
      </c>
      <c r="S204" s="40">
        <f>+'[2]総計（女）'!M20</f>
        <v>0</v>
      </c>
      <c r="T204" s="40">
        <f>+'[2]総計（女）'!N20</f>
        <v>0</v>
      </c>
      <c r="U204" s="40">
        <f>+'[2]総計（女）'!O20</f>
        <v>0</v>
      </c>
      <c r="V204" s="89">
        <f>+N204+Q204</f>
        <v>1</v>
      </c>
      <c r="W204" s="41">
        <f>IF(C204=0,0,+D204/C204*100)</f>
        <v>98.581560283687935</v>
      </c>
      <c r="X204" s="112">
        <f>IF(C204=0,0,+V204/C204*100)</f>
        <v>0.70921985815602839</v>
      </c>
      <c r="Y204" s="87">
        <f>SUM(Z204:AC204)</f>
        <v>136</v>
      </c>
      <c r="Z204" s="40">
        <f>+[2]高校入学志願計!V20</f>
        <v>134</v>
      </c>
      <c r="AA204" s="40">
        <f>+[2]高校入学志願計!W20</f>
        <v>0</v>
      </c>
      <c r="AB204" s="40">
        <f>+[2]高校入学志願計!AA20</f>
        <v>1</v>
      </c>
      <c r="AC204" s="40">
        <f>+[2]高校入学志願計!AB20</f>
        <v>1</v>
      </c>
      <c r="AD204" s="251" t="s">
        <v>99</v>
      </c>
      <c r="AE204" s="252"/>
    </row>
    <row r="205" spans="1:31" s="123" customFormat="1" ht="13.5" customHeight="1">
      <c r="A205" s="218"/>
      <c r="B205" s="221"/>
      <c r="C205" s="40"/>
      <c r="D205" s="87"/>
      <c r="E205" s="40"/>
      <c r="F205" s="40"/>
      <c r="G205" s="40"/>
      <c r="H205" s="40"/>
      <c r="I205" s="40"/>
      <c r="J205" s="89"/>
      <c r="K205" s="87"/>
      <c r="L205" s="88"/>
      <c r="M205" s="40"/>
      <c r="N205" s="89"/>
      <c r="O205" s="89"/>
      <c r="P205" s="40"/>
      <c r="Q205" s="40"/>
      <c r="R205" s="40"/>
      <c r="S205" s="40"/>
      <c r="T205" s="40"/>
      <c r="U205" s="40"/>
      <c r="V205" s="89"/>
      <c r="W205" s="41"/>
      <c r="X205" s="112"/>
      <c r="Y205" s="87"/>
      <c r="Z205" s="40"/>
      <c r="AA205" s="40"/>
      <c r="AB205" s="40"/>
      <c r="AC205" s="40"/>
      <c r="AD205" s="217"/>
      <c r="AE205" s="218"/>
    </row>
    <row r="206" spans="1:31" s="123" customFormat="1" ht="15" customHeight="1">
      <c r="A206" s="252" t="s">
        <v>100</v>
      </c>
      <c r="B206" s="255"/>
      <c r="C206" s="40">
        <f>+D206+J206+K206+L206+M206+N206+O206+P206</f>
        <v>239</v>
      </c>
      <c r="D206" s="87">
        <f>SUM(E206:I206)</f>
        <v>236</v>
      </c>
      <c r="E206" s="40">
        <f>+[2]高校進学計!AF21</f>
        <v>231</v>
      </c>
      <c r="F206" s="40">
        <f>+[2]高校進学計!AG21</f>
        <v>1</v>
      </c>
      <c r="G206" s="40">
        <f>+[2]高校進学計!AQ21</f>
        <v>1</v>
      </c>
      <c r="H206" s="40">
        <f>+[2]高校進学計!AM21</f>
        <v>0</v>
      </c>
      <c r="I206" s="40">
        <f>+[2]高校進学計!AN21</f>
        <v>3</v>
      </c>
      <c r="J206" s="89">
        <f>+'[2]総計（女）'!D21</f>
        <v>2</v>
      </c>
      <c r="K206" s="87">
        <f>+[2]専修入学計!I21</f>
        <v>0</v>
      </c>
      <c r="L206" s="88">
        <f>+[2]専修入学計!J21</f>
        <v>0</v>
      </c>
      <c r="M206" s="40">
        <f>+'[2]総計（女）'!F21</f>
        <v>0</v>
      </c>
      <c r="N206" s="89">
        <f>+'[2]総計（女）'!G21</f>
        <v>0</v>
      </c>
      <c r="O206" s="89">
        <f>+'[2]総計（女）'!H21</f>
        <v>1</v>
      </c>
      <c r="P206" s="40">
        <f>+'[2]総計（女）'!I21</f>
        <v>0</v>
      </c>
      <c r="Q206" s="40">
        <f>SUM(R206:U206)</f>
        <v>0</v>
      </c>
      <c r="R206" s="40">
        <f>+'[2]総計（女）'!L21</f>
        <v>0</v>
      </c>
      <c r="S206" s="40">
        <f>+'[2]総計（女）'!M21</f>
        <v>0</v>
      </c>
      <c r="T206" s="40">
        <f>+'[2]総計（女）'!N21</f>
        <v>0</v>
      </c>
      <c r="U206" s="40">
        <f>+'[2]総計（女）'!O21</f>
        <v>0</v>
      </c>
      <c r="V206" s="89">
        <f>+N206+Q206</f>
        <v>0</v>
      </c>
      <c r="W206" s="41">
        <f>IF(C206=0,0,+D206/C206*100)</f>
        <v>98.744769874476987</v>
      </c>
      <c r="X206" s="112">
        <f>IF(C206=0,0,+V206/C206*100)</f>
        <v>0</v>
      </c>
      <c r="Y206" s="87">
        <f>SUM(Z206:AC206)</f>
        <v>238</v>
      </c>
      <c r="Z206" s="40">
        <f>+[2]高校入学志願計!V21</f>
        <v>234</v>
      </c>
      <c r="AA206" s="40">
        <f>+[2]高校入学志願計!W21</f>
        <v>1</v>
      </c>
      <c r="AB206" s="40">
        <f>+[2]高校入学志願計!AA21</f>
        <v>0</v>
      </c>
      <c r="AC206" s="40">
        <f>+[2]高校入学志願計!AB21</f>
        <v>3</v>
      </c>
      <c r="AD206" s="251" t="s">
        <v>100</v>
      </c>
      <c r="AE206" s="252"/>
    </row>
    <row r="207" spans="1:31" s="123" customFormat="1" ht="15" customHeight="1">
      <c r="A207" s="252" t="s">
        <v>101</v>
      </c>
      <c r="B207" s="255"/>
      <c r="C207" s="40">
        <f>+D207+J207+K207+L207+M207+N207+O207+P207</f>
        <v>160</v>
      </c>
      <c r="D207" s="87">
        <f>SUM(E207:I207)</f>
        <v>158</v>
      </c>
      <c r="E207" s="40">
        <f>+[2]高校進学計!AF22</f>
        <v>156</v>
      </c>
      <c r="F207" s="40">
        <f>+[2]高校進学計!AG22</f>
        <v>1</v>
      </c>
      <c r="G207" s="40">
        <f>+[2]高校進学計!AQ22</f>
        <v>1</v>
      </c>
      <c r="H207" s="40">
        <f>+[2]高校進学計!AM22</f>
        <v>0</v>
      </c>
      <c r="I207" s="40">
        <f>+[2]高校進学計!AN22</f>
        <v>0</v>
      </c>
      <c r="J207" s="89">
        <f>+'[2]総計（女）'!D22</f>
        <v>0</v>
      </c>
      <c r="K207" s="87">
        <f>+[2]専修入学計!I22</f>
        <v>0</v>
      </c>
      <c r="L207" s="88">
        <f>+[2]専修入学計!J22</f>
        <v>0</v>
      </c>
      <c r="M207" s="40">
        <f>+'[2]総計（女）'!F22</f>
        <v>0</v>
      </c>
      <c r="N207" s="89">
        <f>+'[2]総計（女）'!G22</f>
        <v>0</v>
      </c>
      <c r="O207" s="89">
        <f>+'[2]総計（女）'!H22</f>
        <v>2</v>
      </c>
      <c r="P207" s="40">
        <f>+'[2]総計（女）'!I22</f>
        <v>0</v>
      </c>
      <c r="Q207" s="40">
        <f>SUM(R207:U207)</f>
        <v>0</v>
      </c>
      <c r="R207" s="40">
        <f>+'[2]総計（女）'!L22</f>
        <v>0</v>
      </c>
      <c r="S207" s="40">
        <f>+'[2]総計（女）'!M22</f>
        <v>0</v>
      </c>
      <c r="T207" s="40">
        <f>+'[2]総計（女）'!N22</f>
        <v>0</v>
      </c>
      <c r="U207" s="40">
        <f>+'[2]総計（女）'!O22</f>
        <v>0</v>
      </c>
      <c r="V207" s="89">
        <f>+N207+Q207</f>
        <v>0</v>
      </c>
      <c r="W207" s="41">
        <f>IF(C207=0,0,+D207/C207*100)</f>
        <v>98.75</v>
      </c>
      <c r="X207" s="112">
        <f>IF(C207=0,0,+V207/C207*100)</f>
        <v>0</v>
      </c>
      <c r="Y207" s="87">
        <f>SUM(Z207:AC207)</f>
        <v>158</v>
      </c>
      <c r="Z207" s="40">
        <f>+[2]高校入学志願計!V22</f>
        <v>157</v>
      </c>
      <c r="AA207" s="40">
        <f>+[2]高校入学志願計!W22</f>
        <v>1</v>
      </c>
      <c r="AB207" s="40">
        <f>+[2]高校入学志願計!AA22</f>
        <v>0</v>
      </c>
      <c r="AC207" s="40">
        <f>+[2]高校入学志願計!AB22</f>
        <v>0</v>
      </c>
      <c r="AD207" s="251" t="s">
        <v>101</v>
      </c>
      <c r="AE207" s="252"/>
    </row>
    <row r="208" spans="1:31" s="123" customFormat="1" ht="15" customHeight="1">
      <c r="A208" s="252" t="s">
        <v>102</v>
      </c>
      <c r="B208" s="255"/>
      <c r="C208" s="40">
        <f>+D208+J208+K208+L208+M208+N208+O208+P208</f>
        <v>119</v>
      </c>
      <c r="D208" s="87">
        <f>SUM(E208:I208)</f>
        <v>117</v>
      </c>
      <c r="E208" s="40">
        <f>+[2]高校進学計!AF23</f>
        <v>113</v>
      </c>
      <c r="F208" s="40">
        <f>+[2]高校進学計!AG23</f>
        <v>0</v>
      </c>
      <c r="G208" s="40">
        <f>+[2]高校進学計!AQ23</f>
        <v>3</v>
      </c>
      <c r="H208" s="40">
        <f>+[2]高校進学計!AM23</f>
        <v>0</v>
      </c>
      <c r="I208" s="40">
        <f>+[2]高校進学計!AN23</f>
        <v>1</v>
      </c>
      <c r="J208" s="89">
        <f>+'[2]総計（女）'!D23</f>
        <v>0</v>
      </c>
      <c r="K208" s="87">
        <f>+[2]専修入学計!I23</f>
        <v>0</v>
      </c>
      <c r="L208" s="88">
        <f>+[2]専修入学計!J23</f>
        <v>0</v>
      </c>
      <c r="M208" s="40">
        <f>+'[2]総計（女）'!F23</f>
        <v>0</v>
      </c>
      <c r="N208" s="89">
        <f>+'[2]総計（女）'!G23</f>
        <v>1</v>
      </c>
      <c r="O208" s="89">
        <f>+'[2]総計（女）'!H23</f>
        <v>1</v>
      </c>
      <c r="P208" s="40">
        <f>+'[2]総計（女）'!I23</f>
        <v>0</v>
      </c>
      <c r="Q208" s="40">
        <f>SUM(R208:U208)</f>
        <v>0</v>
      </c>
      <c r="R208" s="40">
        <f>+'[2]総計（女）'!L23</f>
        <v>0</v>
      </c>
      <c r="S208" s="40">
        <f>+'[2]総計（女）'!M23</f>
        <v>0</v>
      </c>
      <c r="T208" s="40">
        <f>+'[2]総計（女）'!N23</f>
        <v>0</v>
      </c>
      <c r="U208" s="40">
        <f>+'[2]総計（女）'!O23</f>
        <v>0</v>
      </c>
      <c r="V208" s="89">
        <f>+N208+Q208</f>
        <v>1</v>
      </c>
      <c r="W208" s="41">
        <f>IF(C208=0,0,+D208/C208*100)</f>
        <v>98.319327731092429</v>
      </c>
      <c r="X208" s="112">
        <f>IF(C208=0,0,+V208/C208*100)</f>
        <v>0.84033613445378152</v>
      </c>
      <c r="Y208" s="87">
        <f>SUM(Z208:AC208)</f>
        <v>115</v>
      </c>
      <c r="Z208" s="40">
        <f>+[2]高校入学志願計!V23</f>
        <v>114</v>
      </c>
      <c r="AA208" s="40">
        <f>+[2]高校入学志願計!W23</f>
        <v>0</v>
      </c>
      <c r="AB208" s="40">
        <f>+[2]高校入学志願計!AA23</f>
        <v>0</v>
      </c>
      <c r="AC208" s="40">
        <f>+[2]高校入学志願計!AB23</f>
        <v>1</v>
      </c>
      <c r="AD208" s="251" t="s">
        <v>102</v>
      </c>
      <c r="AE208" s="252"/>
    </row>
    <row r="209" spans="1:31" s="123" customFormat="1" ht="15" customHeight="1">
      <c r="A209" s="252" t="s">
        <v>103</v>
      </c>
      <c r="B209" s="253"/>
      <c r="C209" s="40">
        <f>+D209+J209+K209+L209+M209+N209+O209+P209</f>
        <v>388</v>
      </c>
      <c r="D209" s="87">
        <f>SUM(E209:I209)</f>
        <v>386</v>
      </c>
      <c r="E209" s="40">
        <f>+[2]高校進学計!AF24</f>
        <v>376</v>
      </c>
      <c r="F209" s="40">
        <f>+[2]高校進学計!AG24</f>
        <v>0</v>
      </c>
      <c r="G209" s="40">
        <f>+[2]高校進学計!AQ24</f>
        <v>7</v>
      </c>
      <c r="H209" s="40">
        <f>+[2]高校進学計!AM24</f>
        <v>1</v>
      </c>
      <c r="I209" s="40">
        <f>+[2]高校進学計!AN24</f>
        <v>2</v>
      </c>
      <c r="J209" s="89">
        <f>+'[2]総計（女）'!D24</f>
        <v>0</v>
      </c>
      <c r="K209" s="87">
        <f>+[2]専修入学計!I24</f>
        <v>0</v>
      </c>
      <c r="L209" s="88">
        <f>+[2]専修入学計!J24</f>
        <v>0</v>
      </c>
      <c r="M209" s="40">
        <f>+'[2]総計（女）'!F24</f>
        <v>0</v>
      </c>
      <c r="N209" s="89">
        <f>+'[2]総計（女）'!G24</f>
        <v>0</v>
      </c>
      <c r="O209" s="89">
        <f>+'[2]総計（女）'!H24</f>
        <v>2</v>
      </c>
      <c r="P209" s="40">
        <f>+'[2]総計（女）'!I24</f>
        <v>0</v>
      </c>
      <c r="Q209" s="40">
        <f>SUM(R209:U209)</f>
        <v>0</v>
      </c>
      <c r="R209" s="40">
        <f>+'[2]総計（女）'!L24</f>
        <v>0</v>
      </c>
      <c r="S209" s="40">
        <f>+'[2]総計（女）'!M24</f>
        <v>0</v>
      </c>
      <c r="T209" s="40">
        <f>+'[2]総計（女）'!N24</f>
        <v>0</v>
      </c>
      <c r="U209" s="40">
        <f>+'[2]総計（女）'!O24</f>
        <v>0</v>
      </c>
      <c r="V209" s="89">
        <f>+N209+Q209</f>
        <v>0</v>
      </c>
      <c r="W209" s="41">
        <f>IF(C209=0,0,+D209/C209*100)</f>
        <v>99.484536082474222</v>
      </c>
      <c r="X209" s="112">
        <f>IF(C209=0,0,+V209/C209*100)</f>
        <v>0</v>
      </c>
      <c r="Y209" s="87">
        <f>SUM(Z209:AC209)</f>
        <v>379</v>
      </c>
      <c r="Z209" s="40">
        <f>+[2]高校入学志願計!V24</f>
        <v>376</v>
      </c>
      <c r="AA209" s="40">
        <f>+[2]高校入学志願計!W24</f>
        <v>0</v>
      </c>
      <c r="AB209" s="40">
        <f>+[2]高校入学志願計!AA24</f>
        <v>1</v>
      </c>
      <c r="AC209" s="40">
        <f>+[2]高校入学志願計!AB24</f>
        <v>2</v>
      </c>
      <c r="AD209" s="251" t="s">
        <v>103</v>
      </c>
      <c r="AE209" s="254"/>
    </row>
    <row r="210" spans="1:31" s="123" customFormat="1" ht="13.5" customHeight="1">
      <c r="A210" s="43"/>
      <c r="B210" s="124"/>
      <c r="C210" s="125"/>
      <c r="D210" s="126"/>
      <c r="E210" s="127"/>
      <c r="F210" s="127"/>
      <c r="G210" s="125"/>
      <c r="H210" s="125"/>
      <c r="I210" s="125"/>
      <c r="J210" s="130"/>
      <c r="K210" s="126"/>
      <c r="L210" s="128"/>
      <c r="M210" s="131"/>
      <c r="N210" s="130"/>
      <c r="O210" s="130"/>
      <c r="P210" s="131"/>
      <c r="Q210" s="131"/>
      <c r="R210" s="131"/>
      <c r="S210" s="131"/>
      <c r="T210" s="131"/>
      <c r="U210" s="131"/>
      <c r="V210" s="130"/>
      <c r="W210" s="206"/>
      <c r="X210" s="132"/>
      <c r="Y210" s="126"/>
      <c r="Z210" s="125"/>
      <c r="AA210" s="125"/>
      <c r="AB210" s="125"/>
      <c r="AC210" s="125"/>
      <c r="AD210" s="44"/>
      <c r="AE210" s="43"/>
    </row>
    <row r="211" spans="1:31" s="123" customFormat="1" ht="15" customHeight="1">
      <c r="A211" s="252" t="s">
        <v>59</v>
      </c>
      <c r="B211" s="255"/>
      <c r="C211" s="133">
        <f t="shared" ref="C211:V211" si="60">SUM(C212:C213)</f>
        <v>8</v>
      </c>
      <c r="D211" s="134">
        <f t="shared" si="60"/>
        <v>8</v>
      </c>
      <c r="E211" s="133">
        <f t="shared" si="60"/>
        <v>8</v>
      </c>
      <c r="F211" s="133">
        <f t="shared" si="60"/>
        <v>0</v>
      </c>
      <c r="G211" s="133">
        <f t="shared" si="60"/>
        <v>0</v>
      </c>
      <c r="H211" s="133">
        <f t="shared" si="60"/>
        <v>0</v>
      </c>
      <c r="I211" s="133">
        <f t="shared" si="60"/>
        <v>0</v>
      </c>
      <c r="J211" s="136">
        <f t="shared" si="60"/>
        <v>0</v>
      </c>
      <c r="K211" s="134">
        <f t="shared" si="60"/>
        <v>0</v>
      </c>
      <c r="L211" s="135">
        <f t="shared" si="60"/>
        <v>0</v>
      </c>
      <c r="M211" s="133">
        <f t="shared" si="60"/>
        <v>0</v>
      </c>
      <c r="N211" s="136">
        <f t="shared" si="60"/>
        <v>0</v>
      </c>
      <c r="O211" s="136">
        <f t="shared" si="60"/>
        <v>0</v>
      </c>
      <c r="P211" s="133">
        <f t="shared" si="60"/>
        <v>0</v>
      </c>
      <c r="Q211" s="133">
        <f t="shared" si="60"/>
        <v>0</v>
      </c>
      <c r="R211" s="133">
        <f t="shared" si="60"/>
        <v>0</v>
      </c>
      <c r="S211" s="133">
        <f t="shared" si="60"/>
        <v>0</v>
      </c>
      <c r="T211" s="133">
        <f t="shared" si="60"/>
        <v>0</v>
      </c>
      <c r="U211" s="133">
        <f t="shared" si="60"/>
        <v>0</v>
      </c>
      <c r="V211" s="136">
        <f t="shared" si="60"/>
        <v>0</v>
      </c>
      <c r="W211" s="42">
        <f>+D211/C211*100</f>
        <v>100</v>
      </c>
      <c r="X211" s="137">
        <f>+V211/C211*100</f>
        <v>0</v>
      </c>
      <c r="Y211" s="134">
        <f>SUM(Y212:Y213)</f>
        <v>8</v>
      </c>
      <c r="Z211" s="133">
        <f>SUM(Z212:Z213)</f>
        <v>8</v>
      </c>
      <c r="AA211" s="133">
        <f>SUM(AA212:AA213)</f>
        <v>0</v>
      </c>
      <c r="AB211" s="133">
        <f>SUM(AB212:AB213)</f>
        <v>0</v>
      </c>
      <c r="AC211" s="133">
        <f>SUM(AC212:AC213)</f>
        <v>0</v>
      </c>
      <c r="AD211" s="251" t="s">
        <v>59</v>
      </c>
      <c r="AE211" s="252"/>
    </row>
    <row r="212" spans="1:31" s="123" customFormat="1" ht="15" customHeight="1">
      <c r="A212" s="138"/>
      <c r="B212" s="221" t="s">
        <v>58</v>
      </c>
      <c r="C212" s="40">
        <f>+D212+J212+K212+L212+M212+N212+O212+P212</f>
        <v>5</v>
      </c>
      <c r="D212" s="87">
        <f>SUM(E212:I212)</f>
        <v>5</v>
      </c>
      <c r="E212" s="40">
        <f>+[2]高校進学計!AF25</f>
        <v>5</v>
      </c>
      <c r="F212" s="40">
        <f>+[2]高校進学計!AG25</f>
        <v>0</v>
      </c>
      <c r="G212" s="40">
        <f>+[2]高校進学計!AQ25</f>
        <v>0</v>
      </c>
      <c r="H212" s="40">
        <f>+[2]高校進学計!AM25</f>
        <v>0</v>
      </c>
      <c r="I212" s="40">
        <f>+[2]高校進学計!AN25</f>
        <v>0</v>
      </c>
      <c r="J212" s="89">
        <f>+'[2]総計（女）'!D25</f>
        <v>0</v>
      </c>
      <c r="K212" s="87">
        <f>+[2]専修入学計!I25</f>
        <v>0</v>
      </c>
      <c r="L212" s="88">
        <f>+[2]専修入学計!J25</f>
        <v>0</v>
      </c>
      <c r="M212" s="40">
        <f>+'[2]総計（女）'!F25</f>
        <v>0</v>
      </c>
      <c r="N212" s="89">
        <f>+'[2]総計（女）'!G25</f>
        <v>0</v>
      </c>
      <c r="O212" s="89">
        <f>+'[2]総計（女）'!H25</f>
        <v>0</v>
      </c>
      <c r="P212" s="40">
        <f>+'[2]総計（女）'!I25</f>
        <v>0</v>
      </c>
      <c r="Q212" s="40">
        <f>SUM(R212:U212)</f>
        <v>0</v>
      </c>
      <c r="R212" s="40">
        <f>+'[2]総計（女）'!L25</f>
        <v>0</v>
      </c>
      <c r="S212" s="40">
        <f>+'[2]総計（女）'!M25</f>
        <v>0</v>
      </c>
      <c r="T212" s="40">
        <f>+'[2]総計（女）'!N25</f>
        <v>0</v>
      </c>
      <c r="U212" s="40">
        <f>+'[2]総計（女）'!O25</f>
        <v>0</v>
      </c>
      <c r="V212" s="89">
        <f>+N212+Q212</f>
        <v>0</v>
      </c>
      <c r="W212" s="41">
        <f>IF(C212=0,0,+D212/C212*100)</f>
        <v>100</v>
      </c>
      <c r="X212" s="112">
        <f>IF(C212=0,0,+V212/C212*100)</f>
        <v>0</v>
      </c>
      <c r="Y212" s="87">
        <f>SUM(Z212:AC212)</f>
        <v>5</v>
      </c>
      <c r="Z212" s="40">
        <f>+[2]高校入学志願計!V25</f>
        <v>5</v>
      </c>
      <c r="AA212" s="40">
        <f>+[2]高校入学志願計!W25</f>
        <v>0</v>
      </c>
      <c r="AB212" s="40">
        <f>+[2]高校入学志願計!AA25</f>
        <v>0</v>
      </c>
      <c r="AC212" s="40">
        <f>+[2]高校入学志願計!AB25</f>
        <v>0</v>
      </c>
      <c r="AD212" s="139"/>
      <c r="AE212" s="218" t="s">
        <v>58</v>
      </c>
    </row>
    <row r="213" spans="1:31" s="123" customFormat="1" ht="15" customHeight="1">
      <c r="A213" s="138"/>
      <c r="B213" s="221" t="s">
        <v>57</v>
      </c>
      <c r="C213" s="40">
        <f>+D213+J213+K213+L213+M213+N213+O213+P213</f>
        <v>3</v>
      </c>
      <c r="D213" s="87">
        <f>SUM(E213:I213)</f>
        <v>3</v>
      </c>
      <c r="E213" s="40">
        <f>+[2]高校進学計!AF26</f>
        <v>3</v>
      </c>
      <c r="F213" s="40">
        <f>+[2]高校進学計!AG26</f>
        <v>0</v>
      </c>
      <c r="G213" s="40">
        <f>+[2]高校進学計!AQ26</f>
        <v>0</v>
      </c>
      <c r="H213" s="40">
        <f>+[2]高校進学計!AM26</f>
        <v>0</v>
      </c>
      <c r="I213" s="40">
        <f>+[2]高校進学計!AN26</f>
        <v>0</v>
      </c>
      <c r="J213" s="89">
        <f>+'[2]総計（女）'!D26</f>
        <v>0</v>
      </c>
      <c r="K213" s="87">
        <f>+[2]専修入学計!I26</f>
        <v>0</v>
      </c>
      <c r="L213" s="88">
        <f>+[2]専修入学計!J26</f>
        <v>0</v>
      </c>
      <c r="M213" s="40">
        <f>+'[2]総計（女）'!F26</f>
        <v>0</v>
      </c>
      <c r="N213" s="89">
        <f>+'[2]総計（女）'!G26</f>
        <v>0</v>
      </c>
      <c r="O213" s="89">
        <f>+'[2]総計（女）'!H26</f>
        <v>0</v>
      </c>
      <c r="P213" s="40">
        <f>+'[2]総計（女）'!I26</f>
        <v>0</v>
      </c>
      <c r="Q213" s="40">
        <f>SUM(R213:U213)</f>
        <v>0</v>
      </c>
      <c r="R213" s="40">
        <f>+'[2]総計（女）'!L26</f>
        <v>0</v>
      </c>
      <c r="S213" s="40">
        <f>+'[2]総計（女）'!M26</f>
        <v>0</v>
      </c>
      <c r="T213" s="40">
        <f>+'[2]総計（女）'!N26</f>
        <v>0</v>
      </c>
      <c r="U213" s="40">
        <f>+'[2]総計（女）'!O26</f>
        <v>0</v>
      </c>
      <c r="V213" s="89">
        <f>+N213+Q213</f>
        <v>0</v>
      </c>
      <c r="W213" s="41">
        <f>IF(C213=0,0,+D213/C213*100)</f>
        <v>100</v>
      </c>
      <c r="X213" s="112">
        <f>IF(C213=0,0,+V213/C213*100)</f>
        <v>0</v>
      </c>
      <c r="Y213" s="87">
        <f>SUM(Z213:AC213)</f>
        <v>3</v>
      </c>
      <c r="Z213" s="40">
        <f>+[2]高校入学志願計!V26</f>
        <v>3</v>
      </c>
      <c r="AA213" s="40">
        <f>+[2]高校入学志願計!W26</f>
        <v>0</v>
      </c>
      <c r="AB213" s="40">
        <f>+[2]高校入学志願計!AA26</f>
        <v>0</v>
      </c>
      <c r="AC213" s="40">
        <f>+[2]高校入学志願計!AB26</f>
        <v>0</v>
      </c>
      <c r="AD213" s="139"/>
      <c r="AE213" s="218" t="s">
        <v>57</v>
      </c>
    </row>
    <row r="214" spans="1:31" s="123" customFormat="1" ht="13.5" customHeight="1">
      <c r="A214" s="138"/>
      <c r="B214" s="140"/>
      <c r="C214" s="125"/>
      <c r="D214" s="126"/>
      <c r="E214" s="127"/>
      <c r="F214" s="127"/>
      <c r="G214" s="125"/>
      <c r="H214" s="125"/>
      <c r="I214" s="125"/>
      <c r="J214" s="130"/>
      <c r="K214" s="126"/>
      <c r="L214" s="128"/>
      <c r="M214" s="131"/>
      <c r="N214" s="130"/>
      <c r="O214" s="130"/>
      <c r="P214" s="131"/>
      <c r="Q214" s="131"/>
      <c r="R214" s="131"/>
      <c r="S214" s="131"/>
      <c r="T214" s="131"/>
      <c r="U214" s="131"/>
      <c r="V214" s="130"/>
      <c r="W214" s="206"/>
      <c r="X214" s="132"/>
      <c r="Y214" s="126"/>
      <c r="Z214" s="125"/>
      <c r="AA214" s="125"/>
      <c r="AB214" s="125"/>
      <c r="AC214" s="125"/>
      <c r="AD214" s="139"/>
      <c r="AE214" s="141"/>
    </row>
    <row r="215" spans="1:31" s="123" customFormat="1" ht="15" customHeight="1">
      <c r="A215" s="252" t="s">
        <v>56</v>
      </c>
      <c r="B215" s="256"/>
      <c r="C215" s="133">
        <f>SUM(C216:C216)</f>
        <v>81</v>
      </c>
      <c r="D215" s="134">
        <f t="shared" ref="D215:AC215" si="61">SUM(D216:D216)</f>
        <v>81</v>
      </c>
      <c r="E215" s="133">
        <f t="shared" si="61"/>
        <v>76</v>
      </c>
      <c r="F215" s="133">
        <f t="shared" si="61"/>
        <v>0</v>
      </c>
      <c r="G215" s="133">
        <f t="shared" si="61"/>
        <v>4</v>
      </c>
      <c r="H215" s="133">
        <f t="shared" si="61"/>
        <v>0</v>
      </c>
      <c r="I215" s="133">
        <f t="shared" si="61"/>
        <v>1</v>
      </c>
      <c r="J215" s="136">
        <f t="shared" si="61"/>
        <v>0</v>
      </c>
      <c r="K215" s="134">
        <f t="shared" si="61"/>
        <v>0</v>
      </c>
      <c r="L215" s="135">
        <f t="shared" si="61"/>
        <v>0</v>
      </c>
      <c r="M215" s="133">
        <f t="shared" si="61"/>
        <v>0</v>
      </c>
      <c r="N215" s="136">
        <f t="shared" si="61"/>
        <v>0</v>
      </c>
      <c r="O215" s="136">
        <f t="shared" si="61"/>
        <v>0</v>
      </c>
      <c r="P215" s="133">
        <f t="shared" si="61"/>
        <v>0</v>
      </c>
      <c r="Q215" s="133">
        <f t="shared" si="61"/>
        <v>0</v>
      </c>
      <c r="R215" s="133">
        <f t="shared" si="61"/>
        <v>0</v>
      </c>
      <c r="S215" s="133">
        <f t="shared" si="61"/>
        <v>0</v>
      </c>
      <c r="T215" s="133">
        <f t="shared" si="61"/>
        <v>0</v>
      </c>
      <c r="U215" s="133">
        <f t="shared" si="61"/>
        <v>0</v>
      </c>
      <c r="V215" s="136">
        <f t="shared" si="61"/>
        <v>0</v>
      </c>
      <c r="W215" s="42">
        <f>+D215/C215*100</f>
        <v>100</v>
      </c>
      <c r="X215" s="137">
        <f>+V215/C215*100</f>
        <v>0</v>
      </c>
      <c r="Y215" s="134">
        <f t="shared" si="61"/>
        <v>77</v>
      </c>
      <c r="Z215" s="133">
        <f t="shared" si="61"/>
        <v>76</v>
      </c>
      <c r="AA215" s="133">
        <f t="shared" si="61"/>
        <v>0</v>
      </c>
      <c r="AB215" s="133">
        <f t="shared" si="61"/>
        <v>0</v>
      </c>
      <c r="AC215" s="133">
        <f t="shared" si="61"/>
        <v>1</v>
      </c>
      <c r="AD215" s="251" t="s">
        <v>56</v>
      </c>
      <c r="AE215" s="257"/>
    </row>
    <row r="216" spans="1:31" s="123" customFormat="1" ht="15" customHeight="1">
      <c r="A216" s="138"/>
      <c r="B216" s="221" t="s">
        <v>55</v>
      </c>
      <c r="C216" s="40">
        <f>+D216+J216+K216+L216+M216+N216+O216+P216</f>
        <v>81</v>
      </c>
      <c r="D216" s="87">
        <f>SUM(E216:I216)</f>
        <v>81</v>
      </c>
      <c r="E216" s="40">
        <f>+[2]高校進学計!AF27</f>
        <v>76</v>
      </c>
      <c r="F216" s="40">
        <f>+[2]高校進学計!AG27</f>
        <v>0</v>
      </c>
      <c r="G216" s="40">
        <f>+[2]高校進学計!AQ27</f>
        <v>4</v>
      </c>
      <c r="H216" s="40">
        <f>+[2]高校進学計!AM27</f>
        <v>0</v>
      </c>
      <c r="I216" s="40">
        <f>+[2]高校進学計!AN27</f>
        <v>1</v>
      </c>
      <c r="J216" s="89">
        <f>+'[2]総計（女）'!D27</f>
        <v>0</v>
      </c>
      <c r="K216" s="87">
        <f>+[2]専修入学計!I27</f>
        <v>0</v>
      </c>
      <c r="L216" s="88">
        <f>+[2]専修入学計!J27</f>
        <v>0</v>
      </c>
      <c r="M216" s="40">
        <f>+'[2]総計（女）'!F27</f>
        <v>0</v>
      </c>
      <c r="N216" s="89">
        <f>+'[2]総計（女）'!G27</f>
        <v>0</v>
      </c>
      <c r="O216" s="89">
        <f>+'[2]総計（女）'!H27</f>
        <v>0</v>
      </c>
      <c r="P216" s="40">
        <f>+'[2]総計（女）'!I27</f>
        <v>0</v>
      </c>
      <c r="Q216" s="40">
        <f>SUM(R216:U216)</f>
        <v>0</v>
      </c>
      <c r="R216" s="40">
        <f>+'[2]総計（女）'!L27</f>
        <v>0</v>
      </c>
      <c r="S216" s="40">
        <f>+'[2]総計（女）'!M27</f>
        <v>0</v>
      </c>
      <c r="T216" s="40">
        <f>+'[2]総計（女）'!N27</f>
        <v>0</v>
      </c>
      <c r="U216" s="40">
        <f>+'[2]総計（女）'!O27</f>
        <v>0</v>
      </c>
      <c r="V216" s="89">
        <f>+N216+Q216</f>
        <v>0</v>
      </c>
      <c r="W216" s="41">
        <f>IF(C216=0,0,+D216/C216*100)</f>
        <v>100</v>
      </c>
      <c r="X216" s="112">
        <f>IF(C216=0,0,+V216/C216*100)</f>
        <v>0</v>
      </c>
      <c r="Y216" s="87">
        <f>SUM(Z216:AC216)</f>
        <v>77</v>
      </c>
      <c r="Z216" s="40">
        <f>+[2]高校入学志願計!V27</f>
        <v>76</v>
      </c>
      <c r="AA216" s="40">
        <f>+[2]高校入学志願計!W27</f>
        <v>0</v>
      </c>
      <c r="AB216" s="40">
        <f>+[2]高校入学志願計!AA27</f>
        <v>0</v>
      </c>
      <c r="AC216" s="40">
        <f>+[2]高校入学志願計!AB27</f>
        <v>1</v>
      </c>
      <c r="AD216" s="139"/>
      <c r="AE216" s="218" t="s">
        <v>55</v>
      </c>
    </row>
    <row r="217" spans="1:31" s="123" customFormat="1" ht="13.5" customHeight="1">
      <c r="A217" s="138"/>
      <c r="B217" s="221"/>
      <c r="C217" s="125"/>
      <c r="D217" s="126"/>
      <c r="E217" s="127"/>
      <c r="F217" s="127"/>
      <c r="G217" s="125"/>
      <c r="H217" s="125"/>
      <c r="I217" s="125"/>
      <c r="J217" s="130"/>
      <c r="K217" s="126"/>
      <c r="L217" s="128"/>
      <c r="M217" s="131"/>
      <c r="N217" s="130"/>
      <c r="O217" s="130"/>
      <c r="P217" s="131"/>
      <c r="Q217" s="131"/>
      <c r="R217" s="131"/>
      <c r="S217" s="131"/>
      <c r="T217" s="131"/>
      <c r="U217" s="131"/>
      <c r="V217" s="130"/>
      <c r="W217" s="206"/>
      <c r="X217" s="132"/>
      <c r="Y217" s="126"/>
      <c r="Z217" s="125"/>
      <c r="AA217" s="125"/>
      <c r="AB217" s="125"/>
      <c r="AC217" s="125"/>
      <c r="AD217" s="139"/>
      <c r="AE217" s="218"/>
    </row>
    <row r="218" spans="1:31" s="123" customFormat="1" ht="15" customHeight="1">
      <c r="A218" s="252" t="s">
        <v>54</v>
      </c>
      <c r="B218" s="256"/>
      <c r="C218" s="133">
        <f>SUM(C219:C219)</f>
        <v>52</v>
      </c>
      <c r="D218" s="134">
        <f t="shared" ref="D218:AC218" si="62">SUM(D219:D219)</f>
        <v>52</v>
      </c>
      <c r="E218" s="133">
        <f t="shared" si="62"/>
        <v>52</v>
      </c>
      <c r="F218" s="133">
        <f t="shared" si="62"/>
        <v>0</v>
      </c>
      <c r="G218" s="133">
        <f t="shared" si="62"/>
        <v>0</v>
      </c>
      <c r="H218" s="133">
        <f t="shared" si="62"/>
        <v>0</v>
      </c>
      <c r="I218" s="133">
        <f t="shared" si="62"/>
        <v>0</v>
      </c>
      <c r="J218" s="136">
        <f t="shared" si="62"/>
        <v>0</v>
      </c>
      <c r="K218" s="134">
        <f t="shared" si="62"/>
        <v>0</v>
      </c>
      <c r="L218" s="135">
        <f t="shared" si="62"/>
        <v>0</v>
      </c>
      <c r="M218" s="133">
        <f t="shared" si="62"/>
        <v>0</v>
      </c>
      <c r="N218" s="136">
        <f t="shared" si="62"/>
        <v>0</v>
      </c>
      <c r="O218" s="136">
        <f t="shared" si="62"/>
        <v>0</v>
      </c>
      <c r="P218" s="133">
        <f t="shared" si="62"/>
        <v>0</v>
      </c>
      <c r="Q218" s="133">
        <f t="shared" si="62"/>
        <v>0</v>
      </c>
      <c r="R218" s="133">
        <f t="shared" si="62"/>
        <v>0</v>
      </c>
      <c r="S218" s="133">
        <f t="shared" si="62"/>
        <v>0</v>
      </c>
      <c r="T218" s="133">
        <f t="shared" si="62"/>
        <v>0</v>
      </c>
      <c r="U218" s="133">
        <f t="shared" si="62"/>
        <v>0</v>
      </c>
      <c r="V218" s="136">
        <f t="shared" si="62"/>
        <v>0</v>
      </c>
      <c r="W218" s="42">
        <f>+D218/C218*100</f>
        <v>100</v>
      </c>
      <c r="X218" s="137">
        <f>+V218/C218*100</f>
        <v>0</v>
      </c>
      <c r="Y218" s="134">
        <f t="shared" si="62"/>
        <v>52</v>
      </c>
      <c r="Z218" s="133">
        <f t="shared" si="62"/>
        <v>52</v>
      </c>
      <c r="AA218" s="133">
        <f t="shared" si="62"/>
        <v>0</v>
      </c>
      <c r="AB218" s="133">
        <f t="shared" si="62"/>
        <v>0</v>
      </c>
      <c r="AC218" s="133">
        <f t="shared" si="62"/>
        <v>0</v>
      </c>
      <c r="AD218" s="251" t="s">
        <v>54</v>
      </c>
      <c r="AE218" s="257"/>
    </row>
    <row r="219" spans="1:31" s="123" customFormat="1" ht="15" customHeight="1">
      <c r="A219" s="138"/>
      <c r="B219" s="221" t="s">
        <v>53</v>
      </c>
      <c r="C219" s="40">
        <f>+D219+J219+K219+L219+M219+N219+O219+P219</f>
        <v>52</v>
      </c>
      <c r="D219" s="87">
        <f>SUM(E219:I219)</f>
        <v>52</v>
      </c>
      <c r="E219" s="40">
        <f>+[2]高校進学計!AF28</f>
        <v>52</v>
      </c>
      <c r="F219" s="40">
        <f>+[2]高校進学計!AG28</f>
        <v>0</v>
      </c>
      <c r="G219" s="40">
        <f>+[2]高校進学計!AQ28</f>
        <v>0</v>
      </c>
      <c r="H219" s="40">
        <f>+[2]高校進学計!AM28</f>
        <v>0</v>
      </c>
      <c r="I219" s="40">
        <f>+[2]高校進学計!AN28</f>
        <v>0</v>
      </c>
      <c r="J219" s="89">
        <f>+'[2]総計（女）'!D28</f>
        <v>0</v>
      </c>
      <c r="K219" s="87">
        <f>+[2]専修入学計!I28</f>
        <v>0</v>
      </c>
      <c r="L219" s="88">
        <f>+[2]専修入学計!J28</f>
        <v>0</v>
      </c>
      <c r="M219" s="40">
        <f>+'[2]総計（女）'!F28</f>
        <v>0</v>
      </c>
      <c r="N219" s="89">
        <f>+'[2]総計（女）'!G28</f>
        <v>0</v>
      </c>
      <c r="O219" s="89">
        <f>+'[2]総計（女）'!H28</f>
        <v>0</v>
      </c>
      <c r="P219" s="40">
        <f>+'[2]総計（女）'!I28</f>
        <v>0</v>
      </c>
      <c r="Q219" s="40">
        <f>SUM(R219:U219)</f>
        <v>0</v>
      </c>
      <c r="R219" s="40">
        <f>+'[2]総計（女）'!L28</f>
        <v>0</v>
      </c>
      <c r="S219" s="40">
        <f>+'[2]総計（女）'!M28</f>
        <v>0</v>
      </c>
      <c r="T219" s="40">
        <f>+'[2]総計（女）'!N28</f>
        <v>0</v>
      </c>
      <c r="U219" s="40">
        <f>+'[2]総計（女）'!O28</f>
        <v>0</v>
      </c>
      <c r="V219" s="89">
        <f>+N219+Q219</f>
        <v>0</v>
      </c>
      <c r="W219" s="41">
        <f>IF(C219=0,0,+D219/C219*100)</f>
        <v>100</v>
      </c>
      <c r="X219" s="112">
        <f>IF(C219=0,0,+V219/C219*100)</f>
        <v>0</v>
      </c>
      <c r="Y219" s="87">
        <f>SUM(Z219:AC219)</f>
        <v>52</v>
      </c>
      <c r="Z219" s="40">
        <f>+[2]高校入学志願計!V28</f>
        <v>52</v>
      </c>
      <c r="AA219" s="40">
        <f>+[2]高校入学志願計!W28</f>
        <v>0</v>
      </c>
      <c r="AB219" s="40">
        <f>+[2]高校入学志願計!AA28</f>
        <v>0</v>
      </c>
      <c r="AC219" s="40">
        <f>+[2]高校入学志願計!AB28</f>
        <v>0</v>
      </c>
      <c r="AD219" s="139"/>
      <c r="AE219" s="218" t="s">
        <v>53</v>
      </c>
    </row>
    <row r="220" spans="1:31" s="123" customFormat="1" ht="13.5" customHeight="1">
      <c r="A220" s="138"/>
      <c r="B220" s="221"/>
      <c r="C220" s="125"/>
      <c r="D220" s="126"/>
      <c r="E220" s="127"/>
      <c r="F220" s="127"/>
      <c r="G220" s="125"/>
      <c r="H220" s="125"/>
      <c r="I220" s="125"/>
      <c r="J220" s="130"/>
      <c r="K220" s="126"/>
      <c r="L220" s="128"/>
      <c r="M220" s="131"/>
      <c r="N220" s="130"/>
      <c r="O220" s="130"/>
      <c r="P220" s="131"/>
      <c r="Q220" s="131"/>
      <c r="R220" s="131"/>
      <c r="S220" s="131"/>
      <c r="T220" s="131"/>
      <c r="U220" s="131"/>
      <c r="V220" s="130"/>
      <c r="W220" s="206"/>
      <c r="X220" s="132"/>
      <c r="Y220" s="126"/>
      <c r="Z220" s="125"/>
      <c r="AA220" s="125"/>
      <c r="AB220" s="125"/>
      <c r="AC220" s="125"/>
      <c r="AD220" s="139"/>
      <c r="AE220" s="218"/>
    </row>
    <row r="221" spans="1:31" s="123" customFormat="1" ht="15" customHeight="1">
      <c r="A221" s="252" t="s">
        <v>52</v>
      </c>
      <c r="B221" s="256"/>
      <c r="C221" s="133">
        <f>SUM(C222:C222)</f>
        <v>29</v>
      </c>
      <c r="D221" s="134">
        <f t="shared" ref="D221:V221" si="63">SUM(D222:D222)</f>
        <v>27</v>
      </c>
      <c r="E221" s="133">
        <f t="shared" si="63"/>
        <v>27</v>
      </c>
      <c r="F221" s="133">
        <f t="shared" si="63"/>
        <v>0</v>
      </c>
      <c r="G221" s="133">
        <f t="shared" si="63"/>
        <v>0</v>
      </c>
      <c r="H221" s="133">
        <f t="shared" si="63"/>
        <v>0</v>
      </c>
      <c r="I221" s="133">
        <f t="shared" si="63"/>
        <v>0</v>
      </c>
      <c r="J221" s="136">
        <f t="shared" si="63"/>
        <v>0</v>
      </c>
      <c r="K221" s="134">
        <f t="shared" si="63"/>
        <v>0</v>
      </c>
      <c r="L221" s="135">
        <f t="shared" si="63"/>
        <v>0</v>
      </c>
      <c r="M221" s="133">
        <f t="shared" si="63"/>
        <v>0</v>
      </c>
      <c r="N221" s="136">
        <f t="shared" si="63"/>
        <v>0</v>
      </c>
      <c r="O221" s="136">
        <f t="shared" si="63"/>
        <v>2</v>
      </c>
      <c r="P221" s="133">
        <f t="shared" si="63"/>
        <v>0</v>
      </c>
      <c r="Q221" s="133">
        <f t="shared" si="63"/>
        <v>0</v>
      </c>
      <c r="R221" s="133">
        <f t="shared" si="63"/>
        <v>0</v>
      </c>
      <c r="S221" s="133">
        <f t="shared" si="63"/>
        <v>0</v>
      </c>
      <c r="T221" s="133">
        <f t="shared" si="63"/>
        <v>0</v>
      </c>
      <c r="U221" s="133">
        <f t="shared" si="63"/>
        <v>0</v>
      </c>
      <c r="V221" s="136">
        <f t="shared" si="63"/>
        <v>0</v>
      </c>
      <c r="W221" s="42">
        <f>+D221/C221*100</f>
        <v>93.103448275862064</v>
      </c>
      <c r="X221" s="137">
        <f>+V221/C221*100</f>
        <v>0</v>
      </c>
      <c r="Y221" s="134">
        <f>SUM(Y222:Y222)</f>
        <v>27</v>
      </c>
      <c r="Z221" s="133">
        <f>SUM(Z222:Z222)</f>
        <v>27</v>
      </c>
      <c r="AA221" s="133">
        <f>SUM(AA222:AA222)</f>
        <v>0</v>
      </c>
      <c r="AB221" s="133">
        <f>SUM(AB222:AB222)</f>
        <v>0</v>
      </c>
      <c r="AC221" s="133">
        <f>SUM(AC222:AC222)</f>
        <v>0</v>
      </c>
      <c r="AD221" s="251" t="s">
        <v>52</v>
      </c>
      <c r="AE221" s="257"/>
    </row>
    <row r="222" spans="1:31" s="123" customFormat="1" ht="15" customHeight="1">
      <c r="A222" s="138"/>
      <c r="B222" s="221" t="s">
        <v>51</v>
      </c>
      <c r="C222" s="40">
        <f>+D222+J222+K222+L222+M222+N222+O222+P222</f>
        <v>29</v>
      </c>
      <c r="D222" s="87">
        <f>SUM(E222:I222)</f>
        <v>27</v>
      </c>
      <c r="E222" s="40">
        <f>+[2]高校進学計!AF29</f>
        <v>27</v>
      </c>
      <c r="F222" s="40">
        <f>+[2]高校進学計!AG29</f>
        <v>0</v>
      </c>
      <c r="G222" s="40">
        <f>+[2]高校進学計!AQ29</f>
        <v>0</v>
      </c>
      <c r="H222" s="40">
        <f>+[2]高校進学計!AM29</f>
        <v>0</v>
      </c>
      <c r="I222" s="40">
        <f>+[2]高校進学計!AN29</f>
        <v>0</v>
      </c>
      <c r="J222" s="89">
        <f>+'[2]総計（女）'!D29</f>
        <v>0</v>
      </c>
      <c r="K222" s="87">
        <f>+[2]専修入学計!I29</f>
        <v>0</v>
      </c>
      <c r="L222" s="88">
        <f>+[2]専修入学計!J29</f>
        <v>0</v>
      </c>
      <c r="M222" s="40">
        <f>+'[2]総計（女）'!F29</f>
        <v>0</v>
      </c>
      <c r="N222" s="89">
        <f>+'[2]総計（女）'!G29</f>
        <v>0</v>
      </c>
      <c r="O222" s="89">
        <f>+'[2]総計（女）'!H29</f>
        <v>2</v>
      </c>
      <c r="P222" s="40">
        <f>+'[2]総計（女）'!I29</f>
        <v>0</v>
      </c>
      <c r="Q222" s="40">
        <f>SUM(R222:U222)</f>
        <v>0</v>
      </c>
      <c r="R222" s="40">
        <f>+'[2]総計（女）'!L29</f>
        <v>0</v>
      </c>
      <c r="S222" s="40">
        <f>+'[2]総計（女）'!M29</f>
        <v>0</v>
      </c>
      <c r="T222" s="40">
        <f>+'[2]総計（女）'!N29</f>
        <v>0</v>
      </c>
      <c r="U222" s="40">
        <f>+'[2]総計（女）'!O29</f>
        <v>0</v>
      </c>
      <c r="V222" s="89">
        <f>+N222+Q222</f>
        <v>0</v>
      </c>
      <c r="W222" s="41">
        <f>IF(C222=0,0,+D222/C222*100)</f>
        <v>93.103448275862064</v>
      </c>
      <c r="X222" s="112">
        <f>IF(C222=0,0,+V222/C222*100)</f>
        <v>0</v>
      </c>
      <c r="Y222" s="87">
        <f>SUM(Z222:AC222)</f>
        <v>27</v>
      </c>
      <c r="Z222" s="40">
        <f>+[2]高校入学志願計!V29</f>
        <v>27</v>
      </c>
      <c r="AA222" s="40">
        <f>+[2]高校入学志願計!W29</f>
        <v>0</v>
      </c>
      <c r="AB222" s="40">
        <f>+[2]高校入学志願計!AA29</f>
        <v>0</v>
      </c>
      <c r="AC222" s="40">
        <f>+[2]高校入学志願計!AB29</f>
        <v>0</v>
      </c>
      <c r="AD222" s="139"/>
      <c r="AE222" s="218" t="s">
        <v>51</v>
      </c>
    </row>
    <row r="223" spans="1:31" s="123" customFormat="1" ht="13.5" customHeight="1">
      <c r="A223" s="138"/>
      <c r="B223" s="140"/>
      <c r="C223" s="125"/>
      <c r="D223" s="126"/>
      <c r="E223" s="127"/>
      <c r="F223" s="127"/>
      <c r="G223" s="125"/>
      <c r="H223" s="125"/>
      <c r="I223" s="125"/>
      <c r="J223" s="130"/>
      <c r="K223" s="126"/>
      <c r="L223" s="128"/>
      <c r="M223" s="131"/>
      <c r="N223" s="130"/>
      <c r="O223" s="130"/>
      <c r="P223" s="131"/>
      <c r="Q223" s="131"/>
      <c r="R223" s="131"/>
      <c r="S223" s="131"/>
      <c r="T223" s="131"/>
      <c r="U223" s="131"/>
      <c r="V223" s="130"/>
      <c r="W223" s="206"/>
      <c r="X223" s="132"/>
      <c r="Y223" s="126"/>
      <c r="Z223" s="125"/>
      <c r="AA223" s="125"/>
      <c r="AB223" s="125"/>
      <c r="AC223" s="125"/>
      <c r="AD223" s="139"/>
      <c r="AE223" s="141"/>
    </row>
    <row r="224" spans="1:31" s="123" customFormat="1" ht="15" customHeight="1">
      <c r="A224" s="252" t="s">
        <v>50</v>
      </c>
      <c r="B224" s="256"/>
      <c r="C224" s="133">
        <f>SUM(C225:C225)</f>
        <v>47</v>
      </c>
      <c r="D224" s="134">
        <f t="shared" ref="D224:AC224" si="64">SUM(D225:D225)</f>
        <v>47</v>
      </c>
      <c r="E224" s="133">
        <f t="shared" si="64"/>
        <v>46</v>
      </c>
      <c r="F224" s="133">
        <f t="shared" si="64"/>
        <v>0</v>
      </c>
      <c r="G224" s="133">
        <f t="shared" si="64"/>
        <v>0</v>
      </c>
      <c r="H224" s="133">
        <f t="shared" si="64"/>
        <v>0</v>
      </c>
      <c r="I224" s="133">
        <f t="shared" si="64"/>
        <v>1</v>
      </c>
      <c r="J224" s="136">
        <f t="shared" si="64"/>
        <v>0</v>
      </c>
      <c r="K224" s="134">
        <f t="shared" si="64"/>
        <v>0</v>
      </c>
      <c r="L224" s="135">
        <f t="shared" si="64"/>
        <v>0</v>
      </c>
      <c r="M224" s="133">
        <f t="shared" si="64"/>
        <v>0</v>
      </c>
      <c r="N224" s="136">
        <f t="shared" si="64"/>
        <v>0</v>
      </c>
      <c r="O224" s="136">
        <f t="shared" si="64"/>
        <v>0</v>
      </c>
      <c r="P224" s="133">
        <f t="shared" si="64"/>
        <v>0</v>
      </c>
      <c r="Q224" s="133">
        <f t="shared" si="64"/>
        <v>0</v>
      </c>
      <c r="R224" s="133">
        <f t="shared" si="64"/>
        <v>0</v>
      </c>
      <c r="S224" s="133">
        <f t="shared" si="64"/>
        <v>0</v>
      </c>
      <c r="T224" s="133">
        <f t="shared" si="64"/>
        <v>0</v>
      </c>
      <c r="U224" s="133">
        <f t="shared" si="64"/>
        <v>0</v>
      </c>
      <c r="V224" s="136">
        <f t="shared" si="64"/>
        <v>0</v>
      </c>
      <c r="W224" s="42">
        <f>+D224/C224*100</f>
        <v>100</v>
      </c>
      <c r="X224" s="137">
        <f>+V224/C224*100</f>
        <v>0</v>
      </c>
      <c r="Y224" s="134">
        <f t="shared" si="64"/>
        <v>47</v>
      </c>
      <c r="Z224" s="133">
        <f t="shared" si="64"/>
        <v>46</v>
      </c>
      <c r="AA224" s="133">
        <f t="shared" si="64"/>
        <v>0</v>
      </c>
      <c r="AB224" s="133">
        <f t="shared" si="64"/>
        <v>0</v>
      </c>
      <c r="AC224" s="133">
        <f t="shared" si="64"/>
        <v>1</v>
      </c>
      <c r="AD224" s="251" t="s">
        <v>50</v>
      </c>
      <c r="AE224" s="257"/>
    </row>
    <row r="225" spans="1:31" s="123" customFormat="1" ht="15" customHeight="1">
      <c r="A225" s="138"/>
      <c r="B225" s="221" t="s">
        <v>49</v>
      </c>
      <c r="C225" s="40">
        <f>+D225+J225+K225+L225+M225+N225+O225+P225</f>
        <v>47</v>
      </c>
      <c r="D225" s="87">
        <f>SUM(E225:I225)</f>
        <v>47</v>
      </c>
      <c r="E225" s="40">
        <f>+[2]高校進学計!AF30</f>
        <v>46</v>
      </c>
      <c r="F225" s="40">
        <f>+[2]高校進学計!AG30</f>
        <v>0</v>
      </c>
      <c r="G225" s="40">
        <f>+[2]高校進学計!AQ30</f>
        <v>0</v>
      </c>
      <c r="H225" s="40">
        <f>+[2]高校進学計!AM30</f>
        <v>0</v>
      </c>
      <c r="I225" s="40">
        <f>+[2]高校進学計!AN30</f>
        <v>1</v>
      </c>
      <c r="J225" s="89">
        <f>+'[2]総計（女）'!D30</f>
        <v>0</v>
      </c>
      <c r="K225" s="87">
        <f>+[2]専修入学計!I30</f>
        <v>0</v>
      </c>
      <c r="L225" s="88">
        <f>+[2]専修入学計!J30</f>
        <v>0</v>
      </c>
      <c r="M225" s="40">
        <f>+'[2]総計（女）'!F30</f>
        <v>0</v>
      </c>
      <c r="N225" s="89">
        <f>+'[2]総計（女）'!G30</f>
        <v>0</v>
      </c>
      <c r="O225" s="89">
        <f>+'[2]総計（女）'!H30</f>
        <v>0</v>
      </c>
      <c r="P225" s="40">
        <f>+'[2]総計（女）'!I30</f>
        <v>0</v>
      </c>
      <c r="Q225" s="40">
        <f>SUM(R225:U225)</f>
        <v>0</v>
      </c>
      <c r="R225" s="40">
        <f>+'[2]総計（女）'!L30</f>
        <v>0</v>
      </c>
      <c r="S225" s="40">
        <f>+'[2]総計（女）'!M30</f>
        <v>0</v>
      </c>
      <c r="T225" s="40">
        <f>+'[2]総計（女）'!N30</f>
        <v>0</v>
      </c>
      <c r="U225" s="40">
        <f>+'[2]総計（女）'!O30</f>
        <v>0</v>
      </c>
      <c r="V225" s="89">
        <f>+N225+Q225</f>
        <v>0</v>
      </c>
      <c r="W225" s="41">
        <f>IF(C225=0,0,+D225/C225*100)</f>
        <v>100</v>
      </c>
      <c r="X225" s="112">
        <f>IF(C225=0,0,+V225/C225*100)</f>
        <v>0</v>
      </c>
      <c r="Y225" s="87">
        <f>SUM(Z225:AC225)</f>
        <v>47</v>
      </c>
      <c r="Z225" s="40">
        <f>+[2]高校入学志願計!V30</f>
        <v>46</v>
      </c>
      <c r="AA225" s="40">
        <f>+[2]高校入学志願計!W30</f>
        <v>0</v>
      </c>
      <c r="AB225" s="40">
        <f>+[2]高校入学志願計!AA30</f>
        <v>0</v>
      </c>
      <c r="AC225" s="40">
        <f>+[2]高校入学志願計!AB30</f>
        <v>1</v>
      </c>
      <c r="AD225" s="139"/>
      <c r="AE225" s="218" t="s">
        <v>49</v>
      </c>
    </row>
    <row r="226" spans="1:31" s="123" customFormat="1" ht="13.5" customHeight="1">
      <c r="A226" s="138"/>
      <c r="B226" s="140"/>
      <c r="C226" s="125"/>
      <c r="D226" s="126"/>
      <c r="E226" s="127"/>
      <c r="F226" s="127"/>
      <c r="G226" s="125"/>
      <c r="H226" s="125"/>
      <c r="I226" s="125"/>
      <c r="J226" s="130"/>
      <c r="K226" s="126"/>
      <c r="L226" s="128"/>
      <c r="M226" s="131"/>
      <c r="N226" s="130"/>
      <c r="O226" s="130"/>
      <c r="P226" s="131"/>
      <c r="Q226" s="131"/>
      <c r="R226" s="131"/>
      <c r="S226" s="131"/>
      <c r="T226" s="131"/>
      <c r="U226" s="131"/>
      <c r="V226" s="130"/>
      <c r="W226" s="206"/>
      <c r="X226" s="132"/>
      <c r="Y226" s="126"/>
      <c r="Z226" s="125"/>
      <c r="AA226" s="125"/>
      <c r="AB226" s="125"/>
      <c r="AC226" s="125"/>
      <c r="AD226" s="139"/>
      <c r="AE226" s="141"/>
    </row>
    <row r="227" spans="1:31" s="123" customFormat="1" ht="15" customHeight="1">
      <c r="A227" s="252" t="s">
        <v>48</v>
      </c>
      <c r="B227" s="256"/>
      <c r="C227" s="133">
        <f>SUM(C228:C231)</f>
        <v>171</v>
      </c>
      <c r="D227" s="134">
        <f t="shared" ref="D227:V227" si="65">SUM(D228:D231)</f>
        <v>169</v>
      </c>
      <c r="E227" s="133">
        <f t="shared" si="65"/>
        <v>167</v>
      </c>
      <c r="F227" s="133">
        <f>SUM(F228:F231)</f>
        <v>0</v>
      </c>
      <c r="G227" s="133">
        <f t="shared" si="65"/>
        <v>1</v>
      </c>
      <c r="H227" s="133">
        <f t="shared" si="65"/>
        <v>0</v>
      </c>
      <c r="I227" s="133">
        <f>SUM(I228:I231)</f>
        <v>1</v>
      </c>
      <c r="J227" s="136">
        <f t="shared" si="65"/>
        <v>0</v>
      </c>
      <c r="K227" s="134">
        <f t="shared" si="65"/>
        <v>0</v>
      </c>
      <c r="L227" s="135">
        <f>SUM(L228:L231)</f>
        <v>0</v>
      </c>
      <c r="M227" s="133">
        <f t="shared" si="65"/>
        <v>0</v>
      </c>
      <c r="N227" s="136">
        <f>SUM(N228:N231)</f>
        <v>1</v>
      </c>
      <c r="O227" s="136">
        <f>SUM(O228:O231)</f>
        <v>1</v>
      </c>
      <c r="P227" s="133">
        <f>SUM(P228:P231)</f>
        <v>0</v>
      </c>
      <c r="Q227" s="133">
        <f t="shared" si="65"/>
        <v>0</v>
      </c>
      <c r="R227" s="133">
        <f t="shared" si="65"/>
        <v>0</v>
      </c>
      <c r="S227" s="133">
        <f>SUM(S228:S231)</f>
        <v>0</v>
      </c>
      <c r="T227" s="133">
        <f>SUM(T228:T231)</f>
        <v>0</v>
      </c>
      <c r="U227" s="133">
        <f>SUM(U228:U231)</f>
        <v>0</v>
      </c>
      <c r="V227" s="136">
        <f t="shared" si="65"/>
        <v>1</v>
      </c>
      <c r="W227" s="42">
        <f>+D227/C227*100</f>
        <v>98.830409356725141</v>
      </c>
      <c r="X227" s="137">
        <f>+V227/C227*100</f>
        <v>0.58479532163742687</v>
      </c>
      <c r="Y227" s="134">
        <f>SUM(Y228:Y231)</f>
        <v>168</v>
      </c>
      <c r="Z227" s="133">
        <f>SUM(Z228:Z231)</f>
        <v>167</v>
      </c>
      <c r="AA227" s="133">
        <f>SUM(AA228:AA231)</f>
        <v>0</v>
      </c>
      <c r="AB227" s="133">
        <f>SUM(AB228:AB231)</f>
        <v>0</v>
      </c>
      <c r="AC227" s="133">
        <f>SUM(AC228:AC231)</f>
        <v>1</v>
      </c>
      <c r="AD227" s="251" t="s">
        <v>48</v>
      </c>
      <c r="AE227" s="257"/>
    </row>
    <row r="228" spans="1:31" s="123" customFormat="1" ht="15" customHeight="1">
      <c r="A228" s="138"/>
      <c r="B228" s="221" t="s">
        <v>47</v>
      </c>
      <c r="C228" s="40">
        <f>+D228+J228+K228+L228+M228+N228+O228+P228</f>
        <v>33</v>
      </c>
      <c r="D228" s="87">
        <f>SUM(E228:I228)</f>
        <v>32</v>
      </c>
      <c r="E228" s="40">
        <f>+[2]高校進学計!AF31</f>
        <v>32</v>
      </c>
      <c r="F228" s="40">
        <f>+[2]高校進学計!AG31</f>
        <v>0</v>
      </c>
      <c r="G228" s="40">
        <f>+[2]高校進学計!AQ31</f>
        <v>0</v>
      </c>
      <c r="H228" s="40">
        <f>+[2]高校進学計!AM31</f>
        <v>0</v>
      </c>
      <c r="I228" s="40">
        <f>+[2]高校進学計!AN31</f>
        <v>0</v>
      </c>
      <c r="J228" s="89">
        <f>+'[2]総計（女）'!D31</f>
        <v>0</v>
      </c>
      <c r="K228" s="87">
        <f>+[2]専修入学計!I31</f>
        <v>0</v>
      </c>
      <c r="L228" s="88">
        <f>+[2]専修入学計!J31</f>
        <v>0</v>
      </c>
      <c r="M228" s="40">
        <f>+'[2]総計（女）'!F31</f>
        <v>0</v>
      </c>
      <c r="N228" s="89">
        <f>+'[2]総計（女）'!G31</f>
        <v>0</v>
      </c>
      <c r="O228" s="89">
        <f>+'[2]総計（女）'!H31</f>
        <v>1</v>
      </c>
      <c r="P228" s="40">
        <f>+'[2]総計（女）'!I31</f>
        <v>0</v>
      </c>
      <c r="Q228" s="40">
        <f>SUM(R228:U228)</f>
        <v>0</v>
      </c>
      <c r="R228" s="40">
        <f>+'[2]総計（女）'!L31</f>
        <v>0</v>
      </c>
      <c r="S228" s="40">
        <f>+'[2]総計（女）'!M31</f>
        <v>0</v>
      </c>
      <c r="T228" s="40">
        <f>+'[2]総計（女）'!N31</f>
        <v>0</v>
      </c>
      <c r="U228" s="40">
        <f>+'[2]総計（女）'!O31</f>
        <v>0</v>
      </c>
      <c r="V228" s="89">
        <f>+N228+Q228</f>
        <v>0</v>
      </c>
      <c r="W228" s="41">
        <f>IF(C228=0,0,+D228/C228*100)</f>
        <v>96.969696969696969</v>
      </c>
      <c r="X228" s="112">
        <f>IF(C228=0,0,+V228/C228*100)</f>
        <v>0</v>
      </c>
      <c r="Y228" s="87">
        <f>SUM(Z228:AC228)</f>
        <v>32</v>
      </c>
      <c r="Z228" s="40">
        <f>+[2]高校入学志願計!V31</f>
        <v>32</v>
      </c>
      <c r="AA228" s="40">
        <f>+[2]高校入学志願計!W31</f>
        <v>0</v>
      </c>
      <c r="AB228" s="40">
        <f>+[2]高校入学志願計!AA31</f>
        <v>0</v>
      </c>
      <c r="AC228" s="40">
        <f>+[2]高校入学志願計!AB31</f>
        <v>0</v>
      </c>
      <c r="AD228" s="139"/>
      <c r="AE228" s="218" t="s">
        <v>47</v>
      </c>
    </row>
    <row r="229" spans="1:31" s="123" customFormat="1" ht="15" customHeight="1">
      <c r="A229" s="138"/>
      <c r="B229" s="221" t="s">
        <v>46</v>
      </c>
      <c r="C229" s="40">
        <f>+D229+J229+K229+L229+M229+N229+O229+P229</f>
        <v>35</v>
      </c>
      <c r="D229" s="87">
        <f>SUM(E229:I229)</f>
        <v>35</v>
      </c>
      <c r="E229" s="40">
        <f>+[2]高校進学計!AF32</f>
        <v>34</v>
      </c>
      <c r="F229" s="40">
        <f>+[2]高校進学計!AG32</f>
        <v>0</v>
      </c>
      <c r="G229" s="40">
        <f>+[2]高校進学計!AQ32</f>
        <v>0</v>
      </c>
      <c r="H229" s="40">
        <f>+[2]高校進学計!AM32</f>
        <v>0</v>
      </c>
      <c r="I229" s="40">
        <f>+[2]高校進学計!AN32</f>
        <v>1</v>
      </c>
      <c r="J229" s="89">
        <f>+'[2]総計（女）'!D32</f>
        <v>0</v>
      </c>
      <c r="K229" s="87">
        <f>+[2]専修入学計!I32</f>
        <v>0</v>
      </c>
      <c r="L229" s="88">
        <f>+[2]専修入学計!J32</f>
        <v>0</v>
      </c>
      <c r="M229" s="40">
        <f>+'[2]総計（女）'!F32</f>
        <v>0</v>
      </c>
      <c r="N229" s="89">
        <f>+'[2]総計（女）'!G32</f>
        <v>0</v>
      </c>
      <c r="O229" s="89">
        <f>+'[2]総計（女）'!H32</f>
        <v>0</v>
      </c>
      <c r="P229" s="40">
        <f>+'[2]総計（女）'!I32</f>
        <v>0</v>
      </c>
      <c r="Q229" s="40">
        <f>SUM(R229:U229)</f>
        <v>0</v>
      </c>
      <c r="R229" s="40">
        <f>+'[2]総計（女）'!L32</f>
        <v>0</v>
      </c>
      <c r="S229" s="40">
        <f>+'[2]総計（女）'!M32</f>
        <v>0</v>
      </c>
      <c r="T229" s="40">
        <f>+'[2]総計（女）'!N32</f>
        <v>0</v>
      </c>
      <c r="U229" s="40">
        <f>+'[2]総計（女）'!O32</f>
        <v>0</v>
      </c>
      <c r="V229" s="89">
        <f>+N229+Q229</f>
        <v>0</v>
      </c>
      <c r="W229" s="41">
        <f>IF(C229=0,0,+D229/C229*100)</f>
        <v>100</v>
      </c>
      <c r="X229" s="112">
        <f>IF(C229=0,0,+V229/C229*100)</f>
        <v>0</v>
      </c>
      <c r="Y229" s="87">
        <f>SUM(Z229:AC229)</f>
        <v>35</v>
      </c>
      <c r="Z229" s="40">
        <f>+[2]高校入学志願計!V32</f>
        <v>34</v>
      </c>
      <c r="AA229" s="40">
        <f>+[2]高校入学志願計!W32</f>
        <v>0</v>
      </c>
      <c r="AB229" s="40">
        <f>+[2]高校入学志願計!AA32</f>
        <v>0</v>
      </c>
      <c r="AC229" s="40">
        <f>+[2]高校入学志願計!AB32</f>
        <v>1</v>
      </c>
      <c r="AD229" s="139"/>
      <c r="AE229" s="218" t="s">
        <v>46</v>
      </c>
    </row>
    <row r="230" spans="1:31" s="123" customFormat="1" ht="15" customHeight="1">
      <c r="A230" s="138"/>
      <c r="B230" s="221" t="s">
        <v>45</v>
      </c>
      <c r="C230" s="40">
        <f>+D230+J230+K230+L230+M230+N230+O230+P230</f>
        <v>35</v>
      </c>
      <c r="D230" s="87">
        <f>SUM(E230:I230)</f>
        <v>34</v>
      </c>
      <c r="E230" s="40">
        <f>+[2]高校進学計!AF33</f>
        <v>33</v>
      </c>
      <c r="F230" s="40">
        <f>+[2]高校進学計!AG33</f>
        <v>0</v>
      </c>
      <c r="G230" s="40">
        <f>+[2]高校進学計!AQ33</f>
        <v>1</v>
      </c>
      <c r="H230" s="40">
        <f>+[2]高校進学計!AM33</f>
        <v>0</v>
      </c>
      <c r="I230" s="40">
        <f>+[2]高校進学計!AN33</f>
        <v>0</v>
      </c>
      <c r="J230" s="89">
        <f>+'[2]総計（女）'!D33</f>
        <v>0</v>
      </c>
      <c r="K230" s="87">
        <f>+[2]専修入学計!I33</f>
        <v>0</v>
      </c>
      <c r="L230" s="88">
        <f>+[2]専修入学計!J33</f>
        <v>0</v>
      </c>
      <c r="M230" s="40">
        <f>+'[2]総計（女）'!F33</f>
        <v>0</v>
      </c>
      <c r="N230" s="89">
        <f>+'[2]総計（女）'!G33</f>
        <v>1</v>
      </c>
      <c r="O230" s="89">
        <f>+'[2]総計（女）'!H33</f>
        <v>0</v>
      </c>
      <c r="P230" s="40">
        <f>+'[2]総計（女）'!I33</f>
        <v>0</v>
      </c>
      <c r="Q230" s="40">
        <f>SUM(R230:U230)</f>
        <v>0</v>
      </c>
      <c r="R230" s="40">
        <f>+'[2]総計（女）'!L33</f>
        <v>0</v>
      </c>
      <c r="S230" s="40">
        <f>+'[2]総計（女）'!M33</f>
        <v>0</v>
      </c>
      <c r="T230" s="40">
        <f>+'[2]総計（女）'!N33</f>
        <v>0</v>
      </c>
      <c r="U230" s="40">
        <f>+'[2]総計（女）'!O33</f>
        <v>0</v>
      </c>
      <c r="V230" s="89">
        <f>+N230+Q230</f>
        <v>1</v>
      </c>
      <c r="W230" s="41">
        <f>IF(C230=0,0,+D230/C230*100)</f>
        <v>97.142857142857139</v>
      </c>
      <c r="X230" s="112">
        <f>IF(C230=0,0,+V230/C230*100)</f>
        <v>2.8571428571428572</v>
      </c>
      <c r="Y230" s="87">
        <f>SUM(Z230:AC230)</f>
        <v>33</v>
      </c>
      <c r="Z230" s="40">
        <f>+[2]高校入学志願計!V33</f>
        <v>33</v>
      </c>
      <c r="AA230" s="40">
        <f>+[2]高校入学志願計!W33</f>
        <v>0</v>
      </c>
      <c r="AB230" s="40">
        <f>+[2]高校入学志願計!AA33</f>
        <v>0</v>
      </c>
      <c r="AC230" s="40">
        <f>+[2]高校入学志願計!AB33</f>
        <v>0</v>
      </c>
      <c r="AD230" s="139"/>
      <c r="AE230" s="218" t="s">
        <v>45</v>
      </c>
    </row>
    <row r="231" spans="1:31" s="123" customFormat="1" ht="15" customHeight="1">
      <c r="A231" s="138"/>
      <c r="B231" s="221" t="s">
        <v>104</v>
      </c>
      <c r="C231" s="40">
        <f>+D231+J231+K231+L231+M231+N231+O231+P231</f>
        <v>68</v>
      </c>
      <c r="D231" s="87">
        <f>SUM(E231:I231)</f>
        <v>68</v>
      </c>
      <c r="E231" s="40">
        <f>+[2]高校進学計!AF34</f>
        <v>68</v>
      </c>
      <c r="F231" s="40">
        <f>+[2]高校進学計!AG34</f>
        <v>0</v>
      </c>
      <c r="G231" s="40">
        <f>+[2]高校進学計!AQ34</f>
        <v>0</v>
      </c>
      <c r="H231" s="40">
        <f>+[2]高校進学計!AM34</f>
        <v>0</v>
      </c>
      <c r="I231" s="40">
        <f>+[2]高校進学計!AN34</f>
        <v>0</v>
      </c>
      <c r="J231" s="89">
        <f>+'[2]総計（女）'!D34</f>
        <v>0</v>
      </c>
      <c r="K231" s="87">
        <f>+[2]専修入学計!I34</f>
        <v>0</v>
      </c>
      <c r="L231" s="88">
        <f>+[2]専修入学計!J34</f>
        <v>0</v>
      </c>
      <c r="M231" s="40">
        <f>+'[2]総計（女）'!F34</f>
        <v>0</v>
      </c>
      <c r="N231" s="89">
        <f>+'[2]総計（女）'!G34</f>
        <v>0</v>
      </c>
      <c r="O231" s="89">
        <f>+'[2]総計（女）'!H34</f>
        <v>0</v>
      </c>
      <c r="P231" s="40">
        <f>+'[2]総計（女）'!I34</f>
        <v>0</v>
      </c>
      <c r="Q231" s="40">
        <f>SUM(R231:U231)</f>
        <v>0</v>
      </c>
      <c r="R231" s="40">
        <f>+'[2]総計（女）'!L34</f>
        <v>0</v>
      </c>
      <c r="S231" s="40">
        <f>+'[2]総計（女）'!M34</f>
        <v>0</v>
      </c>
      <c r="T231" s="40">
        <f>+'[2]総計（女）'!N34</f>
        <v>0</v>
      </c>
      <c r="U231" s="40">
        <f>+'[2]総計（女）'!O34</f>
        <v>0</v>
      </c>
      <c r="V231" s="89">
        <f>+N231+Q231</f>
        <v>0</v>
      </c>
      <c r="W231" s="41">
        <f>IF(C231=0,0,+D231/C231*100)</f>
        <v>100</v>
      </c>
      <c r="X231" s="112">
        <f>IF(C231=0,0,+V231/C231*100)</f>
        <v>0</v>
      </c>
      <c r="Y231" s="87">
        <f>SUM(Z231:AC231)</f>
        <v>68</v>
      </c>
      <c r="Z231" s="40">
        <f>+[2]高校入学志願計!V34</f>
        <v>68</v>
      </c>
      <c r="AA231" s="40">
        <f>+[2]高校入学志願計!W34</f>
        <v>0</v>
      </c>
      <c r="AB231" s="40">
        <f>+[2]高校入学志願計!AA34</f>
        <v>0</v>
      </c>
      <c r="AC231" s="40">
        <f>+[2]高校入学志願計!AB34</f>
        <v>0</v>
      </c>
      <c r="AD231" s="139"/>
      <c r="AE231" s="218" t="s">
        <v>104</v>
      </c>
    </row>
    <row r="232" spans="1:31" s="123" customFormat="1" ht="13.5" customHeight="1">
      <c r="A232" s="138"/>
      <c r="B232" s="140"/>
      <c r="C232" s="125"/>
      <c r="D232" s="126"/>
      <c r="E232" s="127"/>
      <c r="F232" s="127"/>
      <c r="G232" s="125"/>
      <c r="H232" s="125"/>
      <c r="I232" s="125"/>
      <c r="J232" s="130"/>
      <c r="K232" s="126"/>
      <c r="L232" s="128"/>
      <c r="M232" s="131"/>
      <c r="N232" s="130"/>
      <c r="O232" s="130"/>
      <c r="P232" s="131"/>
      <c r="Q232" s="131"/>
      <c r="R232" s="131"/>
      <c r="S232" s="131"/>
      <c r="T232" s="131"/>
      <c r="U232" s="131"/>
      <c r="V232" s="130"/>
      <c r="W232" s="206"/>
      <c r="X232" s="132"/>
      <c r="Y232" s="126"/>
      <c r="Z232" s="125"/>
      <c r="AA232" s="125"/>
      <c r="AB232" s="125"/>
      <c r="AC232" s="125"/>
      <c r="AD232" s="139"/>
      <c r="AE232" s="141"/>
    </row>
    <row r="233" spans="1:31" s="123" customFormat="1" ht="15" customHeight="1">
      <c r="A233" s="252" t="s">
        <v>44</v>
      </c>
      <c r="B233" s="256"/>
      <c r="C233" s="133">
        <f>SUM(C234:C236)</f>
        <v>128</v>
      </c>
      <c r="D233" s="134">
        <f t="shared" ref="D233:V233" si="66">SUM(D234:D236)</f>
        <v>128</v>
      </c>
      <c r="E233" s="133">
        <f t="shared" si="66"/>
        <v>121</v>
      </c>
      <c r="F233" s="133">
        <f>SUM(F234:F236)</f>
        <v>2</v>
      </c>
      <c r="G233" s="133">
        <f t="shared" si="66"/>
        <v>1</v>
      </c>
      <c r="H233" s="133">
        <f t="shared" si="66"/>
        <v>0</v>
      </c>
      <c r="I233" s="133">
        <f>SUM(I234:I236)</f>
        <v>4</v>
      </c>
      <c r="J233" s="136">
        <f t="shared" si="66"/>
        <v>0</v>
      </c>
      <c r="K233" s="134">
        <f t="shared" si="66"/>
        <v>0</v>
      </c>
      <c r="L233" s="135">
        <f>SUM(L234:L236)</f>
        <v>0</v>
      </c>
      <c r="M233" s="133">
        <f t="shared" si="66"/>
        <v>0</v>
      </c>
      <c r="N233" s="136">
        <f>SUM(N234:N236)</f>
        <v>0</v>
      </c>
      <c r="O233" s="136">
        <f>SUM(O234:O236)</f>
        <v>0</v>
      </c>
      <c r="P233" s="133">
        <f>SUM(P234:P236)</f>
        <v>0</v>
      </c>
      <c r="Q233" s="133">
        <f t="shared" si="66"/>
        <v>0</v>
      </c>
      <c r="R233" s="133">
        <f t="shared" si="66"/>
        <v>0</v>
      </c>
      <c r="S233" s="133">
        <f>SUM(S234:S236)</f>
        <v>0</v>
      </c>
      <c r="T233" s="133">
        <f>SUM(T234:T236)</f>
        <v>0</v>
      </c>
      <c r="U233" s="133">
        <f>SUM(U234:U236)</f>
        <v>0</v>
      </c>
      <c r="V233" s="136">
        <f t="shared" si="66"/>
        <v>0</v>
      </c>
      <c r="W233" s="42">
        <f>+D233/C233*100</f>
        <v>100</v>
      </c>
      <c r="X233" s="137">
        <f>+V233/C233*100</f>
        <v>0</v>
      </c>
      <c r="Y233" s="134">
        <f>SUM(Y234:Y236)</f>
        <v>128</v>
      </c>
      <c r="Z233" s="133">
        <f>SUM(Z234:Z236)</f>
        <v>122</v>
      </c>
      <c r="AA233" s="133">
        <f>SUM(AA234:AA236)</f>
        <v>2</v>
      </c>
      <c r="AB233" s="133">
        <f>SUM(AB234:AB236)</f>
        <v>0</v>
      </c>
      <c r="AC233" s="133">
        <f>SUM(AC234:AC236)</f>
        <v>4</v>
      </c>
      <c r="AD233" s="251" t="s">
        <v>44</v>
      </c>
      <c r="AE233" s="257"/>
    </row>
    <row r="234" spans="1:31" s="123" customFormat="1" ht="15" customHeight="1">
      <c r="A234" s="138"/>
      <c r="B234" s="221" t="s">
        <v>43</v>
      </c>
      <c r="C234" s="40">
        <f>+D234+J234+K234+L234+M234+N234+O234+P234</f>
        <v>37</v>
      </c>
      <c r="D234" s="87">
        <f>SUM(E234:I234)</f>
        <v>37</v>
      </c>
      <c r="E234" s="40">
        <f>+[2]高校進学計!AF35</f>
        <v>36</v>
      </c>
      <c r="F234" s="40">
        <f>+[2]高校進学計!AG35</f>
        <v>0</v>
      </c>
      <c r="G234" s="40">
        <f>+[2]高校進学計!AQ35</f>
        <v>1</v>
      </c>
      <c r="H234" s="40">
        <f>+[2]高校進学計!AM35</f>
        <v>0</v>
      </c>
      <c r="I234" s="40">
        <f>+[2]高校進学計!AN35</f>
        <v>0</v>
      </c>
      <c r="J234" s="89">
        <f>+'[2]総計（女）'!D35</f>
        <v>0</v>
      </c>
      <c r="K234" s="87">
        <f>+[2]専修入学計!I35</f>
        <v>0</v>
      </c>
      <c r="L234" s="88">
        <f>+[2]専修入学計!J35</f>
        <v>0</v>
      </c>
      <c r="M234" s="40">
        <f>+'[2]総計（女）'!F35</f>
        <v>0</v>
      </c>
      <c r="N234" s="89">
        <f>+'[2]総計（女）'!G35</f>
        <v>0</v>
      </c>
      <c r="O234" s="89">
        <f>+'[2]総計（女）'!H35</f>
        <v>0</v>
      </c>
      <c r="P234" s="40">
        <f>+'[2]総計（女）'!I35</f>
        <v>0</v>
      </c>
      <c r="Q234" s="40">
        <f>SUM(R234:U234)</f>
        <v>0</v>
      </c>
      <c r="R234" s="40">
        <f>+'[2]総計（女）'!L35</f>
        <v>0</v>
      </c>
      <c r="S234" s="40">
        <f>+'[2]総計（女）'!M35</f>
        <v>0</v>
      </c>
      <c r="T234" s="40">
        <f>+'[2]総計（女）'!N35</f>
        <v>0</v>
      </c>
      <c r="U234" s="40">
        <f>+'[2]総計（女）'!O35</f>
        <v>0</v>
      </c>
      <c r="V234" s="89">
        <f>+N234+Q234</f>
        <v>0</v>
      </c>
      <c r="W234" s="41">
        <f>IF(C234=0,0,+D234/C234*100)</f>
        <v>100</v>
      </c>
      <c r="X234" s="112">
        <f>IF(C234=0,0,+V234/C234*100)</f>
        <v>0</v>
      </c>
      <c r="Y234" s="87">
        <f>SUM(Z234:AC234)</f>
        <v>37</v>
      </c>
      <c r="Z234" s="40">
        <f>+[2]高校入学志願計!V35</f>
        <v>37</v>
      </c>
      <c r="AA234" s="40">
        <f>+[2]高校入学志願計!W35</f>
        <v>0</v>
      </c>
      <c r="AB234" s="40">
        <f>+[2]高校入学志願計!AA35</f>
        <v>0</v>
      </c>
      <c r="AC234" s="40">
        <f>+[2]高校入学志願計!AB35</f>
        <v>0</v>
      </c>
      <c r="AD234" s="139"/>
      <c r="AE234" s="218" t="s">
        <v>43</v>
      </c>
    </row>
    <row r="235" spans="1:31" s="123" customFormat="1" ht="15" customHeight="1">
      <c r="A235" s="138"/>
      <c r="B235" s="221" t="s">
        <v>42</v>
      </c>
      <c r="C235" s="40">
        <f>+D235+J235+K235+L235+M235+N235+O235+P235</f>
        <v>33</v>
      </c>
      <c r="D235" s="87">
        <f>SUM(E235:I235)</f>
        <v>33</v>
      </c>
      <c r="E235" s="40">
        <f>+[2]高校進学計!AF36</f>
        <v>30</v>
      </c>
      <c r="F235" s="40">
        <f>+[2]高校進学計!AG36</f>
        <v>1</v>
      </c>
      <c r="G235" s="40">
        <f>+[2]高校進学計!AQ36</f>
        <v>0</v>
      </c>
      <c r="H235" s="40">
        <f>+[2]高校進学計!AM36</f>
        <v>0</v>
      </c>
      <c r="I235" s="40">
        <f>+[2]高校進学計!AN36</f>
        <v>2</v>
      </c>
      <c r="J235" s="89">
        <f>+'[2]総計（女）'!D36</f>
        <v>0</v>
      </c>
      <c r="K235" s="87">
        <f>+[2]専修入学計!I36</f>
        <v>0</v>
      </c>
      <c r="L235" s="88">
        <f>+[2]専修入学計!J36</f>
        <v>0</v>
      </c>
      <c r="M235" s="40">
        <f>+'[2]総計（女）'!F36</f>
        <v>0</v>
      </c>
      <c r="N235" s="89">
        <f>+'[2]総計（女）'!G36</f>
        <v>0</v>
      </c>
      <c r="O235" s="89">
        <f>+'[2]総計（女）'!H36</f>
        <v>0</v>
      </c>
      <c r="P235" s="40">
        <f>+'[2]総計（女）'!I36</f>
        <v>0</v>
      </c>
      <c r="Q235" s="40">
        <f>SUM(R235:U235)</f>
        <v>0</v>
      </c>
      <c r="R235" s="40">
        <f>+'[2]総計（女）'!L36</f>
        <v>0</v>
      </c>
      <c r="S235" s="40">
        <f>+'[2]総計（女）'!M36</f>
        <v>0</v>
      </c>
      <c r="T235" s="40">
        <f>+'[2]総計（女）'!N36</f>
        <v>0</v>
      </c>
      <c r="U235" s="40">
        <f>+'[2]総計（女）'!O36</f>
        <v>0</v>
      </c>
      <c r="V235" s="89">
        <f>+N235+Q235</f>
        <v>0</v>
      </c>
      <c r="W235" s="41">
        <f>IF(C235=0,0,+D235/C235*100)</f>
        <v>100</v>
      </c>
      <c r="X235" s="112">
        <f>IF(C235=0,0,+V235/C235*100)</f>
        <v>0</v>
      </c>
      <c r="Y235" s="87">
        <f>SUM(Z235:AC235)</f>
        <v>33</v>
      </c>
      <c r="Z235" s="40">
        <f>+[2]高校入学志願計!V36</f>
        <v>30</v>
      </c>
      <c r="AA235" s="40">
        <f>+[2]高校入学志願計!W36</f>
        <v>1</v>
      </c>
      <c r="AB235" s="40">
        <f>+[2]高校入学志願計!AA36</f>
        <v>0</v>
      </c>
      <c r="AC235" s="40">
        <f>+[2]高校入学志願計!AB36</f>
        <v>2</v>
      </c>
      <c r="AD235" s="139"/>
      <c r="AE235" s="218" t="s">
        <v>42</v>
      </c>
    </row>
    <row r="236" spans="1:31" s="123" customFormat="1" ht="15" customHeight="1">
      <c r="A236" s="138"/>
      <c r="B236" s="221" t="s">
        <v>105</v>
      </c>
      <c r="C236" s="40">
        <f>+D236+J236+K236+L236+M236+N236+O236+P236</f>
        <v>58</v>
      </c>
      <c r="D236" s="87">
        <f>SUM(E236:I236)</f>
        <v>58</v>
      </c>
      <c r="E236" s="40">
        <f>+[2]高校進学計!AF37</f>
        <v>55</v>
      </c>
      <c r="F236" s="40">
        <f>+[2]高校進学計!AG37</f>
        <v>1</v>
      </c>
      <c r="G236" s="40">
        <f>+[2]高校進学計!AQ37</f>
        <v>0</v>
      </c>
      <c r="H236" s="40">
        <f>+[2]高校進学計!AM37</f>
        <v>0</v>
      </c>
      <c r="I236" s="40">
        <f>+[2]高校進学計!AN37</f>
        <v>2</v>
      </c>
      <c r="J236" s="89">
        <f>+'[2]総計（女）'!D37</f>
        <v>0</v>
      </c>
      <c r="K236" s="87">
        <f>+[2]専修入学計!I37</f>
        <v>0</v>
      </c>
      <c r="L236" s="88">
        <f>+[2]専修入学計!J37</f>
        <v>0</v>
      </c>
      <c r="M236" s="40">
        <f>+'[2]総計（女）'!F37</f>
        <v>0</v>
      </c>
      <c r="N236" s="89">
        <f>+'[2]総計（女）'!G37</f>
        <v>0</v>
      </c>
      <c r="O236" s="89">
        <f>+'[2]総計（女）'!H37</f>
        <v>0</v>
      </c>
      <c r="P236" s="40">
        <f>+'[2]総計（女）'!I37</f>
        <v>0</v>
      </c>
      <c r="Q236" s="40">
        <f>SUM(R236:U236)</f>
        <v>0</v>
      </c>
      <c r="R236" s="40">
        <f>+'[2]総計（女）'!L37</f>
        <v>0</v>
      </c>
      <c r="S236" s="40">
        <f>+'[2]総計（女）'!M37</f>
        <v>0</v>
      </c>
      <c r="T236" s="40">
        <f>+'[2]総計（女）'!N37</f>
        <v>0</v>
      </c>
      <c r="U236" s="40">
        <f>+'[2]総計（女）'!O37</f>
        <v>0</v>
      </c>
      <c r="V236" s="89">
        <f>+N236+Q236</f>
        <v>0</v>
      </c>
      <c r="W236" s="41">
        <f>IF(C236=0,0,+D236/C236*100)</f>
        <v>100</v>
      </c>
      <c r="X236" s="112">
        <f>IF(C236=0,0,+V236/C236*100)</f>
        <v>0</v>
      </c>
      <c r="Y236" s="87">
        <f>SUM(Z236:AC236)</f>
        <v>58</v>
      </c>
      <c r="Z236" s="40">
        <f>+[2]高校入学志願計!V37</f>
        <v>55</v>
      </c>
      <c r="AA236" s="40">
        <f>+[2]高校入学志願計!W37</f>
        <v>1</v>
      </c>
      <c r="AB236" s="40">
        <f>+[2]高校入学志願計!AA37</f>
        <v>0</v>
      </c>
      <c r="AC236" s="40">
        <f>+[2]高校入学志願計!AB37</f>
        <v>2</v>
      </c>
      <c r="AD236" s="139"/>
      <c r="AE236" s="218" t="s">
        <v>105</v>
      </c>
    </row>
    <row r="237" spans="1:31" s="123" customFormat="1" ht="13.5" customHeight="1">
      <c r="A237" s="138"/>
      <c r="B237" s="140"/>
      <c r="C237" s="125"/>
      <c r="D237" s="126"/>
      <c r="E237" s="127"/>
      <c r="F237" s="127"/>
      <c r="G237" s="125"/>
      <c r="H237" s="125"/>
      <c r="I237" s="125"/>
      <c r="J237" s="130"/>
      <c r="K237" s="126"/>
      <c r="L237" s="128"/>
      <c r="M237" s="131"/>
      <c r="N237" s="130"/>
      <c r="O237" s="130"/>
      <c r="P237" s="131"/>
      <c r="Q237" s="131"/>
      <c r="R237" s="131"/>
      <c r="S237" s="131"/>
      <c r="T237" s="131"/>
      <c r="U237" s="131"/>
      <c r="V237" s="130"/>
      <c r="W237" s="206"/>
      <c r="X237" s="132"/>
      <c r="Y237" s="126"/>
      <c r="Z237" s="125"/>
      <c r="AA237" s="125"/>
      <c r="AB237" s="125"/>
      <c r="AC237" s="125"/>
      <c r="AD237" s="139"/>
      <c r="AE237" s="141"/>
    </row>
    <row r="238" spans="1:31" s="123" customFormat="1" ht="15" customHeight="1">
      <c r="A238" s="252" t="s">
        <v>41</v>
      </c>
      <c r="B238" s="256"/>
      <c r="C238" s="133">
        <f t="shared" ref="C238:V238" si="67">SUM(C239:C250)</f>
        <v>329</v>
      </c>
      <c r="D238" s="134">
        <f t="shared" si="67"/>
        <v>324</v>
      </c>
      <c r="E238" s="133">
        <f t="shared" si="67"/>
        <v>323</v>
      </c>
      <c r="F238" s="133">
        <f t="shared" si="67"/>
        <v>0</v>
      </c>
      <c r="G238" s="133">
        <f t="shared" si="67"/>
        <v>0</v>
      </c>
      <c r="H238" s="133">
        <f t="shared" si="67"/>
        <v>0</v>
      </c>
      <c r="I238" s="133">
        <f t="shared" si="67"/>
        <v>1</v>
      </c>
      <c r="J238" s="136">
        <f t="shared" si="67"/>
        <v>0</v>
      </c>
      <c r="K238" s="134">
        <f t="shared" si="67"/>
        <v>0</v>
      </c>
      <c r="L238" s="135">
        <f t="shared" si="67"/>
        <v>0</v>
      </c>
      <c r="M238" s="133">
        <f t="shared" si="67"/>
        <v>1</v>
      </c>
      <c r="N238" s="136">
        <f t="shared" si="67"/>
        <v>1</v>
      </c>
      <c r="O238" s="136">
        <f t="shared" si="67"/>
        <v>3</v>
      </c>
      <c r="P238" s="133">
        <f t="shared" si="67"/>
        <v>0</v>
      </c>
      <c r="Q238" s="133">
        <f t="shared" si="67"/>
        <v>0</v>
      </c>
      <c r="R238" s="133">
        <f t="shared" si="67"/>
        <v>0</v>
      </c>
      <c r="S238" s="133">
        <f t="shared" si="67"/>
        <v>0</v>
      </c>
      <c r="T238" s="133">
        <f t="shared" si="67"/>
        <v>0</v>
      </c>
      <c r="U238" s="133">
        <f t="shared" si="67"/>
        <v>0</v>
      </c>
      <c r="V238" s="136">
        <f t="shared" si="67"/>
        <v>1</v>
      </c>
      <c r="W238" s="42">
        <f>+D238/C238*100</f>
        <v>98.480243161094222</v>
      </c>
      <c r="X238" s="137">
        <f>+V238/C238*100</f>
        <v>0.303951367781155</v>
      </c>
      <c r="Y238" s="134">
        <f>SUM(Y239:Y250)</f>
        <v>324</v>
      </c>
      <c r="Z238" s="133">
        <f>SUM(Z239:Z250)</f>
        <v>323</v>
      </c>
      <c r="AA238" s="133">
        <f>SUM(AA239:AA250)</f>
        <v>0</v>
      </c>
      <c r="AB238" s="133">
        <f>SUM(AB239:AB250)</f>
        <v>0</v>
      </c>
      <c r="AC238" s="133">
        <f>SUM(AC239:AC250)</f>
        <v>1</v>
      </c>
      <c r="AD238" s="251" t="s">
        <v>41</v>
      </c>
      <c r="AE238" s="257"/>
    </row>
    <row r="239" spans="1:31" s="123" customFormat="1" ht="15" customHeight="1">
      <c r="A239" s="138"/>
      <c r="B239" s="221" t="s">
        <v>40</v>
      </c>
      <c r="C239" s="40">
        <f>+D239+J239+K239+L239+M239+N239+O239+P239</f>
        <v>6</v>
      </c>
      <c r="D239" s="87">
        <f>SUM(E239:I239)</f>
        <v>6</v>
      </c>
      <c r="E239" s="40">
        <f>+[2]高校進学計!AF38</f>
        <v>6</v>
      </c>
      <c r="F239" s="40">
        <f>+[2]高校進学計!AG38</f>
        <v>0</v>
      </c>
      <c r="G239" s="40">
        <f>+[2]高校進学計!AQ38</f>
        <v>0</v>
      </c>
      <c r="H239" s="40">
        <f>+[2]高校進学計!AM38</f>
        <v>0</v>
      </c>
      <c r="I239" s="40">
        <f>+[2]高校進学計!AN38</f>
        <v>0</v>
      </c>
      <c r="J239" s="89">
        <f>+'[2]総計（女）'!D38</f>
        <v>0</v>
      </c>
      <c r="K239" s="87">
        <f>+[2]専修入学計!I38</f>
        <v>0</v>
      </c>
      <c r="L239" s="88">
        <f>+[2]専修入学計!J38</f>
        <v>0</v>
      </c>
      <c r="M239" s="40">
        <f>+'[2]総計（女）'!F38</f>
        <v>0</v>
      </c>
      <c r="N239" s="89">
        <f>+'[2]総計（女）'!G38</f>
        <v>0</v>
      </c>
      <c r="O239" s="89">
        <f>+'[2]総計（女）'!H38</f>
        <v>0</v>
      </c>
      <c r="P239" s="40">
        <f>+'[2]総計（女）'!I38</f>
        <v>0</v>
      </c>
      <c r="Q239" s="40">
        <f>SUM(R239:U239)</f>
        <v>0</v>
      </c>
      <c r="R239" s="40">
        <f>+'[2]総計（女）'!L38</f>
        <v>0</v>
      </c>
      <c r="S239" s="40">
        <f>+'[2]総計（女）'!M38</f>
        <v>0</v>
      </c>
      <c r="T239" s="40">
        <f>+'[2]総計（女）'!N38</f>
        <v>0</v>
      </c>
      <c r="U239" s="40">
        <f>+'[2]総計（女）'!O38</f>
        <v>0</v>
      </c>
      <c r="V239" s="89">
        <f>+N239+Q239</f>
        <v>0</v>
      </c>
      <c r="W239" s="41">
        <f>IF(C239=0,0,+D239/C239*100)</f>
        <v>100</v>
      </c>
      <c r="X239" s="112">
        <f>IF(C239=0,0,+V239/C239*100)</f>
        <v>0</v>
      </c>
      <c r="Y239" s="87">
        <f>SUM(Z239:AC239)</f>
        <v>6</v>
      </c>
      <c r="Z239" s="40">
        <f>+[2]高校入学志願計!V38</f>
        <v>6</v>
      </c>
      <c r="AA239" s="40">
        <f>+[2]高校入学志願計!W38</f>
        <v>0</v>
      </c>
      <c r="AB239" s="40">
        <f>+[2]高校入学志願計!AA38</f>
        <v>0</v>
      </c>
      <c r="AC239" s="40">
        <f>+[2]高校入学志願計!AB38</f>
        <v>0</v>
      </c>
      <c r="AD239" s="139"/>
      <c r="AE239" s="218" t="s">
        <v>40</v>
      </c>
    </row>
    <row r="240" spans="1:31" s="123" customFormat="1" ht="15" customHeight="1">
      <c r="A240" s="138"/>
      <c r="B240" s="221" t="s">
        <v>39</v>
      </c>
      <c r="C240" s="40">
        <f>+D240+J240+K240+L240+M240+N240+O240+P240</f>
        <v>11</v>
      </c>
      <c r="D240" s="87">
        <f>SUM(E240:I240)</f>
        <v>11</v>
      </c>
      <c r="E240" s="40">
        <f>+[2]高校進学計!AF39</f>
        <v>11</v>
      </c>
      <c r="F240" s="40">
        <f>+[2]高校進学計!AG39</f>
        <v>0</v>
      </c>
      <c r="G240" s="40">
        <f>+[2]高校進学計!AQ39</f>
        <v>0</v>
      </c>
      <c r="H240" s="40">
        <f>+[2]高校進学計!AM39</f>
        <v>0</v>
      </c>
      <c r="I240" s="40">
        <f>+[2]高校進学計!AN39</f>
        <v>0</v>
      </c>
      <c r="J240" s="89">
        <f>+'[2]総計（女）'!D39</f>
        <v>0</v>
      </c>
      <c r="K240" s="87">
        <f>+[2]専修入学計!I39</f>
        <v>0</v>
      </c>
      <c r="L240" s="88">
        <f>+[2]専修入学計!J39</f>
        <v>0</v>
      </c>
      <c r="M240" s="40">
        <f>+'[2]総計（女）'!F39</f>
        <v>0</v>
      </c>
      <c r="N240" s="89">
        <f>+'[2]総計（女）'!G39</f>
        <v>0</v>
      </c>
      <c r="O240" s="89">
        <f>+'[2]総計（女）'!H39</f>
        <v>0</v>
      </c>
      <c r="P240" s="40">
        <f>+'[2]総計（女）'!I39</f>
        <v>0</v>
      </c>
      <c r="Q240" s="40">
        <f>SUM(R240:U240)</f>
        <v>0</v>
      </c>
      <c r="R240" s="40">
        <f>+'[2]総計（女）'!L39</f>
        <v>0</v>
      </c>
      <c r="S240" s="40">
        <f>+'[2]総計（女）'!M39</f>
        <v>0</v>
      </c>
      <c r="T240" s="40">
        <f>+'[2]総計（女）'!N39</f>
        <v>0</v>
      </c>
      <c r="U240" s="40">
        <f>+'[2]総計（女）'!O39</f>
        <v>0</v>
      </c>
      <c r="V240" s="89">
        <f>+N240+Q240</f>
        <v>0</v>
      </c>
      <c r="W240" s="41">
        <f>IF(C240=0,0,+D240/C240*100)</f>
        <v>100</v>
      </c>
      <c r="X240" s="112">
        <f>IF(C240=0,0,+V240/C240*100)</f>
        <v>0</v>
      </c>
      <c r="Y240" s="87">
        <f>SUM(Z240:AC240)</f>
        <v>11</v>
      </c>
      <c r="Z240" s="40">
        <f>+[2]高校入学志願計!V39</f>
        <v>11</v>
      </c>
      <c r="AA240" s="40">
        <f>+[2]高校入学志願計!W39</f>
        <v>0</v>
      </c>
      <c r="AB240" s="40">
        <f>+[2]高校入学志願計!AA39</f>
        <v>0</v>
      </c>
      <c r="AC240" s="40">
        <f>+[2]高校入学志願計!AB39</f>
        <v>0</v>
      </c>
      <c r="AD240" s="139"/>
      <c r="AE240" s="218" t="s">
        <v>39</v>
      </c>
    </row>
    <row r="241" spans="1:31" s="123" customFormat="1" ht="15" customHeight="1">
      <c r="A241" s="138"/>
      <c r="B241" s="221" t="s">
        <v>38</v>
      </c>
      <c r="C241" s="40">
        <f>+D241+J241+K241+L241+M241+N241+O241+P241</f>
        <v>43</v>
      </c>
      <c r="D241" s="87">
        <f>SUM(E241:I241)</f>
        <v>43</v>
      </c>
      <c r="E241" s="40">
        <f>+[2]高校進学計!AF40</f>
        <v>43</v>
      </c>
      <c r="F241" s="40">
        <f>+[2]高校進学計!AG40</f>
        <v>0</v>
      </c>
      <c r="G241" s="40">
        <f>+[2]高校進学計!AQ40</f>
        <v>0</v>
      </c>
      <c r="H241" s="40">
        <f>+[2]高校進学計!AM40</f>
        <v>0</v>
      </c>
      <c r="I241" s="40">
        <f>+[2]高校進学計!AN40</f>
        <v>0</v>
      </c>
      <c r="J241" s="89">
        <f>+'[2]総計（女）'!D40</f>
        <v>0</v>
      </c>
      <c r="K241" s="87">
        <f>+[2]専修入学計!I40</f>
        <v>0</v>
      </c>
      <c r="L241" s="88">
        <f>+[2]専修入学計!J40</f>
        <v>0</v>
      </c>
      <c r="M241" s="40">
        <f>+'[2]総計（女）'!F40</f>
        <v>0</v>
      </c>
      <c r="N241" s="89">
        <f>+'[2]総計（女）'!G40</f>
        <v>0</v>
      </c>
      <c r="O241" s="89">
        <f>+'[2]総計（女）'!H40</f>
        <v>0</v>
      </c>
      <c r="P241" s="40">
        <f>+'[2]総計（女）'!I40</f>
        <v>0</v>
      </c>
      <c r="Q241" s="40">
        <f>SUM(R241:U241)</f>
        <v>0</v>
      </c>
      <c r="R241" s="40">
        <f>+'[2]総計（女）'!L40</f>
        <v>0</v>
      </c>
      <c r="S241" s="40">
        <f>+'[2]総計（女）'!M40</f>
        <v>0</v>
      </c>
      <c r="T241" s="40">
        <f>+'[2]総計（女）'!N40</f>
        <v>0</v>
      </c>
      <c r="U241" s="40">
        <f>+'[2]総計（女）'!O40</f>
        <v>0</v>
      </c>
      <c r="V241" s="89">
        <f>+N241+Q241</f>
        <v>0</v>
      </c>
      <c r="W241" s="41">
        <f>IF(C241=0,0,+D241/C241*100)</f>
        <v>100</v>
      </c>
      <c r="X241" s="112">
        <f>IF(C241=0,0,+V241/C241*100)</f>
        <v>0</v>
      </c>
      <c r="Y241" s="87">
        <f>SUM(Z241:AC241)</f>
        <v>43</v>
      </c>
      <c r="Z241" s="40">
        <f>+[2]高校入学志願計!V40</f>
        <v>43</v>
      </c>
      <c r="AA241" s="40">
        <f>+[2]高校入学志願計!W40</f>
        <v>0</v>
      </c>
      <c r="AB241" s="40">
        <f>+[2]高校入学志願計!AA40</f>
        <v>0</v>
      </c>
      <c r="AC241" s="40">
        <f>+[2]高校入学志願計!AB40</f>
        <v>0</v>
      </c>
      <c r="AD241" s="139"/>
      <c r="AE241" s="218" t="s">
        <v>38</v>
      </c>
    </row>
    <row r="242" spans="1:31" s="123" customFormat="1" ht="15" customHeight="1">
      <c r="A242" s="138"/>
      <c r="B242" s="221" t="s">
        <v>37</v>
      </c>
      <c r="C242" s="40">
        <f>+D242+J242+K242+L242+M242+N242+O242+P242</f>
        <v>27</v>
      </c>
      <c r="D242" s="87">
        <f>SUM(E242:I242)</f>
        <v>26</v>
      </c>
      <c r="E242" s="40">
        <f>+[2]高校進学計!AF41</f>
        <v>26</v>
      </c>
      <c r="F242" s="40">
        <f>+[2]高校進学計!AG41</f>
        <v>0</v>
      </c>
      <c r="G242" s="40">
        <f>+[2]高校進学計!AQ41</f>
        <v>0</v>
      </c>
      <c r="H242" s="40">
        <f>+[2]高校進学計!AM41</f>
        <v>0</v>
      </c>
      <c r="I242" s="40">
        <f>+[2]高校進学計!AN41</f>
        <v>0</v>
      </c>
      <c r="J242" s="89">
        <f>+'[2]総計（女）'!D41</f>
        <v>0</v>
      </c>
      <c r="K242" s="87">
        <f>+[2]専修入学計!I41</f>
        <v>0</v>
      </c>
      <c r="L242" s="88">
        <f>+[2]専修入学計!J41</f>
        <v>0</v>
      </c>
      <c r="M242" s="40">
        <f>+'[2]総計（女）'!F41</f>
        <v>0</v>
      </c>
      <c r="N242" s="89">
        <f>+'[2]総計（女）'!G41</f>
        <v>0</v>
      </c>
      <c r="O242" s="89">
        <f>+'[2]総計（女）'!H41</f>
        <v>1</v>
      </c>
      <c r="P242" s="40">
        <f>+'[2]総計（女）'!I41</f>
        <v>0</v>
      </c>
      <c r="Q242" s="40">
        <f>SUM(R242:U242)</f>
        <v>0</v>
      </c>
      <c r="R242" s="40">
        <f>+'[2]総計（女）'!L41</f>
        <v>0</v>
      </c>
      <c r="S242" s="40">
        <f>+'[2]総計（女）'!M41</f>
        <v>0</v>
      </c>
      <c r="T242" s="40">
        <f>+'[2]総計（女）'!N41</f>
        <v>0</v>
      </c>
      <c r="U242" s="40">
        <f>+'[2]総計（女）'!O41</f>
        <v>0</v>
      </c>
      <c r="V242" s="89">
        <f>+N242+Q242</f>
        <v>0</v>
      </c>
      <c r="W242" s="41">
        <f>IF(C242=0,0,+D242/C242*100)</f>
        <v>96.296296296296291</v>
      </c>
      <c r="X242" s="112">
        <f>IF(C242=0,0,+V242/C242*100)</f>
        <v>0</v>
      </c>
      <c r="Y242" s="87">
        <f>SUM(Z242:AC242)</f>
        <v>26</v>
      </c>
      <c r="Z242" s="40">
        <f>+[2]高校入学志願計!V41</f>
        <v>26</v>
      </c>
      <c r="AA242" s="40">
        <f>+[2]高校入学志願計!W41</f>
        <v>0</v>
      </c>
      <c r="AB242" s="40">
        <f>+[2]高校入学志願計!AA41</f>
        <v>0</v>
      </c>
      <c r="AC242" s="40">
        <f>+[2]高校入学志願計!AB41</f>
        <v>0</v>
      </c>
      <c r="AD242" s="139"/>
      <c r="AE242" s="218" t="s">
        <v>37</v>
      </c>
    </row>
    <row r="243" spans="1:31" s="123" customFormat="1" ht="15" customHeight="1">
      <c r="A243" s="138"/>
      <c r="B243" s="221" t="s">
        <v>36</v>
      </c>
      <c r="C243" s="40">
        <f>+D243+J243+K243+L243+M243+N243+O243+P243</f>
        <v>36</v>
      </c>
      <c r="D243" s="87">
        <f>SUM(E243:I243)</f>
        <v>36</v>
      </c>
      <c r="E243" s="40">
        <f>+[2]高校進学計!AF42</f>
        <v>35</v>
      </c>
      <c r="F243" s="40">
        <f>+[2]高校進学計!AG42</f>
        <v>0</v>
      </c>
      <c r="G243" s="40">
        <f>+[2]高校進学計!AQ42</f>
        <v>0</v>
      </c>
      <c r="H243" s="40">
        <f>+[2]高校進学計!AM42</f>
        <v>0</v>
      </c>
      <c r="I243" s="40">
        <f>+[2]高校進学計!AN42</f>
        <v>1</v>
      </c>
      <c r="J243" s="89">
        <f>+'[2]総計（女）'!D42</f>
        <v>0</v>
      </c>
      <c r="K243" s="87">
        <f>+[2]専修入学計!I42</f>
        <v>0</v>
      </c>
      <c r="L243" s="88">
        <f>+[2]専修入学計!J42</f>
        <v>0</v>
      </c>
      <c r="M243" s="40">
        <f>+'[2]総計（女）'!F42</f>
        <v>0</v>
      </c>
      <c r="N243" s="89">
        <f>+'[2]総計（女）'!G42</f>
        <v>0</v>
      </c>
      <c r="O243" s="89">
        <f>+'[2]総計（女）'!H42</f>
        <v>0</v>
      </c>
      <c r="P243" s="40">
        <f>+'[2]総計（女）'!I42</f>
        <v>0</v>
      </c>
      <c r="Q243" s="40">
        <f>SUM(R243:U243)</f>
        <v>0</v>
      </c>
      <c r="R243" s="40">
        <f>+'[2]総計（女）'!L42</f>
        <v>0</v>
      </c>
      <c r="S243" s="40">
        <f>+'[2]総計（女）'!M42</f>
        <v>0</v>
      </c>
      <c r="T243" s="40">
        <f>+'[2]総計（女）'!N42</f>
        <v>0</v>
      </c>
      <c r="U243" s="40">
        <f>+'[2]総計（女）'!O42</f>
        <v>0</v>
      </c>
      <c r="V243" s="89">
        <f>+N243+Q243</f>
        <v>0</v>
      </c>
      <c r="W243" s="41">
        <f>IF(C243=0,0,+D243/C243*100)</f>
        <v>100</v>
      </c>
      <c r="X243" s="112">
        <f>IF(C243=0,0,+V243/C243*100)</f>
        <v>0</v>
      </c>
      <c r="Y243" s="87">
        <f>SUM(Z243:AC243)</f>
        <v>36</v>
      </c>
      <c r="Z243" s="40">
        <f>+[2]高校入学志願計!V42</f>
        <v>35</v>
      </c>
      <c r="AA243" s="40">
        <f>+[2]高校入学志願計!W42</f>
        <v>0</v>
      </c>
      <c r="AB243" s="40">
        <f>+[2]高校入学志願計!AA42</f>
        <v>0</v>
      </c>
      <c r="AC243" s="40">
        <f>+[2]高校入学志願計!AB42</f>
        <v>1</v>
      </c>
      <c r="AD243" s="139"/>
      <c r="AE243" s="218" t="s">
        <v>36</v>
      </c>
    </row>
    <row r="244" spans="1:31" s="123" customFormat="1" ht="13.5" customHeight="1">
      <c r="A244" s="138"/>
      <c r="B244" s="140"/>
      <c r="C244" s="125"/>
      <c r="D244" s="126"/>
      <c r="E244" s="127"/>
      <c r="F244" s="127"/>
      <c r="G244" s="125"/>
      <c r="H244" s="125"/>
      <c r="I244" s="125"/>
      <c r="J244" s="130"/>
      <c r="K244" s="126"/>
      <c r="L244" s="128"/>
      <c r="M244" s="131"/>
      <c r="N244" s="130"/>
      <c r="O244" s="130"/>
      <c r="P244" s="131"/>
      <c r="Q244" s="131"/>
      <c r="R244" s="131"/>
      <c r="S244" s="131"/>
      <c r="T244" s="131"/>
      <c r="U244" s="131"/>
      <c r="V244" s="130"/>
      <c r="W244" s="206"/>
      <c r="X244" s="132"/>
      <c r="Y244" s="126"/>
      <c r="Z244" s="125"/>
      <c r="AA244" s="125"/>
      <c r="AB244" s="125"/>
      <c r="AC244" s="125"/>
      <c r="AD244" s="139"/>
      <c r="AE244" s="141"/>
    </row>
    <row r="245" spans="1:31" s="123" customFormat="1" ht="15" customHeight="1">
      <c r="A245" s="138"/>
      <c r="B245" s="221" t="s">
        <v>35</v>
      </c>
      <c r="C245" s="40">
        <f t="shared" ref="C245:C250" si="68">+D245+J245+K245+L245+M245+N245+O245+P245</f>
        <v>57</v>
      </c>
      <c r="D245" s="87">
        <f t="shared" ref="D245:D250" si="69">SUM(E245:I245)</f>
        <v>57</v>
      </c>
      <c r="E245" s="40">
        <f>+[2]高校進学計!AF43</f>
        <v>57</v>
      </c>
      <c r="F245" s="40">
        <f>+[2]高校進学計!AG43</f>
        <v>0</v>
      </c>
      <c r="G245" s="40">
        <f>+[2]高校進学計!AQ43</f>
        <v>0</v>
      </c>
      <c r="H245" s="40">
        <f>+[2]高校進学計!AM43</f>
        <v>0</v>
      </c>
      <c r="I245" s="40">
        <f>+[2]高校進学計!AN43</f>
        <v>0</v>
      </c>
      <c r="J245" s="89">
        <f>+'[2]総計（女）'!D43</f>
        <v>0</v>
      </c>
      <c r="K245" s="87">
        <f>+[2]専修入学計!I43</f>
        <v>0</v>
      </c>
      <c r="L245" s="88">
        <f>+[2]専修入学計!J43</f>
        <v>0</v>
      </c>
      <c r="M245" s="40">
        <f>+'[2]総計（女）'!F43</f>
        <v>0</v>
      </c>
      <c r="N245" s="89">
        <f>+'[2]総計（女）'!G43</f>
        <v>0</v>
      </c>
      <c r="O245" s="89">
        <f>+'[2]総計（女）'!H43</f>
        <v>0</v>
      </c>
      <c r="P245" s="40">
        <f>+'[2]総計（女）'!I43</f>
        <v>0</v>
      </c>
      <c r="Q245" s="40">
        <f t="shared" ref="Q245:Q250" si="70">SUM(R245:U245)</f>
        <v>0</v>
      </c>
      <c r="R245" s="40">
        <f>+'[2]総計（女）'!L43</f>
        <v>0</v>
      </c>
      <c r="S245" s="40">
        <f>+'[2]総計（女）'!M43</f>
        <v>0</v>
      </c>
      <c r="T245" s="40">
        <f>+'[2]総計（女）'!N43</f>
        <v>0</v>
      </c>
      <c r="U245" s="40">
        <f>+'[2]総計（女）'!O43</f>
        <v>0</v>
      </c>
      <c r="V245" s="89">
        <f t="shared" ref="V245:V250" si="71">+N245+Q245</f>
        <v>0</v>
      </c>
      <c r="W245" s="41">
        <f t="shared" ref="W245:W250" si="72">IF(C245=0,0,+D245/C245*100)</f>
        <v>100</v>
      </c>
      <c r="X245" s="112">
        <f t="shared" ref="X245:X250" si="73">IF(C245=0,0,+V245/C245*100)</f>
        <v>0</v>
      </c>
      <c r="Y245" s="87">
        <f t="shared" ref="Y245:Y250" si="74">SUM(Z245:AC245)</f>
        <v>57</v>
      </c>
      <c r="Z245" s="40">
        <f>+[2]高校入学志願計!V43</f>
        <v>57</v>
      </c>
      <c r="AA245" s="40">
        <f>+[2]高校入学志願計!W43</f>
        <v>0</v>
      </c>
      <c r="AB245" s="40">
        <f>+[2]高校入学志願計!AA43</f>
        <v>0</v>
      </c>
      <c r="AC245" s="40">
        <f>+[2]高校入学志願計!AB43</f>
        <v>0</v>
      </c>
      <c r="AD245" s="139"/>
      <c r="AE245" s="218" t="s">
        <v>35</v>
      </c>
    </row>
    <row r="246" spans="1:31" s="123" customFormat="1" ht="15" customHeight="1">
      <c r="A246" s="138"/>
      <c r="B246" s="221" t="s">
        <v>34</v>
      </c>
      <c r="C246" s="40">
        <f t="shared" si="68"/>
        <v>35</v>
      </c>
      <c r="D246" s="87">
        <f t="shared" si="69"/>
        <v>34</v>
      </c>
      <c r="E246" s="40">
        <f>+[2]高校進学計!AF44</f>
        <v>34</v>
      </c>
      <c r="F246" s="40">
        <f>+[2]高校進学計!AG44</f>
        <v>0</v>
      </c>
      <c r="G246" s="40">
        <f>+[2]高校進学計!AQ44</f>
        <v>0</v>
      </c>
      <c r="H246" s="40">
        <f>+[2]高校進学計!AM44</f>
        <v>0</v>
      </c>
      <c r="I246" s="40">
        <f>+[2]高校進学計!AN44</f>
        <v>0</v>
      </c>
      <c r="J246" s="89">
        <f>+'[2]総計（女）'!D44</f>
        <v>0</v>
      </c>
      <c r="K246" s="87">
        <f>+[2]専修入学計!I44</f>
        <v>0</v>
      </c>
      <c r="L246" s="88">
        <f>+[2]専修入学計!J44</f>
        <v>0</v>
      </c>
      <c r="M246" s="40">
        <f>+'[2]総計（女）'!F44</f>
        <v>0</v>
      </c>
      <c r="N246" s="89">
        <f>+'[2]総計（女）'!G44</f>
        <v>0</v>
      </c>
      <c r="O246" s="89">
        <f>+'[2]総計（女）'!H44</f>
        <v>1</v>
      </c>
      <c r="P246" s="40">
        <f>+'[2]総計（女）'!I44</f>
        <v>0</v>
      </c>
      <c r="Q246" s="40">
        <f t="shared" si="70"/>
        <v>0</v>
      </c>
      <c r="R246" s="40">
        <f>+'[2]総計（女）'!L44</f>
        <v>0</v>
      </c>
      <c r="S246" s="40">
        <f>+'[2]総計（女）'!M44</f>
        <v>0</v>
      </c>
      <c r="T246" s="40">
        <f>+'[2]総計（女）'!N44</f>
        <v>0</v>
      </c>
      <c r="U246" s="40">
        <f>+'[2]総計（女）'!O44</f>
        <v>0</v>
      </c>
      <c r="V246" s="89">
        <f t="shared" si="71"/>
        <v>0</v>
      </c>
      <c r="W246" s="41">
        <f t="shared" si="72"/>
        <v>97.142857142857139</v>
      </c>
      <c r="X246" s="112">
        <f t="shared" si="73"/>
        <v>0</v>
      </c>
      <c r="Y246" s="87">
        <f t="shared" si="74"/>
        <v>34</v>
      </c>
      <c r="Z246" s="40">
        <f>+[2]高校入学志願計!V44</f>
        <v>34</v>
      </c>
      <c r="AA246" s="40">
        <f>+[2]高校入学志願計!W44</f>
        <v>0</v>
      </c>
      <c r="AB246" s="40">
        <f>+[2]高校入学志願計!AA44</f>
        <v>0</v>
      </c>
      <c r="AC246" s="40">
        <f>+[2]高校入学志願計!AB44</f>
        <v>0</v>
      </c>
      <c r="AD246" s="139"/>
      <c r="AE246" s="218" t="s">
        <v>34</v>
      </c>
    </row>
    <row r="247" spans="1:31" s="123" customFormat="1" ht="15" customHeight="1">
      <c r="A247" s="138"/>
      <c r="B247" s="221" t="s">
        <v>33</v>
      </c>
      <c r="C247" s="40">
        <f t="shared" si="68"/>
        <v>34</v>
      </c>
      <c r="D247" s="87">
        <f t="shared" si="69"/>
        <v>34</v>
      </c>
      <c r="E247" s="40">
        <f>+[2]高校進学計!AF45</f>
        <v>34</v>
      </c>
      <c r="F247" s="40">
        <f>+[2]高校進学計!AG45</f>
        <v>0</v>
      </c>
      <c r="G247" s="40">
        <f>+[2]高校進学計!AQ45</f>
        <v>0</v>
      </c>
      <c r="H247" s="40">
        <f>+[2]高校進学計!AM45</f>
        <v>0</v>
      </c>
      <c r="I247" s="40">
        <f>+[2]高校進学計!AN45</f>
        <v>0</v>
      </c>
      <c r="J247" s="89">
        <f>+'[2]総計（女）'!D45</f>
        <v>0</v>
      </c>
      <c r="K247" s="87">
        <f>+[2]専修入学計!I45</f>
        <v>0</v>
      </c>
      <c r="L247" s="88">
        <f>+[2]専修入学計!J45</f>
        <v>0</v>
      </c>
      <c r="M247" s="40">
        <f>+'[2]総計（女）'!F45</f>
        <v>0</v>
      </c>
      <c r="N247" s="89">
        <f>+'[2]総計（女）'!G45</f>
        <v>0</v>
      </c>
      <c r="O247" s="89">
        <f>+'[2]総計（女）'!H45</f>
        <v>0</v>
      </c>
      <c r="P247" s="40">
        <f>+'[2]総計（女）'!I45</f>
        <v>0</v>
      </c>
      <c r="Q247" s="40">
        <f t="shared" si="70"/>
        <v>0</v>
      </c>
      <c r="R247" s="40">
        <f>+'[2]総計（女）'!L45</f>
        <v>0</v>
      </c>
      <c r="S247" s="40">
        <f>+'[2]総計（女）'!M45</f>
        <v>0</v>
      </c>
      <c r="T247" s="40">
        <f>+'[2]総計（女）'!N45</f>
        <v>0</v>
      </c>
      <c r="U247" s="40">
        <f>+'[2]総計（女）'!O45</f>
        <v>0</v>
      </c>
      <c r="V247" s="89">
        <f t="shared" si="71"/>
        <v>0</v>
      </c>
      <c r="W247" s="41">
        <f t="shared" si="72"/>
        <v>100</v>
      </c>
      <c r="X247" s="112">
        <f t="shared" si="73"/>
        <v>0</v>
      </c>
      <c r="Y247" s="87">
        <f t="shared" si="74"/>
        <v>34</v>
      </c>
      <c r="Z247" s="40">
        <f>+[2]高校入学志願計!V45</f>
        <v>34</v>
      </c>
      <c r="AA247" s="40">
        <f>+[2]高校入学志願計!W45</f>
        <v>0</v>
      </c>
      <c r="AB247" s="40">
        <f>+[2]高校入学志願計!AA45</f>
        <v>0</v>
      </c>
      <c r="AC247" s="40">
        <f>+[2]高校入学志願計!AB45</f>
        <v>0</v>
      </c>
      <c r="AD247" s="139"/>
      <c r="AE247" s="218" t="s">
        <v>33</v>
      </c>
    </row>
    <row r="248" spans="1:31" s="123" customFormat="1" ht="15" customHeight="1">
      <c r="A248" s="138"/>
      <c r="B248" s="221" t="s">
        <v>32</v>
      </c>
      <c r="C248" s="40">
        <f t="shared" si="68"/>
        <v>34</v>
      </c>
      <c r="D248" s="87">
        <f t="shared" si="69"/>
        <v>32</v>
      </c>
      <c r="E248" s="40">
        <f>+[2]高校進学計!AF46</f>
        <v>32</v>
      </c>
      <c r="F248" s="40">
        <f>+[2]高校進学計!AG46</f>
        <v>0</v>
      </c>
      <c r="G248" s="40">
        <f>+[2]高校進学計!AQ46</f>
        <v>0</v>
      </c>
      <c r="H248" s="40">
        <f>+[2]高校進学計!AM46</f>
        <v>0</v>
      </c>
      <c r="I248" s="40">
        <f>+[2]高校進学計!AN46</f>
        <v>0</v>
      </c>
      <c r="J248" s="89">
        <f>+'[2]総計（女）'!D46</f>
        <v>0</v>
      </c>
      <c r="K248" s="87">
        <f>+[2]専修入学計!I46</f>
        <v>0</v>
      </c>
      <c r="L248" s="88">
        <f>+[2]専修入学計!J46</f>
        <v>0</v>
      </c>
      <c r="M248" s="40">
        <f>+'[2]総計（女）'!F46</f>
        <v>0</v>
      </c>
      <c r="N248" s="89">
        <f>+'[2]総計（女）'!G46</f>
        <v>1</v>
      </c>
      <c r="O248" s="89">
        <f>+'[2]総計（女）'!H46</f>
        <v>1</v>
      </c>
      <c r="P248" s="40">
        <f>+'[2]総計（女）'!I46</f>
        <v>0</v>
      </c>
      <c r="Q248" s="40">
        <f t="shared" si="70"/>
        <v>0</v>
      </c>
      <c r="R248" s="40">
        <f>+'[2]総計（女）'!L46</f>
        <v>0</v>
      </c>
      <c r="S248" s="40">
        <f>+'[2]総計（女）'!M46</f>
        <v>0</v>
      </c>
      <c r="T248" s="40">
        <f>+'[2]総計（女）'!N46</f>
        <v>0</v>
      </c>
      <c r="U248" s="40">
        <f>+'[2]総計（女）'!O46</f>
        <v>0</v>
      </c>
      <c r="V248" s="89">
        <f t="shared" si="71"/>
        <v>1</v>
      </c>
      <c r="W248" s="41">
        <f t="shared" si="72"/>
        <v>94.117647058823522</v>
      </c>
      <c r="X248" s="112">
        <f t="shared" si="73"/>
        <v>2.9411764705882351</v>
      </c>
      <c r="Y248" s="87">
        <f t="shared" si="74"/>
        <v>32</v>
      </c>
      <c r="Z248" s="40">
        <f>+[2]高校入学志願計!V46</f>
        <v>32</v>
      </c>
      <c r="AA248" s="40">
        <f>+[2]高校入学志願計!W46</f>
        <v>0</v>
      </c>
      <c r="AB248" s="40">
        <f>+[2]高校入学志願計!AA46</f>
        <v>0</v>
      </c>
      <c r="AC248" s="40">
        <f>+[2]高校入学志願計!AB46</f>
        <v>0</v>
      </c>
      <c r="AD248" s="139"/>
      <c r="AE248" s="218" t="s">
        <v>32</v>
      </c>
    </row>
    <row r="249" spans="1:31" s="123" customFormat="1" ht="15" customHeight="1">
      <c r="A249" s="138"/>
      <c r="B249" s="221" t="s">
        <v>31</v>
      </c>
      <c r="C249" s="40">
        <f t="shared" si="68"/>
        <v>23</v>
      </c>
      <c r="D249" s="87">
        <f t="shared" si="69"/>
        <v>23</v>
      </c>
      <c r="E249" s="40">
        <f>+[2]高校進学計!AF47</f>
        <v>23</v>
      </c>
      <c r="F249" s="40">
        <f>+[2]高校進学計!AG47</f>
        <v>0</v>
      </c>
      <c r="G249" s="40">
        <f>+[2]高校進学計!AQ47</f>
        <v>0</v>
      </c>
      <c r="H249" s="40">
        <f>+[2]高校進学計!AM47</f>
        <v>0</v>
      </c>
      <c r="I249" s="40">
        <f>+[2]高校進学計!AN47</f>
        <v>0</v>
      </c>
      <c r="J249" s="89">
        <f>+'[2]総計（女）'!D47</f>
        <v>0</v>
      </c>
      <c r="K249" s="87">
        <f>+[2]専修入学計!I47</f>
        <v>0</v>
      </c>
      <c r="L249" s="88">
        <f>+[2]専修入学計!J47</f>
        <v>0</v>
      </c>
      <c r="M249" s="40">
        <f>+'[2]総計（女）'!F47</f>
        <v>0</v>
      </c>
      <c r="N249" s="89">
        <f>+'[2]総計（女）'!G47</f>
        <v>0</v>
      </c>
      <c r="O249" s="89">
        <f>+'[2]総計（女）'!H47</f>
        <v>0</v>
      </c>
      <c r="P249" s="40">
        <f>+'[2]総計（女）'!I47</f>
        <v>0</v>
      </c>
      <c r="Q249" s="40">
        <f t="shared" si="70"/>
        <v>0</v>
      </c>
      <c r="R249" s="40">
        <f>+'[2]総計（女）'!L47</f>
        <v>0</v>
      </c>
      <c r="S249" s="40">
        <f>+'[2]総計（女）'!M47</f>
        <v>0</v>
      </c>
      <c r="T249" s="40">
        <f>+'[2]総計（女）'!N47</f>
        <v>0</v>
      </c>
      <c r="U249" s="40">
        <f>+'[2]総計（女）'!O47</f>
        <v>0</v>
      </c>
      <c r="V249" s="89">
        <f t="shared" si="71"/>
        <v>0</v>
      </c>
      <c r="W249" s="41">
        <f t="shared" si="72"/>
        <v>100</v>
      </c>
      <c r="X249" s="112">
        <f t="shared" si="73"/>
        <v>0</v>
      </c>
      <c r="Y249" s="87">
        <f t="shared" si="74"/>
        <v>23</v>
      </c>
      <c r="Z249" s="40">
        <f>+[2]高校入学志願計!V47</f>
        <v>23</v>
      </c>
      <c r="AA249" s="40">
        <f>+[2]高校入学志願計!W47</f>
        <v>0</v>
      </c>
      <c r="AB249" s="40">
        <f>+[2]高校入学志願計!AA47</f>
        <v>0</v>
      </c>
      <c r="AC249" s="40">
        <f>+[2]高校入学志願計!AB47</f>
        <v>0</v>
      </c>
      <c r="AD249" s="139"/>
      <c r="AE249" s="218" t="s">
        <v>31</v>
      </c>
    </row>
    <row r="250" spans="1:31" s="123" customFormat="1" ht="15" customHeight="1">
      <c r="A250" s="138"/>
      <c r="B250" s="221" t="s">
        <v>30</v>
      </c>
      <c r="C250" s="40">
        <f t="shared" si="68"/>
        <v>23</v>
      </c>
      <c r="D250" s="87">
        <f t="shared" si="69"/>
        <v>22</v>
      </c>
      <c r="E250" s="40">
        <f>+[2]高校進学計!AF48</f>
        <v>22</v>
      </c>
      <c r="F250" s="40">
        <f>+[2]高校進学計!AG48</f>
        <v>0</v>
      </c>
      <c r="G250" s="40">
        <f>+[2]高校進学計!AQ48</f>
        <v>0</v>
      </c>
      <c r="H250" s="40">
        <f>+[2]高校進学計!AM48</f>
        <v>0</v>
      </c>
      <c r="I250" s="40">
        <f>+[2]高校進学計!AN48</f>
        <v>0</v>
      </c>
      <c r="J250" s="89">
        <f>+'[2]総計（女）'!D48</f>
        <v>0</v>
      </c>
      <c r="K250" s="87">
        <f>+[2]専修入学計!I48</f>
        <v>0</v>
      </c>
      <c r="L250" s="88">
        <f>+[2]専修入学計!J48</f>
        <v>0</v>
      </c>
      <c r="M250" s="40">
        <f>+'[2]総計（女）'!F48</f>
        <v>1</v>
      </c>
      <c r="N250" s="89">
        <f>+'[2]総計（女）'!G48</f>
        <v>0</v>
      </c>
      <c r="O250" s="89">
        <f>+'[2]総計（女）'!H48</f>
        <v>0</v>
      </c>
      <c r="P250" s="40">
        <f>+'[2]総計（女）'!I48</f>
        <v>0</v>
      </c>
      <c r="Q250" s="40">
        <f t="shared" si="70"/>
        <v>0</v>
      </c>
      <c r="R250" s="40">
        <f>+'[2]総計（女）'!L48</f>
        <v>0</v>
      </c>
      <c r="S250" s="40">
        <f>+'[2]総計（女）'!M48</f>
        <v>0</v>
      </c>
      <c r="T250" s="40">
        <f>+'[2]総計（女）'!N48</f>
        <v>0</v>
      </c>
      <c r="U250" s="40">
        <f>+'[2]総計（女）'!O48</f>
        <v>0</v>
      </c>
      <c r="V250" s="89">
        <f t="shared" si="71"/>
        <v>0</v>
      </c>
      <c r="W250" s="41">
        <f t="shared" si="72"/>
        <v>95.652173913043484</v>
      </c>
      <c r="X250" s="112">
        <f t="shared" si="73"/>
        <v>0</v>
      </c>
      <c r="Y250" s="87">
        <f t="shared" si="74"/>
        <v>22</v>
      </c>
      <c r="Z250" s="40">
        <f>+[2]高校入学志願計!V48</f>
        <v>22</v>
      </c>
      <c r="AA250" s="40">
        <f>+[2]高校入学志願計!W48</f>
        <v>0</v>
      </c>
      <c r="AB250" s="40">
        <f>+[2]高校入学志願計!AA48</f>
        <v>0</v>
      </c>
      <c r="AC250" s="40">
        <f>+[2]高校入学志願計!AB48</f>
        <v>0</v>
      </c>
      <c r="AD250" s="139"/>
      <c r="AE250" s="218" t="s">
        <v>30</v>
      </c>
    </row>
    <row r="251" spans="1:31" s="3" customFormat="1" ht="9" customHeight="1">
      <c r="A251" s="142"/>
      <c r="B251" s="143"/>
      <c r="C251" s="144"/>
      <c r="D251" s="145"/>
      <c r="E251" s="146"/>
      <c r="F251" s="144"/>
      <c r="G251" s="144"/>
      <c r="H251" s="144"/>
      <c r="I251" s="144"/>
      <c r="J251" s="195"/>
      <c r="K251" s="145"/>
      <c r="L251" s="147"/>
      <c r="M251" s="196"/>
      <c r="N251" s="150"/>
      <c r="O251" s="150"/>
      <c r="P251" s="151"/>
      <c r="Q251" s="151"/>
      <c r="R251" s="151"/>
      <c r="S251" s="151"/>
      <c r="T251" s="151"/>
      <c r="U251" s="151"/>
      <c r="V251" s="150"/>
      <c r="W251" s="197"/>
      <c r="X251" s="152"/>
      <c r="Y251" s="153"/>
      <c r="Z251" s="149"/>
      <c r="AA251" s="149"/>
      <c r="AB251" s="149"/>
      <c r="AC251" s="149"/>
      <c r="AD251" s="39"/>
      <c r="AE251" s="38"/>
    </row>
    <row r="252" spans="1:31">
      <c r="A252" s="37"/>
      <c r="B252" s="37"/>
    </row>
    <row r="253" spans="1:31">
      <c r="A253" s="37"/>
      <c r="B253" s="37" t="s">
        <v>106</v>
      </c>
      <c r="C253">
        <f>IF(SUM(C184:C186)=C182,0,Y)</f>
        <v>0</v>
      </c>
      <c r="D253">
        <f t="shared" ref="D253:N253" si="75">IF(SUM(D184:D186)=D182,0,Y)</f>
        <v>0</v>
      </c>
      <c r="E253">
        <f t="shared" si="75"/>
        <v>0</v>
      </c>
      <c r="F253">
        <f t="shared" si="75"/>
        <v>0</v>
      </c>
      <c r="G253">
        <f t="shared" si="75"/>
        <v>0</v>
      </c>
      <c r="H253">
        <f t="shared" si="75"/>
        <v>0</v>
      </c>
      <c r="I253">
        <f t="shared" si="75"/>
        <v>0</v>
      </c>
      <c r="J253">
        <f t="shared" si="75"/>
        <v>0</v>
      </c>
      <c r="K253">
        <f t="shared" si="75"/>
        <v>0</v>
      </c>
      <c r="L253">
        <f t="shared" si="75"/>
        <v>0</v>
      </c>
      <c r="M253" s="59">
        <f t="shared" si="75"/>
        <v>0</v>
      </c>
      <c r="N253">
        <f t="shared" si="75"/>
        <v>0</v>
      </c>
      <c r="O253">
        <f t="shared" ref="O253:AC253" si="76">IF(SUM(O184:O186)=O182,0,Y)</f>
        <v>0</v>
      </c>
      <c r="P253" s="59">
        <f t="shared" si="76"/>
        <v>0</v>
      </c>
      <c r="Q253" s="59">
        <f t="shared" si="76"/>
        <v>0</v>
      </c>
      <c r="R253" s="59">
        <f t="shared" si="76"/>
        <v>0</v>
      </c>
      <c r="S253" s="59">
        <f t="shared" si="76"/>
        <v>0</v>
      </c>
      <c r="T253" s="59">
        <f t="shared" si="76"/>
        <v>0</v>
      </c>
      <c r="U253" s="59">
        <f t="shared" si="76"/>
        <v>0</v>
      </c>
      <c r="V253">
        <f t="shared" si="76"/>
        <v>0</v>
      </c>
      <c r="Y253">
        <f t="shared" si="76"/>
        <v>0</v>
      </c>
      <c r="Z253">
        <f t="shared" si="76"/>
        <v>0</v>
      </c>
      <c r="AA253">
        <f t="shared" si="76"/>
        <v>0</v>
      </c>
      <c r="AB253">
        <f t="shared" si="76"/>
        <v>0</v>
      </c>
      <c r="AC253">
        <f t="shared" si="76"/>
        <v>0</v>
      </c>
    </row>
    <row r="254" spans="1:31">
      <c r="A254" s="37"/>
      <c r="B254" s="37"/>
      <c r="C254">
        <f>IF(SUM(C188:C209)+C215+C218+C221+C224+C227+C233+C238+C211=C182,0,Y)</f>
        <v>0</v>
      </c>
      <c r="D254">
        <f t="shared" ref="D254:V254" si="77">IF(SUM(D188:D209)+D215+D218+D221+D224+D227+D233+D238+D211=D182,0,Y)</f>
        <v>0</v>
      </c>
      <c r="E254">
        <f t="shared" si="77"/>
        <v>0</v>
      </c>
      <c r="F254">
        <f t="shared" si="77"/>
        <v>0</v>
      </c>
      <c r="G254">
        <f t="shared" si="77"/>
        <v>0</v>
      </c>
      <c r="H254">
        <f t="shared" si="77"/>
        <v>0</v>
      </c>
      <c r="I254">
        <f t="shared" si="77"/>
        <v>0</v>
      </c>
      <c r="J254">
        <f t="shared" si="77"/>
        <v>0</v>
      </c>
      <c r="K254">
        <f t="shared" si="77"/>
        <v>0</v>
      </c>
      <c r="L254">
        <f t="shared" si="77"/>
        <v>0</v>
      </c>
      <c r="M254" s="59">
        <f t="shared" si="77"/>
        <v>0</v>
      </c>
      <c r="N254">
        <f t="shared" si="77"/>
        <v>0</v>
      </c>
      <c r="O254">
        <f t="shared" si="77"/>
        <v>0</v>
      </c>
      <c r="P254" s="59">
        <f t="shared" si="77"/>
        <v>0</v>
      </c>
      <c r="Q254" s="59">
        <f t="shared" si="77"/>
        <v>0</v>
      </c>
      <c r="R254" s="59">
        <f t="shared" si="77"/>
        <v>0</v>
      </c>
      <c r="S254" s="59">
        <f t="shared" si="77"/>
        <v>0</v>
      </c>
      <c r="T254" s="59">
        <f t="shared" si="77"/>
        <v>0</v>
      </c>
      <c r="U254" s="59">
        <f t="shared" si="77"/>
        <v>0</v>
      </c>
      <c r="V254">
        <f t="shared" si="77"/>
        <v>0</v>
      </c>
      <c r="Y254">
        <f>IF(SUM(Y188:Y209)+Y215+Y218+Y221+Y224+Y227+Y233+Y238+Y211=Y182,0,Y)</f>
        <v>0</v>
      </c>
      <c r="Z254">
        <f>IF(SUM(Z188:Z209)+Z215+Z218+Z221+Z224+Z227+Z233+Z238+Z211=Z182,0,Y)</f>
        <v>0</v>
      </c>
      <c r="AA254">
        <f>IF(SUM(AA188:AA209)+AA215+AA218+AA221+AA224+AA227+AA233+AA238+AA211=AA182,0,Y)</f>
        <v>0</v>
      </c>
      <c r="AB254">
        <f>IF(SUM(AB188:AB209)+AB215+AB218+AB221+AB224+AB227+AB233+AB238+AB211=AB182,0,Y)</f>
        <v>0</v>
      </c>
      <c r="AC254">
        <f>IF(SUM(AC188:AC209)+AC215+AC218+AC221+AC224+AC227+AC233+AC238+AC211=AC182,0,Y)</f>
        <v>0</v>
      </c>
    </row>
  </sheetData>
  <mergeCells count="287">
    <mergeCell ref="AD192:AE192"/>
    <mergeCell ref="AD108:AE108"/>
    <mergeCell ref="AD109:AE109"/>
    <mergeCell ref="AD110:AE110"/>
    <mergeCell ref="AD111:AE111"/>
    <mergeCell ref="AD112:AE112"/>
    <mergeCell ref="AD114:AE114"/>
    <mergeCell ref="AD115:AE115"/>
    <mergeCell ref="AD116:AE116"/>
    <mergeCell ref="AD117:AE117"/>
    <mergeCell ref="AD118:AE118"/>
    <mergeCell ref="AD182:AE182"/>
    <mergeCell ref="AD184:AE184"/>
    <mergeCell ref="AD185:AE185"/>
    <mergeCell ref="AD186:AE186"/>
    <mergeCell ref="AD188:AE188"/>
    <mergeCell ref="AD189:AE189"/>
    <mergeCell ref="AD190:AE190"/>
    <mergeCell ref="AD191:AE191"/>
    <mergeCell ref="AD180:AE180"/>
    <mergeCell ref="AD175:AE178"/>
    <mergeCell ref="AD120:AE120"/>
    <mergeCell ref="AD138:AE138"/>
    <mergeCell ref="AD141:AE141"/>
    <mergeCell ref="F177:F178"/>
    <mergeCell ref="G177:G178"/>
    <mergeCell ref="A120:B120"/>
    <mergeCell ref="A138:B138"/>
    <mergeCell ref="A147:B147"/>
    <mergeCell ref="A106:B106"/>
    <mergeCell ref="A118:B118"/>
    <mergeCell ref="A110:B110"/>
    <mergeCell ref="A111:B111"/>
    <mergeCell ref="A112:B112"/>
    <mergeCell ref="A114:B114"/>
    <mergeCell ref="A108:B108"/>
    <mergeCell ref="A115:B115"/>
    <mergeCell ref="A116:B116"/>
    <mergeCell ref="A117:B117"/>
    <mergeCell ref="A32:B32"/>
    <mergeCell ref="A29:B29"/>
    <mergeCell ref="A30:B30"/>
    <mergeCell ref="A36:B36"/>
    <mergeCell ref="A34:B34"/>
    <mergeCell ref="A35:B35"/>
    <mergeCell ref="A109:B109"/>
    <mergeCell ref="A105:B105"/>
    <mergeCell ref="A104:B104"/>
    <mergeCell ref="A100:B100"/>
    <mergeCell ref="AD29:AE29"/>
    <mergeCell ref="AD30:AE30"/>
    <mergeCell ref="A31:B31"/>
    <mergeCell ref="AD31:AE31"/>
    <mergeCell ref="AD32:AE32"/>
    <mergeCell ref="AD34:AE34"/>
    <mergeCell ref="AD35:AE35"/>
    <mergeCell ref="AD36:AE36"/>
    <mergeCell ref="U90:U92"/>
    <mergeCell ref="Y90:Y92"/>
    <mergeCell ref="AB90:AB92"/>
    <mergeCell ref="AC90:AC92"/>
    <mergeCell ref="T90:T92"/>
    <mergeCell ref="AD37:AE37"/>
    <mergeCell ref="A39:B39"/>
    <mergeCell ref="AD39:AE39"/>
    <mergeCell ref="A43:B43"/>
    <mergeCell ref="AD43:AE43"/>
    <mergeCell ref="A46:B46"/>
    <mergeCell ref="AD46:AE46"/>
    <mergeCell ref="A49:B49"/>
    <mergeCell ref="AD49:AE49"/>
    <mergeCell ref="A37:B37"/>
    <mergeCell ref="A52:B52"/>
    <mergeCell ref="A22:B22"/>
    <mergeCell ref="A19:B19"/>
    <mergeCell ref="AD19:AE19"/>
    <mergeCell ref="AD20:AE20"/>
    <mergeCell ref="AD22:AE22"/>
    <mergeCell ref="A23:B23"/>
    <mergeCell ref="A20:B20"/>
    <mergeCell ref="A26:B26"/>
    <mergeCell ref="A28:B28"/>
    <mergeCell ref="A24:B24"/>
    <mergeCell ref="AD23:AE23"/>
    <mergeCell ref="AD24:AE24"/>
    <mergeCell ref="A25:B25"/>
    <mergeCell ref="AD25:AE25"/>
    <mergeCell ref="AD26:AE26"/>
    <mergeCell ref="AD28:AE28"/>
    <mergeCell ref="Q1:Y1"/>
    <mergeCell ref="H1:O1"/>
    <mergeCell ref="AD3:AE6"/>
    <mergeCell ref="T4:T6"/>
    <mergeCell ref="U4:U6"/>
    <mergeCell ref="Y4:Y6"/>
    <mergeCell ref="AB4:AB6"/>
    <mergeCell ref="AC4:AC6"/>
    <mergeCell ref="Z5:Z6"/>
    <mergeCell ref="AA5:AA6"/>
    <mergeCell ref="W3:W6"/>
    <mergeCell ref="Y3:AC3"/>
    <mergeCell ref="A3:B6"/>
    <mergeCell ref="C3:C6"/>
    <mergeCell ref="J3:J6"/>
    <mergeCell ref="K3:L4"/>
    <mergeCell ref="M3:M6"/>
    <mergeCell ref="N3:N6"/>
    <mergeCell ref="O3:O6"/>
    <mergeCell ref="P3:P6"/>
    <mergeCell ref="Q3:U3"/>
    <mergeCell ref="D4:D6"/>
    <mergeCell ref="E4:G4"/>
    <mergeCell ref="H4:H6"/>
    <mergeCell ref="I4:I6"/>
    <mergeCell ref="Q4:Q6"/>
    <mergeCell ref="R4:R6"/>
    <mergeCell ref="S4:S6"/>
    <mergeCell ref="E5:E6"/>
    <mergeCell ref="F5:F6"/>
    <mergeCell ref="G5:G6"/>
    <mergeCell ref="L5:L6"/>
    <mergeCell ref="AD104:AE104"/>
    <mergeCell ref="AD98:AE98"/>
    <mergeCell ref="AD99:AE99"/>
    <mergeCell ref="AD100:AE100"/>
    <mergeCell ref="A102:B102"/>
    <mergeCell ref="AD102:AE102"/>
    <mergeCell ref="AD103:AE103"/>
    <mergeCell ref="A99:B99"/>
    <mergeCell ref="A103:B103"/>
    <mergeCell ref="A98:B98"/>
    <mergeCell ref="AD94:AE94"/>
    <mergeCell ref="A96:B96"/>
    <mergeCell ref="AD96:AE96"/>
    <mergeCell ref="E91:E92"/>
    <mergeCell ref="F91:F92"/>
    <mergeCell ref="G91:G92"/>
    <mergeCell ref="L91:L92"/>
    <mergeCell ref="Z91:Z92"/>
    <mergeCell ref="AA91:AA92"/>
    <mergeCell ref="A94:B94"/>
    <mergeCell ref="H173:O173"/>
    <mergeCell ref="Q173:Y173"/>
    <mergeCell ref="AC176:AC178"/>
    <mergeCell ref="AB176:AB178"/>
    <mergeCell ref="AD105:AE105"/>
    <mergeCell ref="AD106:AE106"/>
    <mergeCell ref="A89:B92"/>
    <mergeCell ref="C89:C92"/>
    <mergeCell ref="J89:J92"/>
    <mergeCell ref="K89:L90"/>
    <mergeCell ref="M89:M92"/>
    <mergeCell ref="N89:N92"/>
    <mergeCell ref="O89:O92"/>
    <mergeCell ref="P89:P92"/>
    <mergeCell ref="Q89:U89"/>
    <mergeCell ref="W89:W92"/>
    <mergeCell ref="Y89:AC89"/>
    <mergeCell ref="AD89:AE92"/>
    <mergeCell ref="D90:D92"/>
    <mergeCell ref="E90:G90"/>
    <mergeCell ref="H90:H92"/>
    <mergeCell ref="I90:I92"/>
    <mergeCell ref="R90:R92"/>
    <mergeCell ref="S90:S92"/>
    <mergeCell ref="L177:L178"/>
    <mergeCell ref="Z177:Z178"/>
    <mergeCell ref="AA177:AA178"/>
    <mergeCell ref="A186:B186"/>
    <mergeCell ref="Y176:Y178"/>
    <mergeCell ref="J175:J178"/>
    <mergeCell ref="K175:L176"/>
    <mergeCell ref="M175:M178"/>
    <mergeCell ref="N175:N178"/>
    <mergeCell ref="O175:O178"/>
    <mergeCell ref="P175:P178"/>
    <mergeCell ref="Q175:U175"/>
    <mergeCell ref="H176:H178"/>
    <mergeCell ref="I176:I178"/>
    <mergeCell ref="Q176:Q178"/>
    <mergeCell ref="R176:R178"/>
    <mergeCell ref="S176:S178"/>
    <mergeCell ref="T176:T178"/>
    <mergeCell ref="U176:U178"/>
    <mergeCell ref="W175:W178"/>
    <mergeCell ref="Y175:AC175"/>
    <mergeCell ref="D176:D178"/>
    <mergeCell ref="E176:G176"/>
    <mergeCell ref="E177:E178"/>
    <mergeCell ref="A192:B192"/>
    <mergeCell ref="A175:B178"/>
    <mergeCell ref="C175:C178"/>
    <mergeCell ref="A194:B194"/>
    <mergeCell ref="A201:B201"/>
    <mergeCell ref="A182:B182"/>
    <mergeCell ref="A188:B188"/>
    <mergeCell ref="A184:B184"/>
    <mergeCell ref="A185:B185"/>
    <mergeCell ref="A180:B180"/>
    <mergeCell ref="A191:B191"/>
    <mergeCell ref="A189:B189"/>
    <mergeCell ref="A190:B190"/>
    <mergeCell ref="AD8:AE8"/>
    <mergeCell ref="AD10:AE10"/>
    <mergeCell ref="AD12:AE12"/>
    <mergeCell ref="A13:B13"/>
    <mergeCell ref="AD13:AE13"/>
    <mergeCell ref="AD14:AE14"/>
    <mergeCell ref="AD16:AE16"/>
    <mergeCell ref="AD17:AE17"/>
    <mergeCell ref="AD18:AE18"/>
    <mergeCell ref="A12:B12"/>
    <mergeCell ref="A8:B8"/>
    <mergeCell ref="A10:B10"/>
    <mergeCell ref="A17:B17"/>
    <mergeCell ref="A18:B18"/>
    <mergeCell ref="A14:B14"/>
    <mergeCell ref="A16:B16"/>
    <mergeCell ref="AD52:AE52"/>
    <mergeCell ref="A55:B55"/>
    <mergeCell ref="AD55:AE55"/>
    <mergeCell ref="A61:B61"/>
    <mergeCell ref="AD61:AE61"/>
    <mergeCell ref="A66:B66"/>
    <mergeCell ref="AD66:AE66"/>
    <mergeCell ref="H87:O87"/>
    <mergeCell ref="Q87:Y87"/>
    <mergeCell ref="AD147:AE147"/>
    <mergeCell ref="A152:B152"/>
    <mergeCell ref="AD152:AE152"/>
    <mergeCell ref="A132:B132"/>
    <mergeCell ref="AD132:AE132"/>
    <mergeCell ref="A135:B135"/>
    <mergeCell ref="AD135:AE135"/>
    <mergeCell ref="A121:B121"/>
    <mergeCell ref="AD121:AE121"/>
    <mergeCell ref="A122:B122"/>
    <mergeCell ref="AD122:AE122"/>
    <mergeCell ref="A123:B123"/>
    <mergeCell ref="AD123:AE123"/>
    <mergeCell ref="A125:B125"/>
    <mergeCell ref="AD125:AE125"/>
    <mergeCell ref="A129:B129"/>
    <mergeCell ref="AD129:AE129"/>
    <mergeCell ref="A141:B141"/>
    <mergeCell ref="AD194:AE194"/>
    <mergeCell ref="A195:B195"/>
    <mergeCell ref="AD195:AE195"/>
    <mergeCell ref="AD196:AE196"/>
    <mergeCell ref="A197:B197"/>
    <mergeCell ref="AD197:AE197"/>
    <mergeCell ref="A198:B198"/>
    <mergeCell ref="AD198:AE198"/>
    <mergeCell ref="A200:B200"/>
    <mergeCell ref="AD200:AE200"/>
    <mergeCell ref="A196:B196"/>
    <mergeCell ref="AD201:AE201"/>
    <mergeCell ref="AD202:AE202"/>
    <mergeCell ref="A203:B203"/>
    <mergeCell ref="AD203:AE203"/>
    <mergeCell ref="A204:B204"/>
    <mergeCell ref="AD204:AE204"/>
    <mergeCell ref="A206:B206"/>
    <mergeCell ref="AD206:AE206"/>
    <mergeCell ref="A207:B207"/>
    <mergeCell ref="AD207:AE207"/>
    <mergeCell ref="A202:B202"/>
    <mergeCell ref="AD208:AE208"/>
    <mergeCell ref="A209:B209"/>
    <mergeCell ref="AD209:AE209"/>
    <mergeCell ref="A211:B211"/>
    <mergeCell ref="AD211:AE211"/>
    <mergeCell ref="A233:B233"/>
    <mergeCell ref="AD233:AE233"/>
    <mergeCell ref="A238:B238"/>
    <mergeCell ref="AD238:AE238"/>
    <mergeCell ref="A215:B215"/>
    <mergeCell ref="AD215:AE215"/>
    <mergeCell ref="A218:B218"/>
    <mergeCell ref="AD218:AE218"/>
    <mergeCell ref="A221:B221"/>
    <mergeCell ref="AD221:AE221"/>
    <mergeCell ref="A224:B224"/>
    <mergeCell ref="AD224:AE224"/>
    <mergeCell ref="A227:B227"/>
    <mergeCell ref="AD227:AE227"/>
    <mergeCell ref="A208:B208"/>
  </mergeCells>
  <phoneticPr fontId="2"/>
  <pageMargins left="0.59055118110236227" right="0.59055118110236227" top="0.59055118110236227" bottom="0.39370078740157483" header="0.51181102362204722" footer="0.31496062992125984"/>
  <pageSetup paperSize="9" scale="70" firstPageNumber="118" pageOrder="overThenDown" orientation="portrait" useFirstPageNumber="1" r:id="rId1"/>
  <headerFooter alignWithMargins="0">
    <oddFooter>&amp;C&amp;"ＭＳ 明朝,標準"&amp;17-  &amp;P  -</oddFooter>
  </headerFooter>
  <rowBreaks count="4" manualBreakCount="4">
    <brk id="79" max="30" man="1"/>
    <brk id="86" max="30" man="1"/>
    <brk id="166" max="30" man="1"/>
    <brk id="172" max="30" man="1"/>
  </rowBreaks>
  <colBreaks count="3" manualBreakCount="3">
    <brk id="16" max="78" man="1"/>
    <brk id="16" min="86" max="165" man="1"/>
    <brk id="16" min="172" max="2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37</vt:lpstr>
      <vt:lpstr>38</vt:lpstr>
      <vt:lpstr>'37'!Print_Area</vt:lpstr>
      <vt:lpstr>'38'!Print_Area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2017-01-20T04:43:25Z</cp:lastPrinted>
  <dcterms:created xsi:type="dcterms:W3CDTF">2015-01-15T07:34:02Z</dcterms:created>
  <dcterms:modified xsi:type="dcterms:W3CDTF">2017-01-20T04:49:21Z</dcterms:modified>
</cp:coreProperties>
</file>