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　人口労働統計係\05_国勢調査\令和　４年\16 就業状態等基本集計\03公表\R04\R4\R2国調　就業状態等基本集計作業データ\ＨＰ掲載分\"/>
    </mc:Choice>
  </mc:AlternateContent>
  <xr:revisionPtr revIDLastSave="0" documentId="13_ncr:1_{9FFFA82C-AF15-4CC2-BB28-EA2B4D86541B}" xr6:coauthVersionLast="36" xr6:coauthVersionMax="36" xr10:uidLastSave="{00000000-0000-0000-0000-000000000000}"/>
  <bookViews>
    <workbookView xWindow="0" yWindow="0" windowWidth="15345" windowHeight="6840" tabRatio="788" xr2:uid="{2150DFEF-4C09-48FD-9297-E9BBC16E1066}"/>
  </bookViews>
  <sheets>
    <sheet name="表Ⅱ-１" sheetId="10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'表Ⅱ-１'!$A$1:$H$48</definedName>
    <definedName name="Rangai0">#REF!</definedName>
    <definedName name="Title">#REF!</definedName>
    <definedName name="TitleEnglish">#REF!</definedName>
    <definedName name="さ">#REF!</definedName>
  </definedNames>
  <calcPr calcId="191029" refMode="R1C1"/>
</workbook>
</file>

<file path=xl/calcChain.xml><?xml version="1.0" encoding="utf-8"?>
<calcChain xmlns="http://schemas.openxmlformats.org/spreadsheetml/2006/main">
  <c r="D45" i="10" l="1"/>
  <c r="C45" i="10"/>
  <c r="B45" i="10"/>
  <c r="D44" i="10"/>
  <c r="C44" i="10"/>
  <c r="B44" i="10"/>
  <c r="D42" i="10"/>
  <c r="C42" i="10"/>
  <c r="B42" i="10"/>
  <c r="D40" i="10"/>
  <c r="C40" i="10"/>
  <c r="B40" i="10"/>
  <c r="D39" i="10"/>
  <c r="C39" i="10"/>
  <c r="B39" i="10"/>
  <c r="D38" i="10"/>
  <c r="C38" i="10"/>
  <c r="B38" i="10"/>
  <c r="D37" i="10"/>
  <c r="C37" i="10"/>
  <c r="B37" i="10"/>
  <c r="D36" i="10"/>
  <c r="C36" i="10"/>
  <c r="B36" i="10"/>
  <c r="D35" i="10"/>
  <c r="C35" i="10"/>
  <c r="B35" i="10"/>
  <c r="G17" i="10" l="1"/>
  <c r="F17" i="10"/>
  <c r="E17" i="10"/>
  <c r="G16" i="10"/>
  <c r="F16" i="10"/>
  <c r="E16" i="10"/>
  <c r="G14" i="10"/>
  <c r="F14" i="10"/>
  <c r="E14" i="10"/>
  <c r="G12" i="10"/>
  <c r="F12" i="10"/>
  <c r="E12" i="10"/>
  <c r="G11" i="10"/>
  <c r="F11" i="10"/>
  <c r="E11" i="10"/>
  <c r="G10" i="10"/>
  <c r="F10" i="10"/>
  <c r="E10" i="10"/>
  <c r="G9" i="10"/>
  <c r="F9" i="10"/>
  <c r="E9" i="10"/>
  <c r="G8" i="10"/>
  <c r="F8" i="10"/>
  <c r="E8" i="10"/>
  <c r="G31" i="10"/>
  <c r="G45" i="10" s="1"/>
  <c r="F31" i="10"/>
  <c r="F45" i="10" s="1"/>
  <c r="E31" i="10"/>
  <c r="E45" i="10" s="1"/>
  <c r="G30" i="10"/>
  <c r="G44" i="10" s="1"/>
  <c r="F30" i="10"/>
  <c r="F44" i="10" s="1"/>
  <c r="E30" i="10"/>
  <c r="E44" i="10" s="1"/>
  <c r="G28" i="10"/>
  <c r="G42" i="10" s="1"/>
  <c r="F28" i="10"/>
  <c r="F42" i="10" s="1"/>
  <c r="E28" i="10"/>
  <c r="E42" i="10" s="1"/>
  <c r="G26" i="10"/>
  <c r="F26" i="10"/>
  <c r="F40" i="10" s="1"/>
  <c r="E26" i="10"/>
  <c r="E40" i="10" s="1"/>
  <c r="G25" i="10"/>
  <c r="G39" i="10" s="1"/>
  <c r="F25" i="10"/>
  <c r="F39" i="10" s="1"/>
  <c r="E25" i="10"/>
  <c r="E39" i="10" s="1"/>
  <c r="G24" i="10"/>
  <c r="G38" i="10" s="1"/>
  <c r="F24" i="10"/>
  <c r="F38" i="10" s="1"/>
  <c r="E24" i="10"/>
  <c r="G23" i="10"/>
  <c r="G37" i="10" s="1"/>
  <c r="F23" i="10"/>
  <c r="F37" i="10" s="1"/>
  <c r="E23" i="10"/>
  <c r="E37" i="10" s="1"/>
  <c r="G22" i="10"/>
  <c r="G36" i="10" s="1"/>
  <c r="F22" i="10"/>
  <c r="F36" i="10" s="1"/>
  <c r="E22" i="10"/>
  <c r="E36" i="10" s="1"/>
  <c r="D15" i="10"/>
  <c r="G15" i="10" s="1"/>
  <c r="C15" i="10"/>
  <c r="F15" i="10" s="1"/>
  <c r="B15" i="10"/>
  <c r="E15" i="10" s="1"/>
  <c r="B13" i="10" l="1"/>
  <c r="E13" i="10" s="1"/>
  <c r="E7" i="10" s="1"/>
  <c r="C13" i="10"/>
  <c r="F13" i="10" s="1"/>
  <c r="D13" i="10"/>
  <c r="G13" i="10" s="1"/>
  <c r="E38" i="10"/>
  <c r="G40" i="10"/>
  <c r="F7" i="10"/>
  <c r="G7" i="10"/>
  <c r="D27" i="10"/>
  <c r="D29" i="10"/>
  <c r="C29" i="10"/>
  <c r="C27" i="10" s="1"/>
  <c r="B29" i="10"/>
  <c r="B27" i="10" s="1"/>
  <c r="C41" i="10" l="1"/>
  <c r="F27" i="10"/>
  <c r="B43" i="10"/>
  <c r="E29" i="10"/>
  <c r="E43" i="10" s="1"/>
  <c r="D41" i="10"/>
  <c r="G27" i="10"/>
  <c r="C43" i="10"/>
  <c r="F29" i="10"/>
  <c r="F43" i="10" s="1"/>
  <c r="D43" i="10"/>
  <c r="G29" i="10"/>
  <c r="G43" i="10" s="1"/>
  <c r="B41" i="10"/>
  <c r="E27" i="10"/>
  <c r="G41" i="10" l="1"/>
  <c r="G21" i="10"/>
  <c r="G35" i="10" s="1"/>
  <c r="E41" i="10"/>
  <c r="E21" i="10"/>
  <c r="E35" i="10" s="1"/>
  <c r="F41" i="10"/>
  <c r="F21" i="10"/>
  <c r="F35" i="10" s="1"/>
</calcChain>
</file>

<file path=xl/sharedStrings.xml><?xml version="1.0" encoding="utf-8"?>
<sst xmlns="http://schemas.openxmlformats.org/spreadsheetml/2006/main" count="47" uniqueCount="22">
  <si>
    <t>総数</t>
    <rPh sb="0" eb="2">
      <t>ソウスウ</t>
    </rPh>
    <phoneticPr fontId="1"/>
  </si>
  <si>
    <t>注）不詳補完値による。</t>
    <rPh sb="0" eb="1">
      <t>チュウ</t>
    </rPh>
    <rPh sb="2" eb="4">
      <t>フショウ</t>
    </rPh>
    <rPh sb="4" eb="6">
      <t>ホカン</t>
    </rPh>
    <rPh sb="6" eb="7">
      <t>チ</t>
    </rPh>
    <phoneticPr fontId="1"/>
  </si>
  <si>
    <t>実数（人）</t>
    <rPh sb="0" eb="2">
      <t>ジッスウ</t>
    </rPh>
    <rPh sb="3" eb="4">
      <t>ニン</t>
    </rPh>
    <phoneticPr fontId="1"/>
  </si>
  <si>
    <t>従業上の地位</t>
    <rPh sb="0" eb="2">
      <t>ジュウギョウ</t>
    </rPh>
    <rPh sb="2" eb="3">
      <t>ジョウ</t>
    </rPh>
    <rPh sb="4" eb="6">
      <t>チイ</t>
    </rPh>
    <phoneticPr fontId="1"/>
  </si>
  <si>
    <t>割合（％，ポイント）</t>
    <rPh sb="0" eb="2">
      <t>ワリアイ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</si>
  <si>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</si>
  <si>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</si>
  <si>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2015年（平成27年）</t>
    <rPh sb="4" eb="5">
      <t>ネン</t>
    </rPh>
    <rPh sb="6" eb="8">
      <t>ヘイセイ</t>
    </rPh>
    <rPh sb="10" eb="11">
      <t>ネン</t>
    </rPh>
    <phoneticPr fontId="1"/>
  </si>
  <si>
    <t>2020年（令和２年）</t>
    <rPh sb="4" eb="5">
      <t>ネン</t>
    </rPh>
    <rPh sb="6" eb="8">
      <t>レイワ</t>
    </rPh>
    <rPh sb="9" eb="10">
      <t>ネン</t>
    </rPh>
    <phoneticPr fontId="1"/>
  </si>
  <si>
    <t>2015年～2020年の差</t>
    <rPh sb="4" eb="5">
      <t>ネン</t>
    </rPh>
    <rPh sb="10" eb="11">
      <t>ネン</t>
    </rPh>
    <rPh sb="12" eb="13">
      <t>サ</t>
    </rPh>
    <phoneticPr fontId="1"/>
  </si>
  <si>
    <t>　総数</t>
    <rPh sb="1" eb="3">
      <t>ソウスウ</t>
    </rPh>
    <phoneticPr fontId="1"/>
  </si>
  <si>
    <t>　　雇用者</t>
    <phoneticPr fontId="1"/>
  </si>
  <si>
    <t>　　役員</t>
    <phoneticPr fontId="1"/>
  </si>
  <si>
    <t>　　自営業主（家庭内職者を含む）</t>
    <rPh sb="2" eb="5">
      <t>ジエイギョウ</t>
    </rPh>
    <rPh sb="5" eb="6">
      <t>シュ</t>
    </rPh>
    <rPh sb="7" eb="9">
      <t>カテイ</t>
    </rPh>
    <rPh sb="9" eb="11">
      <t>ナイショク</t>
    </rPh>
    <rPh sb="11" eb="12">
      <t>シャ</t>
    </rPh>
    <rPh sb="13" eb="14">
      <t>フク</t>
    </rPh>
    <phoneticPr fontId="1"/>
  </si>
  <si>
    <t>　　家族従業者</t>
    <phoneticPr fontId="1"/>
  </si>
  <si>
    <t>　　（再掲）雇用者（役員を含む）</t>
    <phoneticPr fontId="1"/>
  </si>
  <si>
    <t>　　　正規の職員・従業員</t>
    <phoneticPr fontId="1"/>
  </si>
  <si>
    <t>　　　労働者派遣事業所の派遣社員</t>
    <phoneticPr fontId="1"/>
  </si>
  <si>
    <t>　　　パート・アルバイト・その他</t>
    <phoneticPr fontId="1"/>
  </si>
  <si>
    <t>　　　雇人のある業主</t>
    <phoneticPr fontId="1"/>
  </si>
  <si>
    <t>　　　雇人のない業主（家庭内職者を含む）</t>
    <phoneticPr fontId="1"/>
  </si>
  <si>
    <r>
      <t xml:space="preserve">表Ⅱ－１　従業上の地位，男女別15歳以上就業者 </t>
    </r>
    <r>
      <rPr>
        <sz val="11"/>
        <color theme="1"/>
        <rFont val="ＭＳ Ｐゴシック"/>
        <family val="3"/>
        <charset val="128"/>
      </rPr>
      <t>－ 鹿児島県（2015年～2020年）</t>
    </r>
    <rPh sb="0" eb="1">
      <t>ヒョウ</t>
    </rPh>
    <rPh sb="5" eb="7">
      <t>ジュウギョウ</t>
    </rPh>
    <rPh sb="7" eb="8">
      <t>ジョウ</t>
    </rPh>
    <rPh sb="9" eb="11">
      <t>チイ</t>
    </rPh>
    <rPh sb="12" eb="15">
      <t>ダンジョベツ</t>
    </rPh>
    <rPh sb="17" eb="18">
      <t>サイ</t>
    </rPh>
    <rPh sb="18" eb="20">
      <t>イジョウ</t>
    </rPh>
    <rPh sb="20" eb="23">
      <t>シュウギョウシャ</t>
    </rPh>
    <rPh sb="26" eb="30">
      <t>カゴシマケン</t>
    </rPh>
    <rPh sb="35" eb="36">
      <t>ネン</t>
    </rPh>
    <rPh sb="41" eb="4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</si>
</sst>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@\)"/>
    <numFmt numFmtId="177" formatCode="#,##0.0_ "/>
    <numFmt numFmtId="179" formatCode="#,##0_ "/>
    <numFmt numFmtId="180" formatCode="#,##0_);[Red]\(#,##0\)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標準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179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180" fontId="2" fillId="0" borderId="1" xfId="0" applyNumberFormat="1" applyFont="1" applyBorder="1" applyAlignment="1">
      <alignment horizontal="right" vertical="top"/>
    </xf>
    <xf numFmtId="177" fontId="2" fillId="0" borderId="1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80" fontId="2" fillId="0" borderId="1" xfId="0" applyNumberFormat="1" applyFont="1" applyBorder="1">
      <alignment vertical="center"/>
    </xf>
    <xf numFmtId="0" fontId="2" fillId="0" borderId="5" xfId="0" applyFont="1" applyBorder="1">
      <alignment vertical="center"/>
    </xf>
    <xf numFmtId="179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179" fontId="2" fillId="0" borderId="8" xfId="0" applyNumberFormat="1" applyFont="1" applyBorder="1">
      <alignment vertical="center"/>
    </xf>
    <xf numFmtId="179" fontId="2" fillId="0" borderId="1" xfId="0" applyNumberFormat="1" applyFont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桁区切り 2" xfId="2" xr:uid="{C976268C-7A13-4D5E-A48F-754AF8B12618}"/>
    <cellStyle name="標準" xfId="0" builtinId="0"/>
    <cellStyle name="標準 2" xfId="1" xr:uid="{ABC52911-B783-4E4C-84D1-0359E278C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C79AE-8606-4B5E-B60C-99C69543CF5D}">
  <dimension ref="A1:R47"/>
  <sheetViews>
    <sheetView showGridLines="0" tabSelected="1" zoomScaleNormal="100" zoomScaleSheetLayoutView="100" workbookViewId="0">
      <selection activeCell="A2" sqref="A2"/>
    </sheetView>
  </sheetViews>
  <sheetFormatPr defaultRowHeight="13.5" x14ac:dyDescent="0.15"/>
  <cols>
    <col min="1" max="1" width="43.625" style="1" customWidth="1"/>
    <col min="2" max="7" width="10.625" style="1" customWidth="1"/>
    <col min="8" max="8" width="4.5" style="1" customWidth="1"/>
    <col min="9" max="14" width="9.625" style="1" customWidth="1"/>
    <col min="15" max="16" width="10.625" style="1" customWidth="1"/>
    <col min="17" max="17" width="11.625" style="1" bestFit="1" customWidth="1"/>
    <col min="18" max="16384" width="9" style="1"/>
  </cols>
  <sheetData>
    <row r="1" spans="1:18" x14ac:dyDescent="0.15">
      <c r="A1" s="27" t="s">
        <v>21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x14ac:dyDescent="0.15"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</row>
    <row r="3" spans="1:18" ht="20.100000000000001" customHeight="1" x14ac:dyDescent="0.15">
      <c r="A3" s="28" t="s">
        <v>3</v>
      </c>
      <c r="B3" s="30" t="s">
        <v>2</v>
      </c>
      <c r="C3" s="31"/>
      <c r="D3" s="32"/>
      <c r="E3" s="30" t="s">
        <v>4</v>
      </c>
      <c r="F3" s="31"/>
      <c r="G3" s="33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39.950000000000003" customHeight="1" x14ac:dyDescent="0.15">
      <c r="A4" s="29"/>
      <c r="B4" s="5" t="s">
        <v>0</v>
      </c>
      <c r="C4" s="5" t="s">
        <v>5</v>
      </c>
      <c r="D4" s="5" t="s">
        <v>6</v>
      </c>
      <c r="E4" s="5" t="s">
        <v>0</v>
      </c>
      <c r="F4" s="5" t="s">
        <v>5</v>
      </c>
      <c r="G4" s="6" t="s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4" customFormat="1" x14ac:dyDescent="0.15">
      <c r="A5" s="7"/>
      <c r="B5" s="8"/>
      <c r="C5" s="8"/>
      <c r="D5" s="8"/>
      <c r="E5" s="8"/>
      <c r="F5" s="8"/>
      <c r="G5" s="9"/>
      <c r="H5" s="10"/>
    </row>
    <row r="6" spans="1:18" s="4" customFormat="1" x14ac:dyDescent="0.15">
      <c r="A6" s="11" t="s">
        <v>7</v>
      </c>
      <c r="B6" s="12"/>
      <c r="C6" s="12"/>
      <c r="D6" s="12"/>
      <c r="E6" s="13"/>
      <c r="F6" s="13"/>
      <c r="G6" s="14"/>
      <c r="H6" s="10"/>
    </row>
    <row r="7" spans="1:18" s="4" customFormat="1" x14ac:dyDescent="0.15">
      <c r="A7" s="11" t="s">
        <v>10</v>
      </c>
      <c r="B7" s="15">
        <v>778985</v>
      </c>
      <c r="C7" s="15">
        <v>418075</v>
      </c>
      <c r="D7" s="15">
        <v>360910</v>
      </c>
      <c r="E7" s="16">
        <f>+E8+E12+E13+E16</f>
        <v>99.999999999999986</v>
      </c>
      <c r="F7" s="16">
        <f t="shared" ref="F7" si="0">+F8+F12+F13+F16</f>
        <v>99.999999999999986</v>
      </c>
      <c r="G7" s="17">
        <f t="shared" ref="G7" si="1">+G8+G12+G13+G16</f>
        <v>100.00000000000001</v>
      </c>
      <c r="H7" s="10"/>
    </row>
    <row r="8" spans="1:18" s="4" customFormat="1" x14ac:dyDescent="0.15">
      <c r="A8" s="11" t="s">
        <v>11</v>
      </c>
      <c r="B8" s="15">
        <v>613779</v>
      </c>
      <c r="C8" s="15">
        <v>312738</v>
      </c>
      <c r="D8" s="15">
        <v>301041</v>
      </c>
      <c r="E8" s="16">
        <f>+B8/$B$7*100</f>
        <v>78.792146190234718</v>
      </c>
      <c r="F8" s="16">
        <f>+C8/$C$7*100</f>
        <v>74.80428152843389</v>
      </c>
      <c r="G8" s="17">
        <f>+D8/$D$7*100</f>
        <v>83.411653874927268</v>
      </c>
      <c r="H8" s="10"/>
    </row>
    <row r="9" spans="1:18" s="4" customFormat="1" x14ac:dyDescent="0.15">
      <c r="A9" s="11" t="s">
        <v>16</v>
      </c>
      <c r="B9" s="15">
        <v>400433</v>
      </c>
      <c r="C9" s="15">
        <v>257700</v>
      </c>
      <c r="D9" s="15">
        <v>142733</v>
      </c>
      <c r="E9" s="16">
        <f t="shared" ref="E9:E17" si="2">+B9/$B$7*100</f>
        <v>51.404455798250289</v>
      </c>
      <c r="F9" s="16">
        <f t="shared" ref="F9:F17" si="3">+C9/$C$7*100</f>
        <v>61.639657956108351</v>
      </c>
      <c r="G9" s="17">
        <f t="shared" ref="G9:G17" si="4">+D9/$D$7*100</f>
        <v>39.548086780637831</v>
      </c>
      <c r="H9" s="10"/>
    </row>
    <row r="10" spans="1:18" s="4" customFormat="1" x14ac:dyDescent="0.15">
      <c r="A10" s="11" t="s">
        <v>17</v>
      </c>
      <c r="B10" s="15">
        <v>9837</v>
      </c>
      <c r="C10" s="15">
        <v>4235</v>
      </c>
      <c r="D10" s="15">
        <v>5602</v>
      </c>
      <c r="E10" s="16">
        <f t="shared" si="2"/>
        <v>1.262797101356252</v>
      </c>
      <c r="F10" s="16">
        <f t="shared" si="3"/>
        <v>1.0129761406446212</v>
      </c>
      <c r="G10" s="17">
        <f t="shared" si="4"/>
        <v>1.5521875259760052</v>
      </c>
      <c r="H10" s="10"/>
    </row>
    <row r="11" spans="1:18" s="4" customFormat="1" x14ac:dyDescent="0.15">
      <c r="A11" s="11" t="s">
        <v>18</v>
      </c>
      <c r="B11" s="15">
        <v>203509</v>
      </c>
      <c r="C11" s="15">
        <v>50803</v>
      </c>
      <c r="D11" s="15">
        <v>152706</v>
      </c>
      <c r="E11" s="16">
        <f t="shared" si="2"/>
        <v>26.124893290628187</v>
      </c>
      <c r="F11" s="16">
        <f t="shared" si="3"/>
        <v>12.151647431680919</v>
      </c>
      <c r="G11" s="17">
        <f t="shared" si="4"/>
        <v>42.311379568313427</v>
      </c>
      <c r="H11" s="10"/>
    </row>
    <row r="12" spans="1:18" s="4" customFormat="1" x14ac:dyDescent="0.15">
      <c r="A12" s="11" t="s">
        <v>12</v>
      </c>
      <c r="B12" s="15">
        <v>34765</v>
      </c>
      <c r="C12" s="15">
        <v>25032</v>
      </c>
      <c r="D12" s="15">
        <v>9733</v>
      </c>
      <c r="E12" s="16">
        <f t="shared" si="2"/>
        <v>4.4628587200010266</v>
      </c>
      <c r="F12" s="16">
        <f t="shared" si="3"/>
        <v>5.9874424445374634</v>
      </c>
      <c r="G12" s="17">
        <f t="shared" si="4"/>
        <v>2.6967942146241444</v>
      </c>
      <c r="H12" s="10"/>
    </row>
    <row r="13" spans="1:18" s="4" customFormat="1" x14ac:dyDescent="0.15">
      <c r="A13" s="11" t="s">
        <v>13</v>
      </c>
      <c r="B13" s="18">
        <f>SUM(B14:B15)</f>
        <v>93036</v>
      </c>
      <c r="C13" s="18">
        <f t="shared" ref="C13:D13" si="5">SUM(C14:C15)</f>
        <v>73580</v>
      </c>
      <c r="D13" s="18">
        <f t="shared" si="5"/>
        <v>19456</v>
      </c>
      <c r="E13" s="16">
        <f t="shared" si="2"/>
        <v>11.943233823501094</v>
      </c>
      <c r="F13" s="16">
        <f t="shared" si="3"/>
        <v>17.599712970160855</v>
      </c>
      <c r="G13" s="17">
        <f t="shared" si="4"/>
        <v>5.3908176553711451</v>
      </c>
      <c r="H13" s="10"/>
    </row>
    <row r="14" spans="1:18" s="4" customFormat="1" x14ac:dyDescent="0.15">
      <c r="A14" s="11" t="s">
        <v>19</v>
      </c>
      <c r="B14" s="15">
        <v>18299</v>
      </c>
      <c r="C14" s="15">
        <v>15071</v>
      </c>
      <c r="D14" s="15">
        <v>3228</v>
      </c>
      <c r="E14" s="16">
        <f t="shared" si="2"/>
        <v>2.3490824598676485</v>
      </c>
      <c r="F14" s="16">
        <f t="shared" si="3"/>
        <v>3.6048555881121809</v>
      </c>
      <c r="G14" s="17">
        <f t="shared" si="4"/>
        <v>0.89440580754204646</v>
      </c>
      <c r="H14" s="10"/>
    </row>
    <row r="15" spans="1:18" s="4" customFormat="1" x14ac:dyDescent="0.15">
      <c r="A15" s="11" t="s">
        <v>20</v>
      </c>
      <c r="B15" s="15">
        <f>73873+864</f>
        <v>74737</v>
      </c>
      <c r="C15" s="15">
        <f>58437+72</f>
        <v>58509</v>
      </c>
      <c r="D15" s="15">
        <f>15436+792</f>
        <v>16228</v>
      </c>
      <c r="E15" s="16">
        <f t="shared" si="2"/>
        <v>9.594151363633447</v>
      </c>
      <c r="F15" s="16">
        <f t="shared" si="3"/>
        <v>13.994857382048675</v>
      </c>
      <c r="G15" s="17">
        <f t="shared" si="4"/>
        <v>4.4964118478290986</v>
      </c>
      <c r="H15" s="10"/>
    </row>
    <row r="16" spans="1:18" s="4" customFormat="1" x14ac:dyDescent="0.15">
      <c r="A16" s="11" t="s">
        <v>14</v>
      </c>
      <c r="B16" s="15">
        <v>37405</v>
      </c>
      <c r="C16" s="15">
        <v>6725</v>
      </c>
      <c r="D16" s="15">
        <v>30680</v>
      </c>
      <c r="E16" s="16">
        <f t="shared" si="2"/>
        <v>4.8017612662631501</v>
      </c>
      <c r="F16" s="16">
        <f t="shared" si="3"/>
        <v>1.6085630568677869</v>
      </c>
      <c r="G16" s="17">
        <f t="shared" si="4"/>
        <v>8.5007342550774432</v>
      </c>
      <c r="H16" s="10"/>
    </row>
    <row r="17" spans="1:8" s="4" customFormat="1" x14ac:dyDescent="0.15">
      <c r="A17" s="11" t="s">
        <v>15</v>
      </c>
      <c r="B17" s="15">
        <v>648544</v>
      </c>
      <c r="C17" s="15">
        <v>337770</v>
      </c>
      <c r="D17" s="15">
        <v>310774</v>
      </c>
      <c r="E17" s="16">
        <f t="shared" si="2"/>
        <v>83.255004910235755</v>
      </c>
      <c r="F17" s="16">
        <f t="shared" si="3"/>
        <v>80.791723972971354</v>
      </c>
      <c r="G17" s="17">
        <f t="shared" si="4"/>
        <v>86.108448089551416</v>
      </c>
      <c r="H17" s="10"/>
    </row>
    <row r="18" spans="1:8" s="4" customFormat="1" x14ac:dyDescent="0.15">
      <c r="A18" s="19"/>
      <c r="B18" s="20"/>
      <c r="C18" s="20"/>
      <c r="D18" s="20"/>
      <c r="E18" s="21"/>
      <c r="F18" s="21"/>
      <c r="G18" s="22"/>
      <c r="H18" s="10"/>
    </row>
    <row r="19" spans="1:8" s="4" customFormat="1" x14ac:dyDescent="0.15">
      <c r="A19" s="7"/>
      <c r="B19" s="23"/>
      <c r="C19" s="23"/>
      <c r="D19" s="23"/>
      <c r="E19" s="8"/>
      <c r="F19" s="8"/>
      <c r="G19" s="9"/>
      <c r="H19" s="10"/>
    </row>
    <row r="20" spans="1:8" s="4" customFormat="1" x14ac:dyDescent="0.15">
      <c r="A20" s="11" t="s">
        <v>8</v>
      </c>
      <c r="B20" s="12"/>
      <c r="C20" s="12"/>
      <c r="D20" s="12"/>
      <c r="E20" s="13"/>
      <c r="F20" s="13"/>
      <c r="G20" s="14"/>
      <c r="H20" s="10"/>
    </row>
    <row r="21" spans="1:8" s="4" customFormat="1" x14ac:dyDescent="0.15">
      <c r="A21" s="11" t="s">
        <v>10</v>
      </c>
      <c r="B21" s="24">
        <v>768983</v>
      </c>
      <c r="C21" s="24">
        <v>404354</v>
      </c>
      <c r="D21" s="24">
        <v>364629</v>
      </c>
      <c r="E21" s="16">
        <f>+E22+E26+E27+E30</f>
        <v>100</v>
      </c>
      <c r="F21" s="16">
        <f t="shared" ref="F21:G21" si="6">+F22+F26+F27+F30</f>
        <v>100</v>
      </c>
      <c r="G21" s="17">
        <f t="shared" si="6"/>
        <v>100</v>
      </c>
      <c r="H21" s="10"/>
    </row>
    <row r="22" spans="1:8" s="4" customFormat="1" x14ac:dyDescent="0.15">
      <c r="A22" s="11" t="s">
        <v>11</v>
      </c>
      <c r="B22" s="24">
        <v>613095</v>
      </c>
      <c r="C22" s="24">
        <v>304109</v>
      </c>
      <c r="D22" s="24">
        <v>308986</v>
      </c>
      <c r="E22" s="16">
        <f>+B22/$B$21*100</f>
        <v>79.728030398591386</v>
      </c>
      <c r="F22" s="16">
        <f>+C22/$C$21*100</f>
        <v>75.208604341740156</v>
      </c>
      <c r="G22" s="17">
        <f>+D22/$D$21*100</f>
        <v>84.739831445112699</v>
      </c>
      <c r="H22" s="10"/>
    </row>
    <row r="23" spans="1:8" s="4" customFormat="1" x14ac:dyDescent="0.15">
      <c r="A23" s="11" t="s">
        <v>16</v>
      </c>
      <c r="B23" s="24">
        <v>400674</v>
      </c>
      <c r="C23" s="24">
        <v>250564</v>
      </c>
      <c r="D23" s="24">
        <v>150110</v>
      </c>
      <c r="E23" s="16">
        <f t="shared" ref="E23:E31" si="7">+B23/$B$21*100</f>
        <v>52.104402828150938</v>
      </c>
      <c r="F23" s="16">
        <f t="shared" ref="F23:F31" si="8">+C23/$C$21*100</f>
        <v>61.966494705134615</v>
      </c>
      <c r="G23" s="17">
        <f t="shared" ref="G23:G31" si="9">+D23/$D$21*100</f>
        <v>41.167872001404163</v>
      </c>
      <c r="H23" s="10"/>
    </row>
    <row r="24" spans="1:8" s="4" customFormat="1" x14ac:dyDescent="0.15">
      <c r="A24" s="11" t="s">
        <v>17</v>
      </c>
      <c r="B24" s="24">
        <v>10405</v>
      </c>
      <c r="C24" s="24">
        <v>4301</v>
      </c>
      <c r="D24" s="24">
        <v>6104</v>
      </c>
      <c r="E24" s="16">
        <f t="shared" si="7"/>
        <v>1.3530858289455032</v>
      </c>
      <c r="F24" s="16">
        <f t="shared" si="8"/>
        <v>1.0636719310307305</v>
      </c>
      <c r="G24" s="17">
        <f t="shared" si="9"/>
        <v>1.6740303157455936</v>
      </c>
      <c r="H24" s="10"/>
    </row>
    <row r="25" spans="1:8" s="4" customFormat="1" x14ac:dyDescent="0.15">
      <c r="A25" s="11" t="s">
        <v>18</v>
      </c>
      <c r="B25" s="24">
        <v>202016</v>
      </c>
      <c r="C25" s="24">
        <v>49244</v>
      </c>
      <c r="D25" s="24">
        <v>152772</v>
      </c>
      <c r="E25" s="16">
        <f t="shared" si="7"/>
        <v>26.270541741494934</v>
      </c>
      <c r="F25" s="16">
        <f t="shared" si="8"/>
        <v>12.178437705574819</v>
      </c>
      <c r="G25" s="17">
        <f t="shared" si="9"/>
        <v>41.897929127962939</v>
      </c>
      <c r="H25" s="10"/>
    </row>
    <row r="26" spans="1:8" s="4" customFormat="1" x14ac:dyDescent="0.15">
      <c r="A26" s="11" t="s">
        <v>12</v>
      </c>
      <c r="B26" s="24">
        <v>39217</v>
      </c>
      <c r="C26" s="24">
        <v>28265</v>
      </c>
      <c r="D26" s="24">
        <v>10952</v>
      </c>
      <c r="E26" s="16">
        <f t="shared" si="7"/>
        <v>5.0998526625426051</v>
      </c>
      <c r="F26" s="16">
        <f t="shared" si="8"/>
        <v>6.9901620856971869</v>
      </c>
      <c r="G26" s="17">
        <f t="shared" si="9"/>
        <v>3.003600920387572</v>
      </c>
      <c r="H26" s="10"/>
    </row>
    <row r="27" spans="1:8" s="4" customFormat="1" x14ac:dyDescent="0.15">
      <c r="A27" s="11" t="s">
        <v>13</v>
      </c>
      <c r="B27" s="12">
        <f>SUM(B28:B29)</f>
        <v>85929</v>
      </c>
      <c r="C27" s="12">
        <f t="shared" ref="C27:D27" si="10">SUM(C28:C29)</f>
        <v>66686</v>
      </c>
      <c r="D27" s="12">
        <f t="shared" si="10"/>
        <v>19243</v>
      </c>
      <c r="E27" s="16">
        <f t="shared" si="7"/>
        <v>11.174369264340044</v>
      </c>
      <c r="F27" s="16">
        <f t="shared" si="8"/>
        <v>16.49198474603936</v>
      </c>
      <c r="G27" s="17">
        <f t="shared" si="9"/>
        <v>5.277418965578712</v>
      </c>
      <c r="H27" s="10"/>
    </row>
    <row r="28" spans="1:8" s="4" customFormat="1" x14ac:dyDescent="0.15">
      <c r="A28" s="11" t="s">
        <v>19</v>
      </c>
      <c r="B28" s="24">
        <v>17226</v>
      </c>
      <c r="C28" s="24">
        <v>14179</v>
      </c>
      <c r="D28" s="24">
        <v>3047</v>
      </c>
      <c r="E28" s="16">
        <f t="shared" si="7"/>
        <v>2.2401015367049726</v>
      </c>
      <c r="F28" s="16">
        <f t="shared" si="8"/>
        <v>3.5065808672598764</v>
      </c>
      <c r="G28" s="17">
        <f t="shared" si="9"/>
        <v>0.83564390106107855</v>
      </c>
      <c r="H28" s="10"/>
    </row>
    <row r="29" spans="1:8" s="4" customFormat="1" x14ac:dyDescent="0.15">
      <c r="A29" s="11" t="s">
        <v>20</v>
      </c>
      <c r="B29" s="12">
        <f>67915+788</f>
        <v>68703</v>
      </c>
      <c r="C29" s="12">
        <f>52412+95</f>
        <v>52507</v>
      </c>
      <c r="D29" s="12">
        <f>15503+693</f>
        <v>16196</v>
      </c>
      <c r="E29" s="16">
        <f t="shared" si="7"/>
        <v>8.9342677276350724</v>
      </c>
      <c r="F29" s="16">
        <f t="shared" si="8"/>
        <v>12.985403878779486</v>
      </c>
      <c r="G29" s="17">
        <f t="shared" si="9"/>
        <v>4.4417750645176328</v>
      </c>
      <c r="H29" s="10"/>
    </row>
    <row r="30" spans="1:8" s="4" customFormat="1" x14ac:dyDescent="0.15">
      <c r="A30" s="11" t="s">
        <v>14</v>
      </c>
      <c r="B30" s="24">
        <v>30742</v>
      </c>
      <c r="C30" s="24">
        <v>5294</v>
      </c>
      <c r="D30" s="24">
        <v>25448</v>
      </c>
      <c r="E30" s="16">
        <f t="shared" si="7"/>
        <v>3.9977476745259652</v>
      </c>
      <c r="F30" s="16">
        <f t="shared" si="8"/>
        <v>1.309248826523294</v>
      </c>
      <c r="G30" s="17">
        <f t="shared" si="9"/>
        <v>6.9791486689210132</v>
      </c>
      <c r="H30" s="10"/>
    </row>
    <row r="31" spans="1:8" s="4" customFormat="1" x14ac:dyDescent="0.15">
      <c r="A31" s="11" t="s">
        <v>15</v>
      </c>
      <c r="B31" s="24">
        <v>652312</v>
      </c>
      <c r="C31" s="24">
        <v>332374</v>
      </c>
      <c r="D31" s="24">
        <v>319938</v>
      </c>
      <c r="E31" s="16">
        <f t="shared" si="7"/>
        <v>84.827883061133988</v>
      </c>
      <c r="F31" s="16">
        <f t="shared" si="8"/>
        <v>82.198766427437349</v>
      </c>
      <c r="G31" s="17">
        <f t="shared" si="9"/>
        <v>87.743432365500269</v>
      </c>
      <c r="H31" s="10"/>
    </row>
    <row r="32" spans="1:8" s="4" customFormat="1" x14ac:dyDescent="0.15">
      <c r="A32" s="19"/>
      <c r="B32" s="20"/>
      <c r="C32" s="20"/>
      <c r="D32" s="20"/>
      <c r="E32" s="21"/>
      <c r="F32" s="21"/>
      <c r="G32" s="22"/>
      <c r="H32" s="10"/>
    </row>
    <row r="33" spans="1:8" s="4" customFormat="1" x14ac:dyDescent="0.15">
      <c r="A33" s="7"/>
      <c r="B33" s="23"/>
      <c r="C33" s="23"/>
      <c r="D33" s="23"/>
      <c r="E33" s="8"/>
      <c r="F33" s="8"/>
      <c r="G33" s="9"/>
      <c r="H33" s="10"/>
    </row>
    <row r="34" spans="1:8" s="4" customFormat="1" x14ac:dyDescent="0.15">
      <c r="A34" s="11" t="s">
        <v>9</v>
      </c>
      <c r="B34" s="12"/>
      <c r="C34" s="12"/>
      <c r="D34" s="12"/>
      <c r="E34" s="13"/>
      <c r="F34" s="13"/>
      <c r="G34" s="14"/>
      <c r="H34" s="10"/>
    </row>
    <row r="35" spans="1:8" s="4" customFormat="1" x14ac:dyDescent="0.15">
      <c r="A35" s="11" t="s">
        <v>10</v>
      </c>
      <c r="B35" s="12">
        <f>+B21-B7</f>
        <v>-10002</v>
      </c>
      <c r="C35" s="12">
        <f t="shared" ref="C35:G35" si="11">+C21-C7</f>
        <v>-13721</v>
      </c>
      <c r="D35" s="12">
        <f t="shared" si="11"/>
        <v>3719</v>
      </c>
      <c r="E35" s="16">
        <f t="shared" si="11"/>
        <v>0</v>
      </c>
      <c r="F35" s="16">
        <f t="shared" si="11"/>
        <v>0</v>
      </c>
      <c r="G35" s="17">
        <f t="shared" si="11"/>
        <v>0</v>
      </c>
      <c r="H35" s="10"/>
    </row>
    <row r="36" spans="1:8" s="4" customFormat="1" x14ac:dyDescent="0.15">
      <c r="A36" s="11" t="s">
        <v>11</v>
      </c>
      <c r="B36" s="12">
        <f t="shared" ref="B36:G36" si="12">+B22-B8</f>
        <v>-684</v>
      </c>
      <c r="C36" s="12">
        <f t="shared" si="12"/>
        <v>-8629</v>
      </c>
      <c r="D36" s="12">
        <f t="shared" si="12"/>
        <v>7945</v>
      </c>
      <c r="E36" s="16">
        <f t="shared" si="12"/>
        <v>0.93588420835666852</v>
      </c>
      <c r="F36" s="16">
        <f t="shared" si="12"/>
        <v>0.40432281330626552</v>
      </c>
      <c r="G36" s="17">
        <f t="shared" si="12"/>
        <v>1.3281775701854315</v>
      </c>
      <c r="H36" s="10"/>
    </row>
    <row r="37" spans="1:8" s="4" customFormat="1" x14ac:dyDescent="0.15">
      <c r="A37" s="11" t="s">
        <v>16</v>
      </c>
      <c r="B37" s="12">
        <f t="shared" ref="B37:G37" si="13">+B23-B9</f>
        <v>241</v>
      </c>
      <c r="C37" s="12">
        <f t="shared" si="13"/>
        <v>-7136</v>
      </c>
      <c r="D37" s="12">
        <f t="shared" si="13"/>
        <v>7377</v>
      </c>
      <c r="E37" s="16">
        <f t="shared" si="13"/>
        <v>0.69994702990064894</v>
      </c>
      <c r="F37" s="16">
        <f t="shared" si="13"/>
        <v>0.32683674902626336</v>
      </c>
      <c r="G37" s="17">
        <f t="shared" si="13"/>
        <v>1.6197852207663317</v>
      </c>
      <c r="H37" s="10"/>
    </row>
    <row r="38" spans="1:8" s="4" customFormat="1" x14ac:dyDescent="0.15">
      <c r="A38" s="11" t="s">
        <v>17</v>
      </c>
      <c r="B38" s="12">
        <f t="shared" ref="B38:G38" si="14">+B24-B10</f>
        <v>568</v>
      </c>
      <c r="C38" s="12">
        <f t="shared" si="14"/>
        <v>66</v>
      </c>
      <c r="D38" s="12">
        <f t="shared" si="14"/>
        <v>502</v>
      </c>
      <c r="E38" s="16">
        <f t="shared" si="14"/>
        <v>9.0288727589251216E-2</v>
      </c>
      <c r="F38" s="16">
        <f t="shared" si="14"/>
        <v>5.0695790386109385E-2</v>
      </c>
      <c r="G38" s="17">
        <f t="shared" si="14"/>
        <v>0.1218427897695884</v>
      </c>
      <c r="H38" s="10"/>
    </row>
    <row r="39" spans="1:8" s="4" customFormat="1" x14ac:dyDescent="0.15">
      <c r="A39" s="11" t="s">
        <v>18</v>
      </c>
      <c r="B39" s="12">
        <f t="shared" ref="B39:G39" si="15">+B25-B11</f>
        <v>-1493</v>
      </c>
      <c r="C39" s="12">
        <f t="shared" si="15"/>
        <v>-1559</v>
      </c>
      <c r="D39" s="12">
        <f t="shared" si="15"/>
        <v>66</v>
      </c>
      <c r="E39" s="16">
        <f t="shared" si="15"/>
        <v>0.14564845086674794</v>
      </c>
      <c r="F39" s="16">
        <f t="shared" si="15"/>
        <v>2.6790273893899652E-2</v>
      </c>
      <c r="G39" s="17">
        <f t="shared" si="15"/>
        <v>-0.41345044035048772</v>
      </c>
      <c r="H39" s="10"/>
    </row>
    <row r="40" spans="1:8" s="4" customFormat="1" x14ac:dyDescent="0.15">
      <c r="A40" s="11" t="s">
        <v>12</v>
      </c>
      <c r="B40" s="12">
        <f t="shared" ref="B40:G40" si="16">+B26-B12</f>
        <v>4452</v>
      </c>
      <c r="C40" s="12">
        <f t="shared" si="16"/>
        <v>3233</v>
      </c>
      <c r="D40" s="12">
        <f t="shared" si="16"/>
        <v>1219</v>
      </c>
      <c r="E40" s="16">
        <f t="shared" si="16"/>
        <v>0.63699394254157848</v>
      </c>
      <c r="F40" s="16">
        <f t="shared" si="16"/>
        <v>1.0027196411597235</v>
      </c>
      <c r="G40" s="17">
        <f t="shared" si="16"/>
        <v>0.30680670576342761</v>
      </c>
      <c r="H40" s="10"/>
    </row>
    <row r="41" spans="1:8" s="4" customFormat="1" ht="15" customHeight="1" x14ac:dyDescent="0.15">
      <c r="A41" s="11" t="s">
        <v>13</v>
      </c>
      <c r="B41" s="12">
        <f t="shared" ref="B41:G41" si="17">+B27-B13</f>
        <v>-7107</v>
      </c>
      <c r="C41" s="12">
        <f t="shared" si="17"/>
        <v>-6894</v>
      </c>
      <c r="D41" s="12">
        <f t="shared" si="17"/>
        <v>-213</v>
      </c>
      <c r="E41" s="16">
        <f t="shared" si="17"/>
        <v>-0.76886455916105056</v>
      </c>
      <c r="F41" s="16">
        <f t="shared" si="17"/>
        <v>-1.1077282241214945</v>
      </c>
      <c r="G41" s="17">
        <f t="shared" si="17"/>
        <v>-0.11339868979243306</v>
      </c>
      <c r="H41" s="10"/>
    </row>
    <row r="42" spans="1:8" s="4" customFormat="1" ht="15" customHeight="1" x14ac:dyDescent="0.15">
      <c r="A42" s="11" t="s">
        <v>19</v>
      </c>
      <c r="B42" s="12">
        <f t="shared" ref="B42:G42" si="18">+B28-B14</f>
        <v>-1073</v>
      </c>
      <c r="C42" s="12">
        <f t="shared" si="18"/>
        <v>-892</v>
      </c>
      <c r="D42" s="12">
        <f t="shared" si="18"/>
        <v>-181</v>
      </c>
      <c r="E42" s="16">
        <f t="shared" si="18"/>
        <v>-0.10898092316267594</v>
      </c>
      <c r="F42" s="16">
        <f t="shared" si="18"/>
        <v>-9.8274720852304487E-2</v>
      </c>
      <c r="G42" s="17">
        <f t="shared" si="18"/>
        <v>-5.8761906480967907E-2</v>
      </c>
      <c r="H42" s="10"/>
    </row>
    <row r="43" spans="1:8" s="4" customFormat="1" ht="15" customHeight="1" x14ac:dyDescent="0.15">
      <c r="A43" s="11" t="s">
        <v>20</v>
      </c>
      <c r="B43" s="12">
        <f t="shared" ref="B43:G43" si="19">+B29-B15</f>
        <v>-6034</v>
      </c>
      <c r="C43" s="12">
        <f t="shared" si="19"/>
        <v>-6002</v>
      </c>
      <c r="D43" s="12">
        <f t="shared" si="19"/>
        <v>-32</v>
      </c>
      <c r="E43" s="16">
        <f t="shared" si="19"/>
        <v>-0.65988363599837463</v>
      </c>
      <c r="F43" s="16">
        <f t="shared" si="19"/>
        <v>-1.0094535032691887</v>
      </c>
      <c r="G43" s="17">
        <f t="shared" si="19"/>
        <v>-5.463678331146582E-2</v>
      </c>
      <c r="H43" s="10"/>
    </row>
    <row r="44" spans="1:8" s="4" customFormat="1" ht="15" customHeight="1" x14ac:dyDescent="0.15">
      <c r="A44" s="11" t="s">
        <v>14</v>
      </c>
      <c r="B44" s="12">
        <f t="shared" ref="B44:G44" si="20">+B30-B16</f>
        <v>-6663</v>
      </c>
      <c r="C44" s="12">
        <f t="shared" si="20"/>
        <v>-1431</v>
      </c>
      <c r="D44" s="12">
        <f t="shared" si="20"/>
        <v>-5232</v>
      </c>
      <c r="E44" s="16">
        <f t="shared" si="20"/>
        <v>-0.8040135917371849</v>
      </c>
      <c r="F44" s="16">
        <f t="shared" si="20"/>
        <v>-0.29931423034449289</v>
      </c>
      <c r="G44" s="17">
        <f t="shared" si="20"/>
        <v>-1.52158558615643</v>
      </c>
      <c r="H44" s="10"/>
    </row>
    <row r="45" spans="1:8" s="4" customFormat="1" ht="15" customHeight="1" x14ac:dyDescent="0.15">
      <c r="A45" s="11" t="s">
        <v>15</v>
      </c>
      <c r="B45" s="12">
        <f t="shared" ref="B45:G45" si="21">+B31-B17</f>
        <v>3768</v>
      </c>
      <c r="C45" s="12">
        <f t="shared" si="21"/>
        <v>-5396</v>
      </c>
      <c r="D45" s="12">
        <f t="shared" si="21"/>
        <v>9164</v>
      </c>
      <c r="E45" s="16">
        <f t="shared" si="21"/>
        <v>1.5728781508982337</v>
      </c>
      <c r="F45" s="16">
        <f t="shared" si="21"/>
        <v>1.4070424544659943</v>
      </c>
      <c r="G45" s="17">
        <f t="shared" si="21"/>
        <v>1.6349842759488524</v>
      </c>
      <c r="H45" s="10"/>
    </row>
    <row r="46" spans="1:8" s="4" customFormat="1" ht="15" customHeight="1" x14ac:dyDescent="0.15">
      <c r="A46" s="19"/>
      <c r="B46" s="20"/>
      <c r="C46" s="20"/>
      <c r="D46" s="20"/>
      <c r="E46" s="21"/>
      <c r="F46" s="21"/>
      <c r="G46" s="22"/>
      <c r="H46" s="10"/>
    </row>
    <row r="47" spans="1:8" ht="15" customHeight="1" x14ac:dyDescent="0.15">
      <c r="A47" s="25" t="s">
        <v>1</v>
      </c>
      <c r="B47" s="25"/>
      <c r="C47" s="25"/>
      <c r="D47" s="26"/>
      <c r="E47" s="26"/>
      <c r="F47" s="26"/>
    </row>
  </sheetData>
  <mergeCells count="3">
    <mergeCell ref="A3:A4"/>
    <mergeCell ref="B3:D3"/>
    <mergeCell ref="E3:G3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表Ⅱ-１</vt:lpstr>
      <vt:lpstr>'表Ⅱ-１'!Print_Area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2022-05-30T05:09:53Z</cp:lastPrinted>
  <dcterms:created xsi:type="dcterms:W3CDTF">2022-05-24T05:29:19Z</dcterms:created>
  <dcterms:modified xsi:type="dcterms:W3CDTF">2022-05-30T05:17:24Z</dcterms:modified>
</cp:coreProperties>
</file>