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103　企画分析係\61産業連関表\02令和２年表\13 公表\03　HP修正（統計表の単位追記）\"/>
    </mc:Choice>
  </mc:AlternateContent>
  <xr:revisionPtr revIDLastSave="0" documentId="13_ncr:1_{7ABB420F-DBA0-45E5-85F1-1ACFA90C87C9}" xr6:coauthVersionLast="47" xr6:coauthVersionMax="47" xr10:uidLastSave="{00000000-0000-0000-0000-000000000000}"/>
  <bookViews>
    <workbookView xWindow="-120" yWindow="-120" windowWidth="20730" windowHeight="11040" xr2:uid="{AAD4D0F2-BF0F-4997-81F9-FA01DF0A8D72}"/>
  </bookViews>
  <sheets>
    <sheet name="生産者価格評価表" sheetId="1" r:id="rId1"/>
    <sheet name="投入係数表" sheetId="2" r:id="rId2"/>
    <sheet name="開放型逆行列係数表" sheetId="4" r:id="rId3"/>
    <sheet name="閉鎖型逆行列係数表" sheetId="3" r:id="rId4"/>
    <sheet name="単位行列" sheetId="5" state="hidden" r:id="rId5"/>
    <sheet name="移輸入率行列" sheetId="6" state="hidden" r:id="rId6"/>
  </sheets>
  <definedNames>
    <definedName name="_xlnm.Print_Titles" localSheetId="0">生産者価格評価表!$A:$B,生産者価格評価表!$1:$3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8" i="6" l="1"/>
  <c r="R16" i="6"/>
  <c r="R15" i="6"/>
  <c r="R14" i="6"/>
  <c r="R13" i="6"/>
  <c r="R12" i="6"/>
  <c r="R11" i="6"/>
  <c r="R9" i="6"/>
  <c r="R8" i="6"/>
  <c r="R6" i="6"/>
  <c r="R5" i="6"/>
  <c r="R4" i="6"/>
  <c r="C4" i="5" a="1"/>
  <c r="F4" i="5" s="1"/>
  <c r="C4" i="2" a="1"/>
  <c r="H16" i="2" s="1"/>
  <c r="G15" i="2" l="1"/>
  <c r="N14" i="2"/>
  <c r="P16" i="2"/>
  <c r="M13" i="2"/>
  <c r="F14" i="2"/>
  <c r="E13" i="2"/>
  <c r="Q17" i="2"/>
  <c r="L12" i="2"/>
  <c r="O15" i="2"/>
  <c r="I17" i="2"/>
  <c r="D12" i="2"/>
  <c r="J18" i="2"/>
  <c r="P18" i="5"/>
  <c r="I11" i="5"/>
  <c r="H16" i="5"/>
  <c r="L4" i="5"/>
  <c r="P17" i="5"/>
  <c r="M14" i="5"/>
  <c r="I10" i="5"/>
  <c r="E6" i="5"/>
  <c r="M15" i="5"/>
  <c r="D6" i="5"/>
  <c r="H15" i="5"/>
  <c r="C10" i="5"/>
  <c r="F14" i="5"/>
  <c r="H17" i="5"/>
  <c r="E14" i="5"/>
  <c r="D13" i="5"/>
  <c r="C12" i="5"/>
  <c r="Q10" i="5"/>
  <c r="P9" i="5"/>
  <c r="O8" i="5"/>
  <c r="N7" i="5"/>
  <c r="M6" i="5"/>
  <c r="L5" i="5"/>
  <c r="K4" i="5"/>
  <c r="Q18" i="5"/>
  <c r="N15" i="5"/>
  <c r="J11" i="5"/>
  <c r="G8" i="5"/>
  <c r="L14" i="5"/>
  <c r="H10" i="5"/>
  <c r="F8" i="5"/>
  <c r="K18" i="5"/>
  <c r="G14" i="5"/>
  <c r="D11" i="5"/>
  <c r="O6" i="5"/>
  <c r="D14" i="5"/>
  <c r="M7" i="5"/>
  <c r="E4" i="5"/>
  <c r="K12" i="5"/>
  <c r="F7" i="5"/>
  <c r="N16" i="5"/>
  <c r="J12" i="5"/>
  <c r="E7" i="5"/>
  <c r="J17" i="5"/>
  <c r="E12" i="5"/>
  <c r="P7" i="5"/>
  <c r="N5" i="5"/>
  <c r="J18" i="5"/>
  <c r="G15" i="5"/>
  <c r="D12" i="5"/>
  <c r="C11" i="5"/>
  <c r="P8" i="5"/>
  <c r="N6" i="5"/>
  <c r="I18" i="5"/>
  <c r="F15" i="5"/>
  <c r="H18" i="5"/>
  <c r="G17" i="5"/>
  <c r="E15" i="5"/>
  <c r="Q11" i="5"/>
  <c r="O9" i="5"/>
  <c r="K5" i="5"/>
  <c r="C18" i="5"/>
  <c r="Q16" i="5"/>
  <c r="P15" i="5"/>
  <c r="O14" i="5"/>
  <c r="N13" i="5"/>
  <c r="M12" i="5"/>
  <c r="L11" i="5"/>
  <c r="K10" i="5"/>
  <c r="J9" i="5"/>
  <c r="I8" i="5"/>
  <c r="H7" i="5"/>
  <c r="G6" i="5"/>
  <c r="F5" i="5"/>
  <c r="D4" i="5"/>
  <c r="O16" i="5"/>
  <c r="L13" i="5"/>
  <c r="H9" i="5"/>
  <c r="D5" i="5"/>
  <c r="O17" i="5"/>
  <c r="K13" i="5"/>
  <c r="G9" i="5"/>
  <c r="C5" i="5"/>
  <c r="I16" i="5"/>
  <c r="F13" i="5"/>
  <c r="Q8" i="5"/>
  <c r="M4" i="5"/>
  <c r="I17" i="5"/>
  <c r="E13" i="5"/>
  <c r="Q9" i="5"/>
  <c r="O7" i="5"/>
  <c r="M5" i="5"/>
  <c r="G16" i="5"/>
  <c r="F16" i="5"/>
  <c r="C13" i="5"/>
  <c r="P10" i="5"/>
  <c r="N8" i="5"/>
  <c r="L6" i="5"/>
  <c r="Q17" i="5"/>
  <c r="P16" i="5"/>
  <c r="O15" i="5"/>
  <c r="N14" i="5"/>
  <c r="M13" i="5"/>
  <c r="L12" i="5"/>
  <c r="K11" i="5"/>
  <c r="J10" i="5"/>
  <c r="I9" i="5"/>
  <c r="H8" i="5"/>
  <c r="G7" i="5"/>
  <c r="F6" i="5"/>
  <c r="E5" i="5"/>
  <c r="C4" i="5"/>
  <c r="R10" i="6"/>
  <c r="R17" i="6"/>
  <c r="O7" i="2"/>
  <c r="R7" i="6"/>
  <c r="O18" i="5"/>
  <c r="G18" i="5"/>
  <c r="N17" i="5"/>
  <c r="F17" i="5"/>
  <c r="M16" i="5"/>
  <c r="E16" i="5"/>
  <c r="L15" i="5"/>
  <c r="D15" i="5"/>
  <c r="K14" i="5"/>
  <c r="C14" i="5"/>
  <c r="J13" i="5"/>
  <c r="Q12" i="5"/>
  <c r="I12" i="5"/>
  <c r="P11" i="5"/>
  <c r="H11" i="5"/>
  <c r="O10" i="5"/>
  <c r="G10" i="5"/>
  <c r="N9" i="5"/>
  <c r="F9" i="5"/>
  <c r="M8" i="5"/>
  <c r="E8" i="5"/>
  <c r="L7" i="5"/>
  <c r="D7" i="5"/>
  <c r="K6" i="5"/>
  <c r="C6" i="5"/>
  <c r="J5" i="5"/>
  <c r="Q4" i="5"/>
  <c r="I4" i="5"/>
  <c r="J4" i="5"/>
  <c r="N18" i="5"/>
  <c r="F18" i="5"/>
  <c r="M17" i="5"/>
  <c r="E17" i="5"/>
  <c r="L16" i="5"/>
  <c r="D16" i="5"/>
  <c r="K15" i="5"/>
  <c r="C15" i="5"/>
  <c r="J14" i="5"/>
  <c r="Q13" i="5"/>
  <c r="I13" i="5"/>
  <c r="P12" i="5"/>
  <c r="H12" i="5"/>
  <c r="O11" i="5"/>
  <c r="G11" i="5"/>
  <c r="N10" i="5"/>
  <c r="F10" i="5"/>
  <c r="M9" i="5"/>
  <c r="E9" i="5"/>
  <c r="L8" i="5"/>
  <c r="D8" i="5"/>
  <c r="K7" i="5"/>
  <c r="C7" i="5"/>
  <c r="J6" i="5"/>
  <c r="Q5" i="5"/>
  <c r="I5" i="5"/>
  <c r="P4" i="5"/>
  <c r="H4" i="5"/>
  <c r="M18" i="5"/>
  <c r="E18" i="5"/>
  <c r="L17" i="5"/>
  <c r="D17" i="5"/>
  <c r="K16" i="5"/>
  <c r="C16" i="5"/>
  <c r="J15" i="5"/>
  <c r="Q14" i="5"/>
  <c r="I14" i="5"/>
  <c r="P13" i="5"/>
  <c r="H13" i="5"/>
  <c r="O12" i="5"/>
  <c r="G12" i="5"/>
  <c r="N11" i="5"/>
  <c r="F11" i="5"/>
  <c r="M10" i="5"/>
  <c r="E10" i="5"/>
  <c r="L9" i="5"/>
  <c r="D9" i="5"/>
  <c r="K8" i="5"/>
  <c r="C8" i="5"/>
  <c r="J7" i="5"/>
  <c r="Q6" i="5"/>
  <c r="I6" i="5"/>
  <c r="P5" i="5"/>
  <c r="H5" i="5"/>
  <c r="O4" i="5"/>
  <c r="G4" i="5"/>
  <c r="L18" i="5"/>
  <c r="D18" i="5"/>
  <c r="K17" i="5"/>
  <c r="C17" i="5"/>
  <c r="J16" i="5"/>
  <c r="Q15" i="5"/>
  <c r="I15" i="5"/>
  <c r="P14" i="5"/>
  <c r="H14" i="5"/>
  <c r="O13" i="5"/>
  <c r="G13" i="5"/>
  <c r="N12" i="5"/>
  <c r="F12" i="5"/>
  <c r="M11" i="5"/>
  <c r="E11" i="5"/>
  <c r="L10" i="5"/>
  <c r="D10" i="5"/>
  <c r="K9" i="5"/>
  <c r="C9" i="5"/>
  <c r="J8" i="5"/>
  <c r="Q7" i="5"/>
  <c r="I7" i="5"/>
  <c r="P6" i="5"/>
  <c r="H6" i="5"/>
  <c r="O5" i="5"/>
  <c r="G5" i="5"/>
  <c r="N4" i="5"/>
  <c r="K11" i="2"/>
  <c r="J10" i="2"/>
  <c r="I9" i="2"/>
  <c r="H8" i="2"/>
  <c r="N6" i="2"/>
  <c r="M5" i="2"/>
  <c r="D4" i="2"/>
  <c r="I18" i="2"/>
  <c r="H17" i="2"/>
  <c r="G16" i="2"/>
  <c r="F15" i="2"/>
  <c r="E14" i="2"/>
  <c r="D13" i="2"/>
  <c r="C12" i="2"/>
  <c r="Q10" i="2"/>
  <c r="P9" i="2"/>
  <c r="O8" i="2"/>
  <c r="N7" i="2"/>
  <c r="M6" i="2"/>
  <c r="L5" i="2"/>
  <c r="K4" i="2"/>
  <c r="P18" i="2"/>
  <c r="O17" i="2"/>
  <c r="N16" i="2"/>
  <c r="M15" i="2"/>
  <c r="L14" i="2"/>
  <c r="K13" i="2"/>
  <c r="J12" i="2"/>
  <c r="I11" i="2"/>
  <c r="H10" i="2"/>
  <c r="G9" i="2"/>
  <c r="F8" i="2"/>
  <c r="E7" i="2"/>
  <c r="D6" i="2"/>
  <c r="K5" i="2"/>
  <c r="J4" i="2"/>
  <c r="O18" i="2"/>
  <c r="F17" i="2"/>
  <c r="L15" i="2"/>
  <c r="C14" i="2"/>
  <c r="I12" i="2"/>
  <c r="O10" i="2"/>
  <c r="F9" i="2"/>
  <c r="D7" i="2"/>
  <c r="C6" i="2"/>
  <c r="I4" i="2"/>
  <c r="N18" i="2"/>
  <c r="F18" i="2"/>
  <c r="M17" i="2"/>
  <c r="E17" i="2"/>
  <c r="L16" i="2"/>
  <c r="D16" i="2"/>
  <c r="K15" i="2"/>
  <c r="C15" i="2"/>
  <c r="J14" i="2"/>
  <c r="Q13" i="2"/>
  <c r="I13" i="2"/>
  <c r="P12" i="2"/>
  <c r="H12" i="2"/>
  <c r="O11" i="2"/>
  <c r="G11" i="2"/>
  <c r="N10" i="2"/>
  <c r="F10" i="2"/>
  <c r="M9" i="2"/>
  <c r="E9" i="2"/>
  <c r="L8" i="2"/>
  <c r="D8" i="2"/>
  <c r="K7" i="2"/>
  <c r="C7" i="2"/>
  <c r="J6" i="2"/>
  <c r="Q5" i="2"/>
  <c r="I5" i="2"/>
  <c r="P4" i="2"/>
  <c r="H4" i="2"/>
  <c r="G18" i="2"/>
  <c r="M16" i="2"/>
  <c r="K14" i="2"/>
  <c r="P11" i="2"/>
  <c r="G10" i="2"/>
  <c r="M8" i="2"/>
  <c r="L7" i="2"/>
  <c r="J5" i="2"/>
  <c r="M18" i="2"/>
  <c r="L17" i="2"/>
  <c r="K16" i="2"/>
  <c r="J15" i="2"/>
  <c r="I14" i="2"/>
  <c r="H13" i="2"/>
  <c r="G12" i="2"/>
  <c r="F11" i="2"/>
  <c r="E10" i="2"/>
  <c r="D9" i="2"/>
  <c r="C8" i="2"/>
  <c r="Q6" i="2"/>
  <c r="I6" i="2"/>
  <c r="P5" i="2"/>
  <c r="H5" i="2"/>
  <c r="G4" i="2"/>
  <c r="L18" i="2"/>
  <c r="D18" i="2"/>
  <c r="K17" i="2"/>
  <c r="C17" i="2"/>
  <c r="J16" i="2"/>
  <c r="Q15" i="2"/>
  <c r="I15" i="2"/>
  <c r="P14" i="2"/>
  <c r="H14" i="2"/>
  <c r="O13" i="2"/>
  <c r="G13" i="2"/>
  <c r="N12" i="2"/>
  <c r="F12" i="2"/>
  <c r="M11" i="2"/>
  <c r="E11" i="2"/>
  <c r="L10" i="2"/>
  <c r="D10" i="2"/>
  <c r="K9" i="2"/>
  <c r="C9" i="2"/>
  <c r="J8" i="2"/>
  <c r="Q7" i="2"/>
  <c r="I7" i="2"/>
  <c r="P6" i="2"/>
  <c r="H6" i="2"/>
  <c r="O5" i="2"/>
  <c r="G5" i="2"/>
  <c r="N4" i="2"/>
  <c r="F4" i="2"/>
  <c r="C11" i="2"/>
  <c r="Q9" i="2"/>
  <c r="P8" i="2"/>
  <c r="G7" i="2"/>
  <c r="F6" i="2"/>
  <c r="E5" i="2"/>
  <c r="L4" i="2"/>
  <c r="Q18" i="2"/>
  <c r="P17" i="2"/>
  <c r="O16" i="2"/>
  <c r="N15" i="2"/>
  <c r="M14" i="2"/>
  <c r="L13" i="2"/>
  <c r="K12" i="2"/>
  <c r="J11" i="2"/>
  <c r="I10" i="2"/>
  <c r="H9" i="2"/>
  <c r="G8" i="2"/>
  <c r="F7" i="2"/>
  <c r="E6" i="2"/>
  <c r="D5" i="2"/>
  <c r="C4" i="2"/>
  <c r="H18" i="2"/>
  <c r="G17" i="2"/>
  <c r="F16" i="2"/>
  <c r="E15" i="2"/>
  <c r="D14" i="2"/>
  <c r="C13" i="2"/>
  <c r="Q11" i="2"/>
  <c r="P10" i="2"/>
  <c r="O9" i="2"/>
  <c r="N8" i="2"/>
  <c r="M7" i="2"/>
  <c r="L6" i="2"/>
  <c r="C5" i="2"/>
  <c r="N17" i="2"/>
  <c r="E16" i="2"/>
  <c r="D15" i="2"/>
  <c r="J13" i="2"/>
  <c r="Q12" i="2"/>
  <c r="H11" i="2"/>
  <c r="N9" i="2"/>
  <c r="E8" i="2"/>
  <c r="K6" i="2"/>
  <c r="Q4" i="2"/>
  <c r="E18" i="2"/>
  <c r="D17" i="2"/>
  <c r="C16" i="2"/>
  <c r="Q14" i="2"/>
  <c r="P13" i="2"/>
  <c r="O12" i="2"/>
  <c r="N11" i="2"/>
  <c r="M10" i="2"/>
  <c r="L9" i="2"/>
  <c r="K8" i="2"/>
  <c r="J7" i="2"/>
  <c r="O4" i="2"/>
  <c r="K18" i="2"/>
  <c r="C18" i="2"/>
  <c r="J17" i="2"/>
  <c r="Q16" i="2"/>
  <c r="I16" i="2"/>
  <c r="P15" i="2"/>
  <c r="H15" i="2"/>
  <c r="O14" i="2"/>
  <c r="G14" i="2"/>
  <c r="N13" i="2"/>
  <c r="F13" i="2"/>
  <c r="M12" i="2"/>
  <c r="E12" i="2"/>
  <c r="L11" i="2"/>
  <c r="D11" i="2"/>
  <c r="K10" i="2"/>
  <c r="C10" i="2"/>
  <c r="J9" i="2"/>
  <c r="Q8" i="2"/>
  <c r="I8" i="2"/>
  <c r="P7" i="2"/>
  <c r="H7" i="2"/>
  <c r="O6" i="2"/>
  <c r="G6" i="2"/>
  <c r="N5" i="2"/>
  <c r="F5" i="2"/>
  <c r="M4" i="2"/>
  <c r="E4" i="2"/>
  <c r="C4" i="6" l="1" a="1"/>
  <c r="L10" i="6" s="1"/>
  <c r="C4" i="3" a="1"/>
  <c r="C7" i="6" l="1"/>
  <c r="I10" i="6"/>
  <c r="O7" i="6"/>
  <c r="Q17" i="6"/>
  <c r="D17" i="6"/>
  <c r="F7" i="6"/>
  <c r="G10" i="6"/>
  <c r="K10" i="6"/>
  <c r="I7" i="6"/>
  <c r="J17" i="6"/>
  <c r="F10" i="6"/>
  <c r="J7" i="6"/>
  <c r="E17" i="6"/>
  <c r="E7" i="6"/>
  <c r="P17" i="6"/>
  <c r="E10" i="6"/>
  <c r="C10" i="6"/>
  <c r="O17" i="6"/>
  <c r="G7" i="6"/>
  <c r="M17" i="6"/>
  <c r="J12" i="6"/>
  <c r="K14" i="6"/>
  <c r="N9" i="6"/>
  <c r="I4" i="6"/>
  <c r="Q13" i="6"/>
  <c r="E9" i="6"/>
  <c r="P18" i="6"/>
  <c r="H13" i="6"/>
  <c r="K8" i="6"/>
  <c r="G17" i="6"/>
  <c r="K17" i="6"/>
  <c r="N12" i="6"/>
  <c r="H6" i="6"/>
  <c r="C13" i="6"/>
  <c r="C18" i="6"/>
  <c r="F13" i="6"/>
  <c r="O6" i="6"/>
  <c r="J18" i="6"/>
  <c r="M13" i="6"/>
  <c r="I9" i="6"/>
  <c r="D4" i="6"/>
  <c r="M14" i="6"/>
  <c r="H9" i="6"/>
  <c r="K4" i="6"/>
  <c r="C6" i="6"/>
  <c r="M10" i="6"/>
  <c r="H18" i="6"/>
  <c r="G15" i="6"/>
  <c r="C12" i="6"/>
  <c r="N8" i="6"/>
  <c r="C14" i="6"/>
  <c r="F9" i="6"/>
  <c r="N18" i="6"/>
  <c r="I13" i="6"/>
  <c r="L8" i="6"/>
  <c r="D14" i="6"/>
  <c r="O12" i="6"/>
  <c r="C8" i="6"/>
  <c r="L14" i="6"/>
  <c r="J16" i="6"/>
  <c r="F12" i="6"/>
  <c r="O5" i="6"/>
  <c r="Q11" i="6"/>
  <c r="Q16" i="6"/>
  <c r="M12" i="6"/>
  <c r="G6" i="6"/>
  <c r="I17" i="6"/>
  <c r="E13" i="6"/>
  <c r="P8" i="6"/>
  <c r="F8" i="6"/>
  <c r="E14" i="6"/>
  <c r="O8" i="6"/>
  <c r="K15" i="6"/>
  <c r="E4" i="6"/>
  <c r="K5" i="6"/>
  <c r="J13" i="6"/>
  <c r="M8" i="6"/>
  <c r="F18" i="6"/>
  <c r="P12" i="6"/>
  <c r="D8" i="6"/>
  <c r="D6" i="6"/>
  <c r="G12" i="6"/>
  <c r="Q6" i="6"/>
  <c r="I11" i="6"/>
  <c r="Q15" i="6"/>
  <c r="M11" i="6"/>
  <c r="G5" i="6"/>
  <c r="O9" i="6"/>
  <c r="I16" i="6"/>
  <c r="E12" i="6"/>
  <c r="N5" i="6"/>
  <c r="P16" i="6"/>
  <c r="L12" i="6"/>
  <c r="H8" i="6"/>
  <c r="Q18" i="6"/>
  <c r="L13" i="6"/>
  <c r="G8" i="6"/>
  <c r="P11" i="6"/>
  <c r="J15" i="6"/>
  <c r="H14" i="6"/>
  <c r="O14" i="6"/>
  <c r="M5" i="6"/>
  <c r="O18" i="6"/>
  <c r="Q12" i="6"/>
  <c r="E8" i="6"/>
  <c r="L16" i="6"/>
  <c r="H12" i="6"/>
  <c r="J6" i="6"/>
  <c r="M18" i="6"/>
  <c r="N11" i="6"/>
  <c r="I6" i="6"/>
  <c r="C5" i="6"/>
  <c r="I15" i="6"/>
  <c r="E11" i="6"/>
  <c r="N4" i="6"/>
  <c r="G9" i="6"/>
  <c r="P15" i="6"/>
  <c r="L11" i="6"/>
  <c r="F5" i="6"/>
  <c r="H16" i="6"/>
  <c r="D12" i="6"/>
  <c r="N6" i="6"/>
  <c r="I18" i="6"/>
  <c r="D13" i="6"/>
  <c r="N7" i="6"/>
  <c r="M16" i="6"/>
  <c r="G11" i="6"/>
  <c r="H5" i="6"/>
  <c r="C9" i="6"/>
  <c r="J9" i="6"/>
  <c r="G16" i="6"/>
  <c r="C4" i="6"/>
  <c r="G18" i="6"/>
  <c r="I12" i="6"/>
  <c r="K6" i="6"/>
  <c r="D16" i="6"/>
  <c r="O11" i="6"/>
  <c r="Q5" i="6"/>
  <c r="L17" i="6"/>
  <c r="F11" i="6"/>
  <c r="P5" i="6"/>
  <c r="E16" i="6"/>
  <c r="P14" i="6"/>
  <c r="K9" i="6"/>
  <c r="F4" i="6"/>
  <c r="J4" i="6"/>
  <c r="H15" i="6"/>
  <c r="D11" i="6"/>
  <c r="M4" i="6"/>
  <c r="O15" i="6"/>
  <c r="K11" i="6"/>
  <c r="F6" i="6"/>
  <c r="O16" i="6"/>
  <c r="K12" i="6"/>
  <c r="M6" i="6"/>
  <c r="N16" i="6"/>
  <c r="I5" i="6"/>
  <c r="C16" i="6"/>
  <c r="E18" i="6"/>
  <c r="C11" i="6"/>
  <c r="E6" i="6"/>
  <c r="E15" i="6"/>
  <c r="L15" i="6"/>
  <c r="H11" i="6"/>
  <c r="J5" i="6"/>
  <c r="C15" i="6"/>
  <c r="N10" i="6"/>
  <c r="P4" i="6"/>
  <c r="I14" i="6"/>
  <c r="L9" i="6"/>
  <c r="O4" i="6"/>
  <c r="L18" i="6"/>
  <c r="O13" i="6"/>
  <c r="J8" i="6"/>
  <c r="F16" i="6"/>
  <c r="Q14" i="6"/>
  <c r="G14" i="6"/>
  <c r="Q8" i="6"/>
  <c r="L6" i="6"/>
  <c r="N14" i="6"/>
  <c r="J10" i="6"/>
  <c r="E5" i="6"/>
  <c r="N15" i="6"/>
  <c r="J11" i="6"/>
  <c r="L5" i="6"/>
  <c r="K13" i="6"/>
  <c r="D15" i="6"/>
  <c r="O10" i="6"/>
  <c r="Q4" i="6"/>
  <c r="J14" i="6"/>
  <c r="M9" i="6"/>
  <c r="H4" i="6"/>
  <c r="P13" i="6"/>
  <c r="D9" i="6"/>
  <c r="G4" i="6"/>
  <c r="D18" i="6"/>
  <c r="G13" i="6"/>
  <c r="P6" i="6"/>
  <c r="M15" i="6"/>
  <c r="K18" i="6"/>
  <c r="N13" i="6"/>
  <c r="I8" i="6"/>
  <c r="K16" i="6"/>
  <c r="F14" i="6"/>
  <c r="Q9" i="6"/>
  <c r="L4" i="6"/>
  <c r="F15" i="6"/>
  <c r="P9" i="6"/>
  <c r="D5" i="6"/>
  <c r="L7" i="6"/>
  <c r="P7" i="6"/>
  <c r="H17" i="6"/>
  <c r="P10" i="6"/>
  <c r="H10" i="6"/>
  <c r="Q7" i="6"/>
  <c r="H7" i="6"/>
  <c r="C17" i="6"/>
  <c r="Q10" i="6"/>
  <c r="N17" i="6"/>
  <c r="M7" i="6"/>
  <c r="D7" i="6"/>
  <c r="F17" i="6"/>
  <c r="D10" i="6"/>
  <c r="K7" i="6"/>
  <c r="E4" i="3"/>
  <c r="C5" i="3"/>
  <c r="D6" i="3"/>
  <c r="E7" i="3"/>
  <c r="F8" i="3"/>
  <c r="G9" i="3"/>
  <c r="H10" i="3"/>
  <c r="I11" i="3"/>
  <c r="J12" i="3"/>
  <c r="K13" i="3"/>
  <c r="L14" i="3"/>
  <c r="M15" i="3"/>
  <c r="N16" i="3"/>
  <c r="O17" i="3"/>
  <c r="P18" i="3"/>
  <c r="C4" i="3"/>
  <c r="M13" i="3"/>
  <c r="L5" i="3"/>
  <c r="O8" i="3"/>
  <c r="E14" i="3"/>
  <c r="H17" i="3"/>
  <c r="F6" i="3"/>
  <c r="I9" i="3"/>
  <c r="L12" i="3"/>
  <c r="P16" i="3"/>
  <c r="D13" i="3"/>
  <c r="D4" i="3"/>
  <c r="I5" i="3"/>
  <c r="J6" i="3"/>
  <c r="K7" i="3"/>
  <c r="L8" i="3"/>
  <c r="M9" i="3"/>
  <c r="N10" i="3"/>
  <c r="O11" i="3"/>
  <c r="P12" i="3"/>
  <c r="Q13" i="3"/>
  <c r="C15" i="3"/>
  <c r="D16" i="3"/>
  <c r="E17" i="3"/>
  <c r="F18" i="3"/>
  <c r="J4" i="3"/>
  <c r="K5" i="3"/>
  <c r="L6" i="3"/>
  <c r="M7" i="3"/>
  <c r="N8" i="3"/>
  <c r="O9" i="3"/>
  <c r="P10" i="3"/>
  <c r="Q11" i="3"/>
  <c r="C13" i="3"/>
  <c r="D14" i="3"/>
  <c r="E15" i="3"/>
  <c r="F16" i="3"/>
  <c r="G17" i="3"/>
  <c r="H18" i="3"/>
  <c r="L4" i="3"/>
  <c r="M5" i="3"/>
  <c r="N6" i="3"/>
  <c r="O7" i="3"/>
  <c r="P8" i="3"/>
  <c r="Q9" i="3"/>
  <c r="C11" i="3"/>
  <c r="D12" i="3"/>
  <c r="E13" i="3"/>
  <c r="F14" i="3"/>
  <c r="G15" i="3"/>
  <c r="H16" i="3"/>
  <c r="I17" i="3"/>
  <c r="J18" i="3"/>
  <c r="D5" i="3"/>
  <c r="F7" i="3"/>
  <c r="H9" i="3"/>
  <c r="I10" i="3"/>
  <c r="K12" i="3"/>
  <c r="L13" i="3"/>
  <c r="N15" i="3"/>
  <c r="P17" i="3"/>
  <c r="G7" i="3"/>
  <c r="K11" i="3"/>
  <c r="O15" i="3"/>
  <c r="K4" i="3"/>
  <c r="N7" i="3"/>
  <c r="P9" i="3"/>
  <c r="C12" i="3"/>
  <c r="F15" i="3"/>
  <c r="I18" i="3"/>
  <c r="P4" i="3"/>
  <c r="Q5" i="3"/>
  <c r="C7" i="3"/>
  <c r="D8" i="3"/>
  <c r="E9" i="3"/>
  <c r="F10" i="3"/>
  <c r="G11" i="3"/>
  <c r="H12" i="3"/>
  <c r="I13" i="3"/>
  <c r="J14" i="3"/>
  <c r="K15" i="3"/>
  <c r="L16" i="3"/>
  <c r="M17" i="3"/>
  <c r="N18" i="3"/>
  <c r="E6" i="3"/>
  <c r="G8" i="3"/>
  <c r="J11" i="3"/>
  <c r="M14" i="3"/>
  <c r="O16" i="3"/>
  <c r="Q18" i="3"/>
  <c r="E5" i="3"/>
  <c r="H8" i="3"/>
  <c r="J10" i="3"/>
  <c r="N14" i="3"/>
  <c r="Q17" i="3"/>
  <c r="M6" i="3"/>
  <c r="Q10" i="3"/>
  <c r="G16" i="3"/>
  <c r="L15" i="3"/>
  <c r="H11" i="3"/>
  <c r="D7" i="3"/>
  <c r="E18" i="3"/>
  <c r="P13" i="3"/>
  <c r="L9" i="3"/>
  <c r="H5" i="3"/>
  <c r="Q15" i="3"/>
  <c r="M11" i="3"/>
  <c r="I7" i="3"/>
  <c r="C18" i="3"/>
  <c r="J9" i="3"/>
  <c r="F5" i="3"/>
  <c r="D15" i="3"/>
  <c r="O10" i="3"/>
  <c r="K6" i="3"/>
  <c r="L17" i="3"/>
  <c r="H13" i="3"/>
  <c r="D9" i="3"/>
  <c r="O4" i="3"/>
  <c r="I15" i="3"/>
  <c r="E11" i="3"/>
  <c r="P6" i="3"/>
  <c r="J17" i="3"/>
  <c r="F13" i="3"/>
  <c r="Q8" i="3"/>
  <c r="M4" i="3"/>
  <c r="O18" i="3"/>
  <c r="K14" i="3"/>
  <c r="G10" i="3"/>
  <c r="C6" i="3"/>
  <c r="D17" i="3"/>
  <c r="O12" i="3"/>
  <c r="K8" i="3"/>
  <c r="G4" i="3"/>
  <c r="P14" i="3"/>
  <c r="L10" i="3"/>
  <c r="H6" i="3"/>
  <c r="Q16" i="3"/>
  <c r="M12" i="3"/>
  <c r="I8" i="3"/>
  <c r="F17" i="3"/>
  <c r="Q12" i="3"/>
  <c r="I4" i="3"/>
  <c r="J15" i="3"/>
  <c r="F11" i="3"/>
  <c r="K17" i="3"/>
  <c r="G13" i="3"/>
  <c r="N4" i="3"/>
  <c r="D11" i="3"/>
  <c r="G18" i="3"/>
  <c r="C14" i="3"/>
  <c r="N9" i="3"/>
  <c r="J5" i="3"/>
  <c r="K16" i="3"/>
  <c r="G12" i="3"/>
  <c r="C8" i="3"/>
  <c r="L18" i="3"/>
  <c r="H14" i="3"/>
  <c r="D10" i="3"/>
  <c r="O5" i="3"/>
  <c r="I16" i="3"/>
  <c r="E12" i="3"/>
  <c r="P7" i="3"/>
  <c r="N17" i="3"/>
  <c r="J13" i="3"/>
  <c r="F9" i="3"/>
  <c r="Q4" i="3"/>
  <c r="C16" i="3"/>
  <c r="N11" i="3"/>
  <c r="J7" i="3"/>
  <c r="D18" i="3"/>
  <c r="O13" i="3"/>
  <c r="K9" i="3"/>
  <c r="G5" i="3"/>
  <c r="P15" i="3"/>
  <c r="L11" i="3"/>
  <c r="H7" i="3"/>
  <c r="M8" i="3"/>
  <c r="Q6" i="3"/>
  <c r="C9" i="3"/>
  <c r="H15" i="3"/>
  <c r="O6" i="3"/>
  <c r="M16" i="3"/>
  <c r="I12" i="3"/>
  <c r="E8" i="3"/>
  <c r="H4" i="3"/>
  <c r="Q14" i="3"/>
  <c r="M10" i="3"/>
  <c r="I6" i="3"/>
  <c r="C17" i="3"/>
  <c r="N12" i="3"/>
  <c r="J8" i="3"/>
  <c r="F4" i="3"/>
  <c r="O14" i="3"/>
  <c r="K10" i="3"/>
  <c r="G6" i="3"/>
  <c r="N13" i="3"/>
  <c r="E16" i="3"/>
  <c r="P11" i="3"/>
  <c r="L7" i="3"/>
  <c r="M18" i="3"/>
  <c r="I14" i="3"/>
  <c r="E10" i="3"/>
  <c r="P5" i="3"/>
  <c r="J16" i="3"/>
  <c r="F12" i="3"/>
  <c r="Q7" i="3"/>
  <c r="K18" i="3"/>
  <c r="G14" i="3"/>
  <c r="C10" i="3"/>
  <c r="N5" i="3"/>
  <c r="C4" i="4" l="1" a="1"/>
  <c r="R9" i="3"/>
  <c r="R10" i="3"/>
  <c r="H19" i="3"/>
  <c r="R16" i="3"/>
  <c r="P19" i="3"/>
  <c r="Q19" i="3"/>
  <c r="R14" i="3"/>
  <c r="I19" i="3"/>
  <c r="O19" i="3"/>
  <c r="R11" i="3"/>
  <c r="R15" i="3"/>
  <c r="R6" i="3"/>
  <c r="R7" i="3"/>
  <c r="R4" i="3"/>
  <c r="C19" i="3"/>
  <c r="R17" i="3"/>
  <c r="G19" i="3"/>
  <c r="M19" i="3"/>
  <c r="R18" i="3"/>
  <c r="K19" i="3"/>
  <c r="F19" i="3"/>
  <c r="L19" i="3"/>
  <c r="R12" i="3"/>
  <c r="D19" i="3"/>
  <c r="R8" i="3"/>
  <c r="N19" i="3"/>
  <c r="R5" i="3"/>
  <c r="R13" i="3"/>
  <c r="J19" i="3"/>
  <c r="E19" i="3"/>
  <c r="E4" i="4" l="1"/>
  <c r="N18" i="4"/>
  <c r="I13" i="4"/>
  <c r="K16" i="4"/>
  <c r="M5" i="4"/>
  <c r="F6" i="4"/>
  <c r="D8" i="4"/>
  <c r="P16" i="4"/>
  <c r="M15" i="4"/>
  <c r="J15" i="4"/>
  <c r="F5" i="4"/>
  <c r="F17" i="4"/>
  <c r="I15" i="4"/>
  <c r="N7" i="4"/>
  <c r="L18" i="4"/>
  <c r="M12" i="4"/>
  <c r="N8" i="4"/>
  <c r="K8" i="4"/>
  <c r="F7" i="4"/>
  <c r="K17" i="4"/>
  <c r="E12" i="4"/>
  <c r="C5" i="4"/>
  <c r="O4" i="4"/>
  <c r="E14" i="4"/>
  <c r="G10" i="4"/>
  <c r="N4" i="4"/>
  <c r="F16" i="4"/>
  <c r="C16" i="4"/>
  <c r="N5" i="4"/>
  <c r="E5" i="4"/>
  <c r="G8" i="4"/>
  <c r="H10" i="4"/>
  <c r="O9" i="4"/>
  <c r="D7" i="4"/>
  <c r="G6" i="4"/>
  <c r="M16" i="4"/>
  <c r="F8" i="4"/>
  <c r="E9" i="4"/>
  <c r="M10" i="4"/>
  <c r="P11" i="4"/>
  <c r="H9" i="4"/>
  <c r="L4" i="4"/>
  <c r="Q5" i="4"/>
  <c r="K15" i="4"/>
  <c r="I5" i="4"/>
  <c r="O7" i="4"/>
  <c r="H8" i="4"/>
  <c r="J14" i="4"/>
  <c r="M18" i="4"/>
  <c r="I11" i="4"/>
  <c r="F11" i="4"/>
  <c r="O16" i="4"/>
  <c r="Q12" i="4"/>
  <c r="J8" i="4"/>
  <c r="P18" i="4"/>
  <c r="Q7" i="4"/>
  <c r="I8" i="4"/>
  <c r="J4" i="4"/>
  <c r="G4" i="4"/>
  <c r="H18" i="4"/>
  <c r="O5" i="4"/>
  <c r="P7" i="4"/>
  <c r="L15" i="4"/>
  <c r="N12" i="4"/>
  <c r="P9" i="4"/>
  <c r="C6" i="4"/>
  <c r="O14" i="4"/>
  <c r="Q11" i="4"/>
  <c r="N11" i="4"/>
  <c r="M9" i="4"/>
  <c r="Q15" i="4"/>
  <c r="E10" i="4"/>
  <c r="G5" i="4"/>
  <c r="Q10" i="4"/>
  <c r="D17" i="4"/>
  <c r="C17" i="4"/>
  <c r="E15" i="4"/>
  <c r="F4" i="4"/>
  <c r="K18" i="4"/>
  <c r="D16" i="4"/>
  <c r="I7" i="4"/>
  <c r="P6" i="4"/>
  <c r="H15" i="4"/>
  <c r="J5" i="4"/>
  <c r="N6" i="4"/>
  <c r="H12" i="4"/>
  <c r="I17" i="4"/>
  <c r="K7" i="4"/>
  <c r="Q9" i="4"/>
  <c r="J10" i="4"/>
  <c r="H4" i="4"/>
  <c r="M13" i="4"/>
  <c r="E7" i="4"/>
  <c r="Q6" i="4"/>
  <c r="K12" i="4"/>
  <c r="M8" i="4"/>
  <c r="J17" i="4"/>
  <c r="L14" i="4"/>
  <c r="I14" i="4"/>
  <c r="Q18" i="4"/>
  <c r="D15" i="4"/>
  <c r="M11" i="4"/>
  <c r="D14" i="4"/>
  <c r="P13" i="4"/>
  <c r="F15" i="4"/>
  <c r="H11" i="4"/>
  <c r="H6" i="4"/>
  <c r="L5" i="4"/>
  <c r="O13" i="4"/>
  <c r="K10" i="4"/>
  <c r="M7" i="4"/>
  <c r="J7" i="4"/>
  <c r="F18" i="4"/>
  <c r="I4" i="4"/>
  <c r="O10" i="4"/>
  <c r="P15" i="4"/>
  <c r="G18" i="4"/>
  <c r="M4" i="4"/>
  <c r="L13" i="4"/>
  <c r="O8" i="4"/>
  <c r="N15" i="4"/>
  <c r="D18" i="4"/>
  <c r="C11" i="4"/>
  <c r="P4" i="4"/>
  <c r="G7" i="4"/>
  <c r="O11" i="4"/>
  <c r="F14" i="4"/>
  <c r="N14" i="4"/>
  <c r="L8" i="4"/>
  <c r="H17" i="4"/>
  <c r="J13" i="4"/>
  <c r="K9" i="4"/>
  <c r="C4" i="4"/>
  <c r="C9" i="4"/>
  <c r="Q8" i="4"/>
  <c r="D6" i="4"/>
  <c r="P5" i="4"/>
  <c r="I10" i="4"/>
  <c r="K6" i="4"/>
  <c r="D11" i="4"/>
  <c r="K5" i="4"/>
  <c r="H5" i="4"/>
  <c r="M6" i="4"/>
  <c r="J16" i="4"/>
  <c r="L11" i="4"/>
  <c r="J12" i="4"/>
  <c r="G12" i="4"/>
  <c r="P17" i="4"/>
  <c r="C14" i="4"/>
  <c r="L10" i="4"/>
  <c r="E13" i="4"/>
  <c r="C7" i="4"/>
  <c r="I9" i="4"/>
  <c r="Q13" i="4"/>
  <c r="H16" i="4"/>
  <c r="L16" i="4"/>
  <c r="N10" i="4"/>
  <c r="D13" i="4"/>
  <c r="F9" i="4"/>
  <c r="C18" i="4"/>
  <c r="H14" i="4"/>
  <c r="E6" i="4"/>
  <c r="P14" i="4"/>
  <c r="O6" i="4"/>
  <c r="E16" i="4"/>
  <c r="G13" i="4"/>
  <c r="O17" i="4"/>
  <c r="H7" i="4"/>
  <c r="N9" i="4"/>
  <c r="G15" i="4"/>
  <c r="E18" i="4"/>
  <c r="P12" i="4"/>
  <c r="Q4" i="4"/>
  <c r="P10" i="4"/>
  <c r="I12" i="4"/>
  <c r="L17" i="4"/>
  <c r="H13" i="4"/>
  <c r="G14" i="4"/>
  <c r="E17" i="4"/>
  <c r="G11" i="4"/>
  <c r="O15" i="4"/>
  <c r="Q17" i="4"/>
  <c r="D4" i="4"/>
  <c r="M17" i="4"/>
  <c r="C15" i="4"/>
  <c r="K4" i="4"/>
  <c r="D10" i="4"/>
  <c r="J9" i="4"/>
  <c r="L6" i="4"/>
  <c r="I6" i="4"/>
  <c r="C12" i="4"/>
  <c r="E8" i="4"/>
  <c r="Q16" i="4"/>
  <c r="C13" i="4"/>
  <c r="O12" i="4"/>
  <c r="J11" i="4"/>
  <c r="L7" i="4"/>
  <c r="I16" i="4"/>
  <c r="G9" i="4"/>
  <c r="D9" i="4"/>
  <c r="I18" i="4"/>
  <c r="K14" i="4"/>
  <c r="E11" i="4"/>
  <c r="D5" i="4"/>
  <c r="F12" i="4"/>
  <c r="C10" i="4"/>
  <c r="P8" i="4"/>
  <c r="D12" i="4"/>
  <c r="L12" i="4"/>
  <c r="J6" i="4"/>
  <c r="F10" i="4"/>
  <c r="N17" i="4"/>
  <c r="F13" i="4"/>
  <c r="M14" i="4"/>
  <c r="L9" i="4"/>
  <c r="N16" i="4"/>
  <c r="Q14" i="4"/>
  <c r="C8" i="4"/>
  <c r="K11" i="4"/>
  <c r="J18" i="4"/>
  <c r="N13" i="4"/>
  <c r="G16" i="4"/>
  <c r="G17" i="4"/>
  <c r="K13" i="4"/>
  <c r="O18" i="4"/>
  <c r="S10" i="3"/>
  <c r="S16" i="3"/>
  <c r="F20" i="3"/>
  <c r="S7" i="3"/>
  <c r="S11" i="3"/>
  <c r="S9" i="3"/>
  <c r="S18" i="3"/>
  <c r="S6" i="3"/>
  <c r="O20" i="3"/>
  <c r="E20" i="3"/>
  <c r="K20" i="3"/>
  <c r="M20" i="3"/>
  <c r="I20" i="3"/>
  <c r="J20" i="3"/>
  <c r="P20" i="3"/>
  <c r="G20" i="3"/>
  <c r="S14" i="3"/>
  <c r="S13" i="3"/>
  <c r="D20" i="3"/>
  <c r="S17" i="3"/>
  <c r="Q20" i="3"/>
  <c r="S12" i="3"/>
  <c r="S5" i="3"/>
  <c r="C20" i="3"/>
  <c r="S8" i="3"/>
  <c r="N20" i="3"/>
  <c r="L20" i="3"/>
  <c r="S4" i="3"/>
  <c r="S15" i="3"/>
  <c r="H20" i="3"/>
  <c r="R12" i="4" l="1"/>
  <c r="D19" i="4"/>
  <c r="R18" i="4"/>
  <c r="R7" i="4"/>
  <c r="R9" i="4"/>
  <c r="M19" i="4"/>
  <c r="F19" i="4"/>
  <c r="R5" i="4"/>
  <c r="Q19" i="4"/>
  <c r="R14" i="4"/>
  <c r="R4" i="4"/>
  <c r="C19" i="4"/>
  <c r="P19" i="4"/>
  <c r="R17" i="4"/>
  <c r="R16" i="4"/>
  <c r="R11" i="4"/>
  <c r="H19" i="4"/>
  <c r="G19" i="4"/>
  <c r="R8" i="4"/>
  <c r="R13" i="4"/>
  <c r="K19" i="4"/>
  <c r="I19" i="4"/>
  <c r="R6" i="4"/>
  <c r="J19" i="4"/>
  <c r="L19" i="4"/>
  <c r="N19" i="4"/>
  <c r="O19" i="4"/>
  <c r="R10" i="4"/>
  <c r="R15" i="4"/>
  <c r="E19" i="4"/>
  <c r="J20" i="4" l="1"/>
  <c r="S11" i="4"/>
  <c r="S5" i="4"/>
  <c r="S6" i="4"/>
  <c r="S15" i="4"/>
  <c r="K20" i="4"/>
  <c r="P20" i="4"/>
  <c r="S9" i="4"/>
  <c r="F20" i="4"/>
  <c r="I20" i="4"/>
  <c r="S10" i="4"/>
  <c r="S13" i="4"/>
  <c r="C20" i="4"/>
  <c r="S7" i="4"/>
  <c r="S17" i="4"/>
  <c r="O20" i="4"/>
  <c r="S8" i="4"/>
  <c r="S4" i="4"/>
  <c r="S18" i="4"/>
  <c r="M20" i="4"/>
  <c r="N20" i="4"/>
  <c r="G20" i="4"/>
  <c r="S14" i="4"/>
  <c r="D20" i="4"/>
  <c r="S16" i="4"/>
  <c r="E20" i="4"/>
  <c r="L20" i="4"/>
  <c r="H20" i="4"/>
  <c r="Q20" i="4"/>
  <c r="S12" i="4"/>
</calcChain>
</file>

<file path=xl/sharedStrings.xml><?xml version="1.0" encoding="utf-8"?>
<sst xmlns="http://schemas.openxmlformats.org/spreadsheetml/2006/main" count="224" uniqueCount="53">
  <si>
    <t>農業</t>
  </si>
  <si>
    <t>林業</t>
  </si>
  <si>
    <t>漁業</t>
  </si>
  <si>
    <t>鉱業</t>
  </si>
  <si>
    <t>製造業</t>
  </si>
  <si>
    <t>建設</t>
  </si>
  <si>
    <t>電気・ガス・水道</t>
  </si>
  <si>
    <t>商業</t>
  </si>
  <si>
    <t>金融・保険</t>
  </si>
  <si>
    <t>不動産</t>
  </si>
  <si>
    <t>運輸・郵便</t>
  </si>
  <si>
    <t>情報通信</t>
  </si>
  <si>
    <t>公務</t>
  </si>
  <si>
    <t>サービス業</t>
  </si>
  <si>
    <t>分類不明</t>
  </si>
  <si>
    <t>内生部門計</t>
  </si>
  <si>
    <t>家計外消費支出（列）</t>
  </si>
  <si>
    <t>民間消費支出</t>
  </si>
  <si>
    <t>一般政府消費支出</t>
  </si>
  <si>
    <t>県内総固定資本形成（公的）</t>
  </si>
  <si>
    <t>県内総固定資本形成（民間）</t>
  </si>
  <si>
    <t>在庫純増</t>
  </si>
  <si>
    <t>県内最終需要計</t>
  </si>
  <si>
    <t>県内需要合計</t>
  </si>
  <si>
    <t>移輸出</t>
  </si>
  <si>
    <t>輸出計</t>
  </si>
  <si>
    <t>最終需要計</t>
  </si>
  <si>
    <t>需要合計</t>
  </si>
  <si>
    <t>（控除）移輸入</t>
  </si>
  <si>
    <t>（控除）関税</t>
  </si>
  <si>
    <t>（控除）輸入品商品税</t>
  </si>
  <si>
    <t>（控除）輸入計</t>
  </si>
  <si>
    <t>最終需要部門計</t>
  </si>
  <si>
    <t>県内生産額</t>
  </si>
  <si>
    <t>家計外消費支出（行）</t>
  </si>
  <si>
    <t>雇用者所得</t>
  </si>
  <si>
    <t>営業余剰</t>
  </si>
  <si>
    <t>資本減耗引当</t>
  </si>
  <si>
    <t>間接税（関税・輸入品商品税を除く。）</t>
  </si>
  <si>
    <t>（控除）経常補助金</t>
  </si>
  <si>
    <t>粗付加価値部門計</t>
  </si>
  <si>
    <t>令和２年（2020年）鹿児島県産業連関表　生産者価格評価表（15部門分類）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9">
      <t>セイサンシャカカクヒョウカヒョウ</t>
    </rPh>
    <rPh sb="32" eb="34">
      <t>ブモン</t>
    </rPh>
    <rPh sb="34" eb="36">
      <t>ブンルイ</t>
    </rPh>
    <phoneticPr fontId="4"/>
  </si>
  <si>
    <t>令和２年（2020年）鹿児島県産業連関表　投入係数表（15部門分類）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3">
      <t>トウニュウ</t>
    </rPh>
    <rPh sb="23" eb="25">
      <t>ケイスウ</t>
    </rPh>
    <rPh sb="25" eb="26">
      <t>ヒョウ</t>
    </rPh>
    <rPh sb="29" eb="31">
      <t>ブモン</t>
    </rPh>
    <rPh sb="31" eb="33">
      <t>ブンルイ</t>
    </rPh>
    <phoneticPr fontId="4"/>
  </si>
  <si>
    <t>移輸入率</t>
    <rPh sb="0" eb="1">
      <t>イ</t>
    </rPh>
    <rPh sb="1" eb="3">
      <t>ユニュウ</t>
    </rPh>
    <rPh sb="3" eb="4">
      <t>リツ</t>
    </rPh>
    <phoneticPr fontId="3"/>
  </si>
  <si>
    <t>列和</t>
    <rPh sb="0" eb="1">
      <t>レツ</t>
    </rPh>
    <rPh sb="1" eb="2">
      <t>ワ</t>
    </rPh>
    <phoneticPr fontId="3"/>
  </si>
  <si>
    <t>影響度係数</t>
    <rPh sb="0" eb="3">
      <t>エイキョウド</t>
    </rPh>
    <rPh sb="3" eb="5">
      <t>ケイスウ</t>
    </rPh>
    <phoneticPr fontId="3"/>
  </si>
  <si>
    <t>行和</t>
    <rPh sb="0" eb="1">
      <t>ギョウ</t>
    </rPh>
    <rPh sb="1" eb="2">
      <t>ワ</t>
    </rPh>
    <phoneticPr fontId="3"/>
  </si>
  <si>
    <t>感応度係数</t>
    <rPh sb="0" eb="3">
      <t>カンノウド</t>
    </rPh>
    <rPh sb="3" eb="5">
      <t>ケイスウ</t>
    </rPh>
    <phoneticPr fontId="3"/>
  </si>
  <si>
    <t>令和２年（2020年）鹿児島県産業連関表　閉鎖型逆行列係数表（15部門分類）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4">
      <t>ヘイサガタ</t>
    </rPh>
    <rPh sb="24" eb="27">
      <t>ギャクギョウレツ</t>
    </rPh>
    <rPh sb="27" eb="29">
      <t>ケイスウ</t>
    </rPh>
    <rPh sb="29" eb="30">
      <t>ヒョウ</t>
    </rPh>
    <rPh sb="33" eb="35">
      <t>ブモン</t>
    </rPh>
    <rPh sb="35" eb="37">
      <t>ブンルイ</t>
    </rPh>
    <phoneticPr fontId="4"/>
  </si>
  <si>
    <t>令和２年（2020年）鹿児島県産業連関表　開放型逆行列係数表（15部門分類）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3">
      <t>カイホウ</t>
    </rPh>
    <rPh sb="23" eb="24">
      <t>ガタ</t>
    </rPh>
    <rPh sb="24" eb="27">
      <t>ギャクギョウレツ</t>
    </rPh>
    <rPh sb="27" eb="29">
      <t>ケイスウ</t>
    </rPh>
    <rPh sb="29" eb="30">
      <t>ヒョウ</t>
    </rPh>
    <rPh sb="33" eb="35">
      <t>ブモン</t>
    </rPh>
    <rPh sb="35" eb="37">
      <t>ブンルイ</t>
    </rPh>
    <phoneticPr fontId="4"/>
  </si>
  <si>
    <t>令和２年（2020年）鹿児島県産業連関表　移輸入率行列表（15部門分類）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2">
      <t>イ</t>
    </rPh>
    <rPh sb="22" eb="24">
      <t>ユニュウ</t>
    </rPh>
    <rPh sb="24" eb="25">
      <t>リツ</t>
    </rPh>
    <rPh sb="25" eb="27">
      <t>ギョウレツ</t>
    </rPh>
    <rPh sb="27" eb="28">
      <t>ヒョウ</t>
    </rPh>
    <rPh sb="31" eb="33">
      <t>ブモン</t>
    </rPh>
    <rPh sb="33" eb="35">
      <t>ブンルイ</t>
    </rPh>
    <phoneticPr fontId="4"/>
  </si>
  <si>
    <t>単位行列</t>
    <rPh sb="0" eb="2">
      <t>タンイ</t>
    </rPh>
    <rPh sb="2" eb="4">
      <t>ギョウレツ</t>
    </rPh>
    <phoneticPr fontId="4"/>
  </si>
  <si>
    <t>（単位：万円）</t>
    <rPh sb="1" eb="3">
      <t>タンイ</t>
    </rPh>
    <rPh sb="4" eb="6">
      <t>マンエン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</si>
</sst>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0000;[Red]\-#,##0.00000"/>
    <numFmt numFmtId="177" formatCode="#,##0.000000;[Red]\-#,##0.000000"/>
  </numFmts>
  <fonts count="6" x14ac:knownFonts="1">
    <font>
      <sz val="11"/>
      <color theme="1"/>
      <name val="ＭＳ ゴシック"/>
      <family val="2"/>
      <charset val="128"/>
    </font>
    <font>
      <sz val="11"/>
      <color theme="1"/>
      <name val="游ゴシック"/>
      <family val="2"/>
      <scheme val="minor"/>
    </font>
    <font>
      <b/>
      <sz val="8"/>
      <color theme="1"/>
      <name val="游ゴシック"/>
      <family val="3"/>
      <charset val="128"/>
      <scheme val="minor"/>
    </font>
    <font>
      <sz val="6"/>
      <name val="ＭＳ ゴシック"/>
      <family val="2"/>
      <charset val="128"/>
    </font>
    <font>
      <sz val="6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38" fontId="2" fillId="0" borderId="0" xfId="1" applyFont="1" applyAlignment="1">
      <alignment horizontal="left" vertical="center"/>
    </xf>
    <xf numFmtId="38" fontId="5" fillId="0" borderId="0" xfId="1" applyFont="1" applyAlignment="1">
      <alignment vertical="center"/>
    </xf>
    <xf numFmtId="38" fontId="5" fillId="0" borderId="9" xfId="1" applyFont="1" applyBorder="1" applyAlignment="1">
      <alignment vertical="center"/>
    </xf>
    <xf numFmtId="38" fontId="5" fillId="0" borderId="10" xfId="1" applyFont="1" applyBorder="1" applyAlignment="1">
      <alignment vertical="center"/>
    </xf>
    <xf numFmtId="38" fontId="5" fillId="0" borderId="8" xfId="1" applyFont="1" applyBorder="1" applyAlignment="1">
      <alignment vertical="center"/>
    </xf>
    <xf numFmtId="38" fontId="5" fillId="0" borderId="14" xfId="1" applyFont="1" applyBorder="1" applyAlignment="1">
      <alignment vertical="center"/>
    </xf>
    <xf numFmtId="38" fontId="5" fillId="2" borderId="0" xfId="1" applyFont="1" applyFill="1" applyBorder="1" applyAlignment="1">
      <alignment vertical="center"/>
    </xf>
    <xf numFmtId="38" fontId="5" fillId="0" borderId="15" xfId="1" applyFont="1" applyBorder="1" applyAlignment="1">
      <alignment vertical="center"/>
    </xf>
    <xf numFmtId="38" fontId="5" fillId="3" borderId="0" xfId="1" applyFont="1" applyFill="1" applyBorder="1" applyAlignment="1">
      <alignment vertical="center"/>
    </xf>
    <xf numFmtId="38" fontId="5" fillId="4" borderId="16" xfId="1" applyFont="1" applyFill="1" applyBorder="1" applyAlignment="1">
      <alignment vertical="center"/>
    </xf>
    <xf numFmtId="38" fontId="5" fillId="4" borderId="17" xfId="1" applyFont="1" applyFill="1" applyBorder="1" applyAlignment="1">
      <alignment vertical="center"/>
    </xf>
    <xf numFmtId="38" fontId="5" fillId="5" borderId="16" xfId="1" applyFont="1" applyFill="1" applyBorder="1" applyAlignment="1">
      <alignment vertical="center"/>
    </xf>
    <xf numFmtId="38" fontId="5" fillId="5" borderId="0" xfId="1" applyFont="1" applyFill="1" applyBorder="1" applyAlignment="1">
      <alignment vertical="center"/>
    </xf>
    <xf numFmtId="38" fontId="5" fillId="0" borderId="18" xfId="1" applyFont="1" applyBorder="1" applyAlignment="1">
      <alignment vertical="center"/>
    </xf>
    <xf numFmtId="38" fontId="5" fillId="0" borderId="19" xfId="1" applyFont="1" applyBorder="1" applyAlignment="1">
      <alignment vertical="center"/>
    </xf>
    <xf numFmtId="38" fontId="5" fillId="0" borderId="20" xfId="1" applyFont="1" applyBorder="1" applyAlignment="1">
      <alignment vertical="center"/>
    </xf>
    <xf numFmtId="38" fontId="5" fillId="0" borderId="21" xfId="1" applyFont="1" applyBorder="1" applyAlignment="1">
      <alignment vertical="center"/>
    </xf>
    <xf numFmtId="38" fontId="5" fillId="0" borderId="22" xfId="1" applyFont="1" applyBorder="1" applyAlignment="1">
      <alignment vertical="center"/>
    </xf>
    <xf numFmtId="38" fontId="5" fillId="0" borderId="23" xfId="1" applyFont="1" applyBorder="1" applyAlignment="1">
      <alignment vertical="center"/>
    </xf>
    <xf numFmtId="38" fontId="5" fillId="6" borderId="0" xfId="1" applyFont="1" applyFill="1" applyBorder="1" applyAlignment="1">
      <alignment vertical="center"/>
    </xf>
    <xf numFmtId="177" fontId="5" fillId="2" borderId="0" xfId="1" applyNumberFormat="1" applyFont="1" applyFill="1" applyBorder="1" applyAlignment="1">
      <alignment vertical="center"/>
    </xf>
    <xf numFmtId="177" fontId="5" fillId="2" borderId="14" xfId="1" applyNumberFormat="1" applyFont="1" applyFill="1" applyBorder="1" applyAlignment="1">
      <alignment vertical="center"/>
    </xf>
    <xf numFmtId="177" fontId="5" fillId="2" borderId="9" xfId="1" applyNumberFormat="1" applyFont="1" applyFill="1" applyBorder="1" applyAlignment="1">
      <alignment vertical="center"/>
    </xf>
    <xf numFmtId="177" fontId="5" fillId="2" borderId="8" xfId="1" applyNumberFormat="1" applyFont="1" applyFill="1" applyBorder="1" applyAlignment="1">
      <alignment vertical="center"/>
    </xf>
    <xf numFmtId="176" fontId="5" fillId="0" borderId="8" xfId="1" applyNumberFormat="1" applyFont="1" applyBorder="1" applyAlignment="1">
      <alignment vertical="center"/>
    </xf>
    <xf numFmtId="177" fontId="5" fillId="0" borderId="18" xfId="1" applyNumberFormat="1" applyFont="1" applyBorder="1" applyAlignment="1">
      <alignment vertical="center"/>
    </xf>
    <xf numFmtId="177" fontId="5" fillId="0" borderId="20" xfId="1" applyNumberFormat="1" applyFont="1" applyBorder="1" applyAlignment="1">
      <alignment vertical="center"/>
    </xf>
    <xf numFmtId="177" fontId="5" fillId="0" borderId="19" xfId="1" applyNumberFormat="1" applyFont="1" applyBorder="1" applyAlignment="1">
      <alignment vertical="center"/>
    </xf>
    <xf numFmtId="177" fontId="5" fillId="0" borderId="7" xfId="1" applyNumberFormat="1" applyFont="1" applyBorder="1" applyAlignment="1">
      <alignment vertical="center"/>
    </xf>
    <xf numFmtId="177" fontId="5" fillId="0" borderId="9" xfId="1" applyNumberFormat="1" applyFont="1" applyBorder="1" applyAlignment="1">
      <alignment vertical="center"/>
    </xf>
    <xf numFmtId="177" fontId="5" fillId="0" borderId="8" xfId="1" applyNumberFormat="1" applyFont="1" applyBorder="1" applyAlignment="1">
      <alignment vertical="center"/>
    </xf>
    <xf numFmtId="176" fontId="5" fillId="0" borderId="14" xfId="1" applyNumberFormat="1" applyFont="1" applyBorder="1" applyAlignment="1">
      <alignment vertical="center"/>
    </xf>
    <xf numFmtId="176" fontId="5" fillId="0" borderId="15" xfId="1" applyNumberFormat="1" applyFont="1" applyBorder="1" applyAlignment="1">
      <alignment vertical="center"/>
    </xf>
    <xf numFmtId="176" fontId="5" fillId="0" borderId="10" xfId="1" applyNumberFormat="1" applyFont="1" applyBorder="1" applyAlignment="1">
      <alignment vertical="center"/>
    </xf>
    <xf numFmtId="38" fontId="5" fillId="0" borderId="18" xfId="1" applyFont="1" applyBorder="1" applyAlignment="1">
      <alignment horizontal="center" vertical="center"/>
    </xf>
    <xf numFmtId="38" fontId="5" fillId="0" borderId="17" xfId="1" applyFont="1" applyFill="1" applyBorder="1" applyAlignment="1">
      <alignment vertical="center"/>
    </xf>
    <xf numFmtId="38" fontId="5" fillId="0" borderId="1" xfId="1" applyFont="1" applyBorder="1" applyAlignment="1">
      <alignment horizontal="center" vertical="center" wrapText="1"/>
    </xf>
    <xf numFmtId="38" fontId="5" fillId="0" borderId="3" xfId="1" applyFont="1" applyBorder="1" applyAlignment="1">
      <alignment horizontal="center" vertical="center" wrapText="1"/>
    </xf>
    <xf numFmtId="38" fontId="5" fillId="0" borderId="4" xfId="1" applyFont="1" applyBorder="1" applyAlignment="1">
      <alignment horizontal="center" vertical="center" wrapText="1"/>
    </xf>
    <xf numFmtId="38" fontId="5" fillId="0" borderId="2" xfId="1" applyFont="1" applyBorder="1" applyAlignment="1">
      <alignment horizontal="center" vertical="center" wrapText="1"/>
    </xf>
    <xf numFmtId="38" fontId="5" fillId="0" borderId="5" xfId="1" applyFont="1" applyBorder="1" applyAlignment="1">
      <alignment horizontal="center" vertical="center" wrapText="1"/>
    </xf>
    <xf numFmtId="38" fontId="5" fillId="0" borderId="6" xfId="1" applyFont="1" applyBorder="1" applyAlignment="1">
      <alignment horizontal="center" vertical="center" wrapText="1"/>
    </xf>
    <xf numFmtId="38" fontId="5" fillId="0" borderId="9" xfId="1" applyFont="1" applyBorder="1" applyAlignment="1">
      <alignment horizontal="center" vertical="center" wrapText="1"/>
    </xf>
    <xf numFmtId="38" fontId="5" fillId="0" borderId="10" xfId="1" applyFont="1" applyBorder="1" applyAlignment="1">
      <alignment horizontal="center" vertical="center" wrapText="1"/>
    </xf>
    <xf numFmtId="38" fontId="5" fillId="0" borderId="8" xfId="1" applyFont="1" applyBorder="1" applyAlignment="1">
      <alignment horizontal="center" vertical="center" wrapText="1"/>
    </xf>
    <xf numFmtId="38" fontId="5" fillId="0" borderId="11" xfId="1" applyFont="1" applyBorder="1" applyAlignment="1">
      <alignment horizontal="center" vertical="center" wrapText="1"/>
    </xf>
    <xf numFmtId="38" fontId="5" fillId="0" borderId="12" xfId="1" applyFont="1" applyBorder="1" applyAlignment="1">
      <alignment horizontal="center" vertical="center" wrapText="1"/>
    </xf>
    <xf numFmtId="38" fontId="5" fillId="0" borderId="13" xfId="1" applyFont="1" applyBorder="1" applyAlignment="1">
      <alignment horizontal="center" vertical="center"/>
    </xf>
    <xf numFmtId="38" fontId="5" fillId="0" borderId="7" xfId="1" applyFont="1" applyBorder="1" applyAlignment="1">
      <alignment horizontal="center" vertical="center"/>
    </xf>
    <xf numFmtId="38" fontId="5" fillId="0" borderId="13" xfId="1" applyFont="1" applyBorder="1" applyAlignment="1">
      <alignment horizontal="center" vertical="center" wrapText="1"/>
    </xf>
    <xf numFmtId="38" fontId="5" fillId="0" borderId="7" xfId="1" applyFont="1" applyBorder="1" applyAlignment="1">
      <alignment horizontal="center" vertical="center" wrapText="1"/>
    </xf>
    <xf numFmtId="38" fontId="5" fillId="0" borderId="14" xfId="1" applyFont="1" applyBorder="1" applyAlignment="1">
      <alignment horizontal="left" vertical="center" wrapText="1"/>
    </xf>
    <xf numFmtId="38" fontId="5" fillId="0" borderId="8" xfId="1" applyFont="1" applyBorder="1" applyAlignment="1">
      <alignment horizontal="left" vertical="center" wrapText="1"/>
    </xf>
    <xf numFmtId="177" fontId="5" fillId="0" borderId="15" xfId="1" applyNumberFormat="1" applyFont="1" applyBorder="1" applyAlignment="1">
      <alignment vertical="center"/>
    </xf>
    <xf numFmtId="177" fontId="5" fillId="0" borderId="10" xfId="1" applyNumberFormat="1" applyFont="1" applyBorder="1" applyAlignment="1">
      <alignment vertical="center"/>
    </xf>
    <xf numFmtId="38" fontId="2" fillId="0" borderId="1" xfId="1" applyFont="1" applyBorder="1" applyAlignment="1">
      <alignment horizontal="center" vertical="center"/>
    </xf>
    <xf numFmtId="38" fontId="2" fillId="0" borderId="2" xfId="1" applyFont="1" applyBorder="1" applyAlignment="1">
      <alignment horizontal="center" vertical="center"/>
    </xf>
    <xf numFmtId="38" fontId="2" fillId="0" borderId="7" xfId="1" applyFont="1" applyBorder="1" applyAlignment="1">
      <alignment horizontal="center" vertical="center"/>
    </xf>
    <xf numFmtId="38" fontId="2" fillId="0" borderId="8" xfId="1" applyFont="1" applyBorder="1" applyAlignment="1">
      <alignment horizontal="center" vertical="center"/>
    </xf>
    <xf numFmtId="38" fontId="5" fillId="0" borderId="1" xfId="1" applyFont="1" applyBorder="1" applyAlignment="1">
      <alignment horizontal="center" vertical="center"/>
    </xf>
    <xf numFmtId="38" fontId="5" fillId="0" borderId="3" xfId="1" applyFont="1" applyBorder="1" applyAlignment="1">
      <alignment horizontal="center" vertical="center"/>
    </xf>
    <xf numFmtId="38" fontId="5" fillId="0" borderId="18" xfId="1" applyFont="1" applyBorder="1" applyAlignment="1">
      <alignment horizontal="center" vertical="center"/>
    </xf>
    <xf numFmtId="38" fontId="5" fillId="0" borderId="20" xfId="1" applyFont="1" applyBorder="1" applyAlignment="1">
      <alignment horizontal="center" vertical="center"/>
    </xf>
    <xf numFmtId="38" fontId="5" fillId="0" borderId="4" xfId="1" applyFont="1" applyBorder="1" applyAlignment="1">
      <alignment horizontal="center" vertical="center"/>
    </xf>
    <xf numFmtId="38" fontId="5" fillId="0" borderId="10" xfId="1" applyFont="1" applyBorder="1" applyAlignment="1">
      <alignment horizontal="center" vertical="center"/>
    </xf>
    <xf numFmtId="38" fontId="5" fillId="0" borderId="2" xfId="1" applyFont="1" applyBorder="1" applyAlignment="1">
      <alignment horizontal="center" vertical="center"/>
    </xf>
    <xf numFmtId="38" fontId="5" fillId="0" borderId="8" xfId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C5573-ED1F-44B8-8C83-C797947AF99B}">
  <sheetPr codeName="Sheet5">
    <tabColor rgb="FFFFFF00"/>
    <pageSetUpPr fitToPage="1"/>
  </sheetPr>
  <dimension ref="A1:AJ27"/>
  <sheetViews>
    <sheetView tabSelected="1"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36" width="12.5" style="2" customWidth="1"/>
    <col min="37" max="45" width="18.625" style="2" customWidth="1"/>
    <col min="46" max="16384" width="9" style="2"/>
  </cols>
  <sheetData>
    <row r="1" spans="1:36" x14ac:dyDescent="0.15">
      <c r="A1" s="1" t="s">
        <v>41</v>
      </c>
      <c r="AJ1" s="2" t="s">
        <v>52</v>
      </c>
    </row>
    <row r="2" spans="1:36" ht="18.75" customHeight="1" x14ac:dyDescent="0.15">
      <c r="A2" s="56"/>
      <c r="B2" s="57"/>
      <c r="C2" s="37">
        <v>1</v>
      </c>
      <c r="D2" s="38">
        <v>2</v>
      </c>
      <c r="E2" s="38">
        <v>3</v>
      </c>
      <c r="F2" s="38">
        <v>4</v>
      </c>
      <c r="G2" s="38">
        <v>5</v>
      </c>
      <c r="H2" s="38">
        <v>6</v>
      </c>
      <c r="I2" s="38">
        <v>7</v>
      </c>
      <c r="J2" s="38">
        <v>8</v>
      </c>
      <c r="K2" s="38">
        <v>9</v>
      </c>
      <c r="L2" s="38">
        <v>10</v>
      </c>
      <c r="M2" s="38">
        <v>11</v>
      </c>
      <c r="N2" s="38">
        <v>12</v>
      </c>
      <c r="O2" s="38">
        <v>13</v>
      </c>
      <c r="P2" s="38">
        <v>14</v>
      </c>
      <c r="Q2" s="38">
        <v>15</v>
      </c>
      <c r="R2" s="39">
        <v>70</v>
      </c>
      <c r="S2" s="38">
        <v>71</v>
      </c>
      <c r="T2" s="38">
        <v>72</v>
      </c>
      <c r="U2" s="38">
        <v>73</v>
      </c>
      <c r="V2" s="38">
        <v>74</v>
      </c>
      <c r="W2" s="38">
        <v>75</v>
      </c>
      <c r="X2" s="38">
        <v>76</v>
      </c>
      <c r="Y2" s="39">
        <v>78</v>
      </c>
      <c r="Z2" s="40">
        <v>79</v>
      </c>
      <c r="AA2" s="41">
        <v>80</v>
      </c>
      <c r="AB2" s="42">
        <v>81</v>
      </c>
      <c r="AC2" s="39">
        <v>82</v>
      </c>
      <c r="AD2" s="40">
        <v>83</v>
      </c>
      <c r="AE2" s="41">
        <v>84</v>
      </c>
      <c r="AF2" s="38">
        <v>85</v>
      </c>
      <c r="AG2" s="38">
        <v>86</v>
      </c>
      <c r="AH2" s="42">
        <v>87</v>
      </c>
      <c r="AI2" s="39">
        <v>88</v>
      </c>
      <c r="AJ2" s="40">
        <v>97</v>
      </c>
    </row>
    <row r="3" spans="1:36" ht="25.5" x14ac:dyDescent="0.15">
      <c r="A3" s="58"/>
      <c r="B3" s="59"/>
      <c r="C3" s="43" t="s">
        <v>0</v>
      </c>
      <c r="D3" s="43" t="s">
        <v>1</v>
      </c>
      <c r="E3" s="43" t="s">
        <v>2</v>
      </c>
      <c r="F3" s="43" t="s">
        <v>3</v>
      </c>
      <c r="G3" s="43" t="s">
        <v>4</v>
      </c>
      <c r="H3" s="43" t="s">
        <v>5</v>
      </c>
      <c r="I3" s="43" t="s">
        <v>6</v>
      </c>
      <c r="J3" s="43" t="s">
        <v>7</v>
      </c>
      <c r="K3" s="43" t="s">
        <v>8</v>
      </c>
      <c r="L3" s="43" t="s">
        <v>9</v>
      </c>
      <c r="M3" s="43" t="s">
        <v>10</v>
      </c>
      <c r="N3" s="43" t="s">
        <v>11</v>
      </c>
      <c r="O3" s="43" t="s">
        <v>12</v>
      </c>
      <c r="P3" s="43" t="s">
        <v>13</v>
      </c>
      <c r="Q3" s="43" t="s">
        <v>14</v>
      </c>
      <c r="R3" s="44" t="s">
        <v>15</v>
      </c>
      <c r="S3" s="43" t="s">
        <v>16</v>
      </c>
      <c r="T3" s="43" t="s">
        <v>17</v>
      </c>
      <c r="U3" s="43" t="s">
        <v>18</v>
      </c>
      <c r="V3" s="43" t="s">
        <v>19</v>
      </c>
      <c r="W3" s="43" t="s">
        <v>20</v>
      </c>
      <c r="X3" s="43" t="s">
        <v>21</v>
      </c>
      <c r="Y3" s="44" t="s">
        <v>22</v>
      </c>
      <c r="Z3" s="45" t="s">
        <v>23</v>
      </c>
      <c r="AA3" s="46" t="s">
        <v>24</v>
      </c>
      <c r="AB3" s="47" t="s">
        <v>25</v>
      </c>
      <c r="AC3" s="44" t="s">
        <v>26</v>
      </c>
      <c r="AD3" s="45" t="s">
        <v>27</v>
      </c>
      <c r="AE3" s="46" t="s">
        <v>28</v>
      </c>
      <c r="AF3" s="43" t="s">
        <v>29</v>
      </c>
      <c r="AG3" s="43" t="s">
        <v>30</v>
      </c>
      <c r="AH3" s="47" t="s">
        <v>31</v>
      </c>
      <c r="AI3" s="44" t="s">
        <v>32</v>
      </c>
      <c r="AJ3" s="45" t="s">
        <v>33</v>
      </c>
    </row>
    <row r="4" spans="1:36" x14ac:dyDescent="0.15">
      <c r="A4" s="48">
        <v>1</v>
      </c>
      <c r="B4" s="6" t="s">
        <v>0</v>
      </c>
      <c r="C4" s="7">
        <v>7278895</v>
      </c>
      <c r="D4" s="7">
        <v>1678</v>
      </c>
      <c r="E4" s="7">
        <v>0</v>
      </c>
      <c r="F4" s="7">
        <v>0</v>
      </c>
      <c r="G4" s="7">
        <v>37212078</v>
      </c>
      <c r="H4" s="7">
        <v>87104</v>
      </c>
      <c r="I4" s="7">
        <v>0</v>
      </c>
      <c r="J4" s="7">
        <v>13357</v>
      </c>
      <c r="K4" s="7">
        <v>0</v>
      </c>
      <c r="L4" s="7">
        <v>301</v>
      </c>
      <c r="M4" s="7">
        <v>4429</v>
      </c>
      <c r="N4" s="7">
        <v>0</v>
      </c>
      <c r="O4" s="7">
        <v>1227</v>
      </c>
      <c r="P4" s="7">
        <v>752474</v>
      </c>
      <c r="Q4" s="7">
        <v>0</v>
      </c>
      <c r="R4" s="8">
        <v>45351543</v>
      </c>
      <c r="S4" s="9">
        <v>41588</v>
      </c>
      <c r="T4" s="9">
        <v>3809321</v>
      </c>
      <c r="U4" s="9">
        <v>0</v>
      </c>
      <c r="V4" s="9">
        <v>0</v>
      </c>
      <c r="W4" s="9">
        <v>1552685</v>
      </c>
      <c r="X4" s="9">
        <v>2223</v>
      </c>
      <c r="Y4" s="8">
        <v>5405817</v>
      </c>
      <c r="Z4" s="6">
        <v>50757360</v>
      </c>
      <c r="AA4" s="10">
        <v>17979028</v>
      </c>
      <c r="AB4" s="11">
        <v>19602</v>
      </c>
      <c r="AC4" s="8">
        <v>23384845</v>
      </c>
      <c r="AD4" s="6">
        <v>68736388</v>
      </c>
      <c r="AE4" s="12">
        <v>-18504902</v>
      </c>
      <c r="AF4" s="13">
        <v>-12555</v>
      </c>
      <c r="AG4" s="13">
        <v>-534592</v>
      </c>
      <c r="AH4" s="36">
        <v>-6992590</v>
      </c>
      <c r="AI4" s="8">
        <v>4332796</v>
      </c>
      <c r="AJ4" s="6">
        <v>49684339</v>
      </c>
    </row>
    <row r="5" spans="1:36" x14ac:dyDescent="0.15">
      <c r="A5" s="48">
        <v>2</v>
      </c>
      <c r="B5" s="6" t="s">
        <v>1</v>
      </c>
      <c r="C5" s="7">
        <v>10399</v>
      </c>
      <c r="D5" s="7">
        <v>338937</v>
      </c>
      <c r="E5" s="7">
        <v>3882</v>
      </c>
      <c r="F5" s="7">
        <v>330</v>
      </c>
      <c r="G5" s="7">
        <v>536814</v>
      </c>
      <c r="H5" s="7">
        <v>4684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222</v>
      </c>
      <c r="P5" s="7">
        <v>55652</v>
      </c>
      <c r="Q5" s="7">
        <v>0</v>
      </c>
      <c r="R5" s="8">
        <v>950920</v>
      </c>
      <c r="S5" s="9">
        <v>2579</v>
      </c>
      <c r="T5" s="9">
        <v>223573</v>
      </c>
      <c r="U5" s="9">
        <v>0</v>
      </c>
      <c r="V5" s="9">
        <v>0</v>
      </c>
      <c r="W5" s="9">
        <v>0</v>
      </c>
      <c r="X5" s="9">
        <v>479690</v>
      </c>
      <c r="Y5" s="8">
        <v>705842</v>
      </c>
      <c r="Z5" s="6">
        <v>1656762</v>
      </c>
      <c r="AA5" s="10">
        <v>274094</v>
      </c>
      <c r="AB5" s="11">
        <v>116132</v>
      </c>
      <c r="AC5" s="8">
        <v>979936</v>
      </c>
      <c r="AD5" s="6">
        <v>1930856</v>
      </c>
      <c r="AE5" s="12">
        <v>-116187</v>
      </c>
      <c r="AF5" s="13">
        <v>-831</v>
      </c>
      <c r="AG5" s="13">
        <v>-1981</v>
      </c>
      <c r="AH5" s="36">
        <v>-26727</v>
      </c>
      <c r="AI5" s="8">
        <v>860937</v>
      </c>
      <c r="AJ5" s="6">
        <v>1811857</v>
      </c>
    </row>
    <row r="6" spans="1:36" x14ac:dyDescent="0.15">
      <c r="A6" s="48">
        <v>3</v>
      </c>
      <c r="B6" s="6" t="s">
        <v>2</v>
      </c>
      <c r="C6" s="7">
        <v>0</v>
      </c>
      <c r="D6" s="7">
        <v>0</v>
      </c>
      <c r="E6" s="7">
        <v>722649</v>
      </c>
      <c r="F6" s="7">
        <v>0</v>
      </c>
      <c r="G6" s="7">
        <v>2276591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420</v>
      </c>
      <c r="N6" s="7">
        <v>0</v>
      </c>
      <c r="O6" s="7">
        <v>370</v>
      </c>
      <c r="P6" s="7">
        <v>195140</v>
      </c>
      <c r="Q6" s="7">
        <v>0</v>
      </c>
      <c r="R6" s="8">
        <v>3195170</v>
      </c>
      <c r="S6" s="9">
        <v>10741</v>
      </c>
      <c r="T6" s="9">
        <v>522075</v>
      </c>
      <c r="U6" s="9">
        <v>0</v>
      </c>
      <c r="V6" s="9">
        <v>0</v>
      </c>
      <c r="W6" s="9">
        <v>0</v>
      </c>
      <c r="X6" s="9">
        <v>1929</v>
      </c>
      <c r="Y6" s="8">
        <v>534745</v>
      </c>
      <c r="Z6" s="6">
        <v>3729915</v>
      </c>
      <c r="AA6" s="10">
        <v>7116754</v>
      </c>
      <c r="AB6" s="11">
        <v>39197</v>
      </c>
      <c r="AC6" s="8">
        <v>7651499</v>
      </c>
      <c r="AD6" s="6">
        <v>10846669</v>
      </c>
      <c r="AE6" s="12">
        <v>-1000873</v>
      </c>
      <c r="AF6" s="13">
        <v>-16634</v>
      </c>
      <c r="AG6" s="13">
        <v>-26879</v>
      </c>
      <c r="AH6" s="36">
        <v>-363027</v>
      </c>
      <c r="AI6" s="8">
        <v>6607113</v>
      </c>
      <c r="AJ6" s="6">
        <v>9802283</v>
      </c>
    </row>
    <row r="7" spans="1:36" x14ac:dyDescent="0.15">
      <c r="A7" s="48">
        <v>4</v>
      </c>
      <c r="B7" s="6" t="s">
        <v>3</v>
      </c>
      <c r="C7" s="7">
        <v>850</v>
      </c>
      <c r="D7" s="7">
        <v>741</v>
      </c>
      <c r="E7" s="7">
        <v>0</v>
      </c>
      <c r="F7" s="7">
        <v>29557</v>
      </c>
      <c r="G7" s="7">
        <v>1134509</v>
      </c>
      <c r="H7" s="7">
        <v>203200</v>
      </c>
      <c r="I7" s="7">
        <v>1182855</v>
      </c>
      <c r="J7" s="7">
        <v>159</v>
      </c>
      <c r="K7" s="7">
        <v>24</v>
      </c>
      <c r="L7" s="7">
        <v>20</v>
      </c>
      <c r="M7" s="7">
        <v>116</v>
      </c>
      <c r="N7" s="7">
        <v>4</v>
      </c>
      <c r="O7" s="7">
        <v>451</v>
      </c>
      <c r="P7" s="7">
        <v>4077</v>
      </c>
      <c r="Q7" s="7">
        <v>638</v>
      </c>
      <c r="R7" s="8">
        <v>2557201</v>
      </c>
      <c r="S7" s="9">
        <v>-3823</v>
      </c>
      <c r="T7" s="9">
        <v>-4245</v>
      </c>
      <c r="U7" s="9">
        <v>0</v>
      </c>
      <c r="V7" s="9">
        <v>0</v>
      </c>
      <c r="W7" s="9">
        <v>0</v>
      </c>
      <c r="X7" s="9">
        <v>3328</v>
      </c>
      <c r="Y7" s="8">
        <v>-4740</v>
      </c>
      <c r="Z7" s="6">
        <v>2552461</v>
      </c>
      <c r="AA7" s="10">
        <v>4450535</v>
      </c>
      <c r="AB7" s="11">
        <v>16770</v>
      </c>
      <c r="AC7" s="8">
        <v>4445795</v>
      </c>
      <c r="AD7" s="6">
        <v>7002996</v>
      </c>
      <c r="AE7" s="12">
        <v>-1942219</v>
      </c>
      <c r="AF7" s="13">
        <v>0</v>
      </c>
      <c r="AG7" s="13">
        <v>-109826</v>
      </c>
      <c r="AH7" s="36">
        <v>-927797</v>
      </c>
      <c r="AI7" s="8">
        <v>2393750</v>
      </c>
      <c r="AJ7" s="6">
        <v>4950951</v>
      </c>
    </row>
    <row r="8" spans="1:36" x14ac:dyDescent="0.15">
      <c r="A8" s="48">
        <v>5</v>
      </c>
      <c r="B8" s="6" t="s">
        <v>4</v>
      </c>
      <c r="C8" s="7">
        <v>14278584</v>
      </c>
      <c r="D8" s="7">
        <v>107708</v>
      </c>
      <c r="E8" s="7">
        <v>2425205</v>
      </c>
      <c r="F8" s="7">
        <v>178682</v>
      </c>
      <c r="G8" s="7">
        <v>48754137</v>
      </c>
      <c r="H8" s="7">
        <v>22361202</v>
      </c>
      <c r="I8" s="7">
        <v>961098</v>
      </c>
      <c r="J8" s="7">
        <v>2497807</v>
      </c>
      <c r="K8" s="7">
        <v>813621</v>
      </c>
      <c r="L8" s="7">
        <v>152877</v>
      </c>
      <c r="M8" s="7">
        <v>9145580</v>
      </c>
      <c r="N8" s="7">
        <v>1101023</v>
      </c>
      <c r="O8" s="7">
        <v>3130574</v>
      </c>
      <c r="P8" s="7">
        <v>38914853</v>
      </c>
      <c r="Q8" s="7">
        <v>146801</v>
      </c>
      <c r="R8" s="8">
        <v>144969752</v>
      </c>
      <c r="S8" s="9">
        <v>1381441</v>
      </c>
      <c r="T8" s="9">
        <v>82806506</v>
      </c>
      <c r="U8" s="9">
        <v>323</v>
      </c>
      <c r="V8" s="9">
        <v>6058543</v>
      </c>
      <c r="W8" s="9">
        <v>33062788</v>
      </c>
      <c r="X8" s="9">
        <v>-1687960</v>
      </c>
      <c r="Y8" s="8">
        <v>121621641</v>
      </c>
      <c r="Z8" s="6">
        <v>266591393</v>
      </c>
      <c r="AA8" s="10">
        <v>135912258</v>
      </c>
      <c r="AB8" s="11">
        <v>1389900</v>
      </c>
      <c r="AC8" s="8">
        <v>257533899</v>
      </c>
      <c r="AD8" s="6">
        <v>402503651</v>
      </c>
      <c r="AE8" s="12">
        <v>-210721931</v>
      </c>
      <c r="AF8" s="13">
        <v>-114651</v>
      </c>
      <c r="AG8" s="13">
        <v>-888168</v>
      </c>
      <c r="AH8" s="36">
        <v>-10562020</v>
      </c>
      <c r="AI8" s="8">
        <v>45809149</v>
      </c>
      <c r="AJ8" s="6">
        <v>190778901</v>
      </c>
    </row>
    <row r="9" spans="1:36" x14ac:dyDescent="0.15">
      <c r="A9" s="48">
        <v>6</v>
      </c>
      <c r="B9" s="6" t="s">
        <v>5</v>
      </c>
      <c r="C9" s="7">
        <v>156351</v>
      </c>
      <c r="D9" s="7">
        <v>687</v>
      </c>
      <c r="E9" s="7">
        <v>10167</v>
      </c>
      <c r="F9" s="7">
        <v>5400</v>
      </c>
      <c r="G9" s="7">
        <v>390416</v>
      </c>
      <c r="H9" s="7">
        <v>69021</v>
      </c>
      <c r="I9" s="7">
        <v>724015</v>
      </c>
      <c r="J9" s="7">
        <v>302673</v>
      </c>
      <c r="K9" s="7">
        <v>110750</v>
      </c>
      <c r="L9" s="7">
        <v>911285</v>
      </c>
      <c r="M9" s="7">
        <v>658154</v>
      </c>
      <c r="N9" s="7">
        <v>176369</v>
      </c>
      <c r="O9" s="7">
        <v>503390</v>
      </c>
      <c r="P9" s="7">
        <v>933636</v>
      </c>
      <c r="Q9" s="7">
        <v>69306</v>
      </c>
      <c r="R9" s="8">
        <v>5021620</v>
      </c>
      <c r="S9" s="9">
        <v>0</v>
      </c>
      <c r="T9" s="9">
        <v>0</v>
      </c>
      <c r="U9" s="9">
        <v>0</v>
      </c>
      <c r="V9" s="9">
        <v>42295828</v>
      </c>
      <c r="W9" s="9">
        <v>37535714</v>
      </c>
      <c r="X9" s="9">
        <v>0</v>
      </c>
      <c r="Y9" s="8">
        <v>79831542</v>
      </c>
      <c r="Z9" s="6">
        <v>84853162</v>
      </c>
      <c r="AA9" s="10">
        <v>0</v>
      </c>
      <c r="AB9" s="11">
        <v>0</v>
      </c>
      <c r="AC9" s="8">
        <v>79831542</v>
      </c>
      <c r="AD9" s="6">
        <v>84853162</v>
      </c>
      <c r="AE9" s="12">
        <v>0</v>
      </c>
      <c r="AF9" s="13">
        <v>0</v>
      </c>
      <c r="AG9" s="13">
        <v>0</v>
      </c>
      <c r="AH9" s="36">
        <v>0</v>
      </c>
      <c r="AI9" s="8">
        <v>79831542</v>
      </c>
      <c r="AJ9" s="6">
        <v>84853162</v>
      </c>
    </row>
    <row r="10" spans="1:36" x14ac:dyDescent="0.15">
      <c r="A10" s="48">
        <v>7</v>
      </c>
      <c r="B10" s="6" t="s">
        <v>6</v>
      </c>
      <c r="C10" s="7">
        <v>661560</v>
      </c>
      <c r="D10" s="7">
        <v>12012</v>
      </c>
      <c r="E10" s="7">
        <v>220158</v>
      </c>
      <c r="F10" s="7">
        <v>173683</v>
      </c>
      <c r="G10" s="7">
        <v>3492337</v>
      </c>
      <c r="H10" s="7">
        <v>479361</v>
      </c>
      <c r="I10" s="7">
        <v>4342265</v>
      </c>
      <c r="J10" s="7">
        <v>2443543</v>
      </c>
      <c r="K10" s="7">
        <v>274091</v>
      </c>
      <c r="L10" s="7">
        <v>194943</v>
      </c>
      <c r="M10" s="7">
        <v>1017482</v>
      </c>
      <c r="N10" s="7">
        <v>669685</v>
      </c>
      <c r="O10" s="7">
        <v>2017838</v>
      </c>
      <c r="P10" s="7">
        <v>6559759</v>
      </c>
      <c r="Q10" s="7">
        <v>53968</v>
      </c>
      <c r="R10" s="8">
        <v>22612685</v>
      </c>
      <c r="S10" s="9">
        <v>4397</v>
      </c>
      <c r="T10" s="9">
        <v>6263082</v>
      </c>
      <c r="U10" s="9">
        <v>1015299</v>
      </c>
      <c r="V10" s="9">
        <v>0</v>
      </c>
      <c r="W10" s="9">
        <v>0</v>
      </c>
      <c r="X10" s="9">
        <v>0</v>
      </c>
      <c r="Y10" s="8">
        <v>7282778</v>
      </c>
      <c r="Z10" s="6">
        <v>29895463</v>
      </c>
      <c r="AA10" s="10">
        <v>1406201</v>
      </c>
      <c r="AB10" s="11">
        <v>25216</v>
      </c>
      <c r="AC10" s="8">
        <v>8688979</v>
      </c>
      <c r="AD10" s="6">
        <v>31301664</v>
      </c>
      <c r="AE10" s="12">
        <v>-621770</v>
      </c>
      <c r="AF10" s="13">
        <v>0</v>
      </c>
      <c r="AG10" s="13">
        <v>0</v>
      </c>
      <c r="AH10" s="36">
        <v>-1822</v>
      </c>
      <c r="AI10" s="8">
        <v>8067209</v>
      </c>
      <c r="AJ10" s="6">
        <v>30679894</v>
      </c>
    </row>
    <row r="11" spans="1:36" x14ac:dyDescent="0.15">
      <c r="A11" s="48">
        <v>8</v>
      </c>
      <c r="B11" s="6" t="s">
        <v>7</v>
      </c>
      <c r="C11" s="7">
        <v>2437419</v>
      </c>
      <c r="D11" s="7">
        <v>28834</v>
      </c>
      <c r="E11" s="7">
        <v>645301</v>
      </c>
      <c r="F11" s="7">
        <v>41122</v>
      </c>
      <c r="G11" s="7">
        <v>9304736</v>
      </c>
      <c r="H11" s="7">
        <v>4047117</v>
      </c>
      <c r="I11" s="7">
        <v>198760</v>
      </c>
      <c r="J11" s="7">
        <v>736930</v>
      </c>
      <c r="K11" s="7">
        <v>158709</v>
      </c>
      <c r="L11" s="7">
        <v>98501</v>
      </c>
      <c r="M11" s="7">
        <v>1943913</v>
      </c>
      <c r="N11" s="7">
        <v>267583</v>
      </c>
      <c r="O11" s="7">
        <v>564382</v>
      </c>
      <c r="P11" s="7">
        <v>9820493</v>
      </c>
      <c r="Q11" s="7">
        <v>19317</v>
      </c>
      <c r="R11" s="8">
        <v>30313117</v>
      </c>
      <c r="S11" s="9">
        <v>1613074</v>
      </c>
      <c r="T11" s="9">
        <v>52574910</v>
      </c>
      <c r="U11" s="9">
        <v>2810</v>
      </c>
      <c r="V11" s="9">
        <v>989223</v>
      </c>
      <c r="W11" s="9">
        <v>7825671</v>
      </c>
      <c r="X11" s="9">
        <v>2426</v>
      </c>
      <c r="Y11" s="8">
        <v>63008114</v>
      </c>
      <c r="Z11" s="6">
        <v>93321231</v>
      </c>
      <c r="AA11" s="10">
        <v>27614704</v>
      </c>
      <c r="AB11" s="11">
        <v>563548</v>
      </c>
      <c r="AC11" s="8">
        <v>90622818</v>
      </c>
      <c r="AD11" s="6">
        <v>120935935</v>
      </c>
      <c r="AE11" s="12">
        <v>-40066481</v>
      </c>
      <c r="AF11" s="13">
        <v>0</v>
      </c>
      <c r="AG11" s="13">
        <v>0</v>
      </c>
      <c r="AH11" s="36">
        <v>-54481</v>
      </c>
      <c r="AI11" s="8">
        <v>50556337</v>
      </c>
      <c r="AJ11" s="6">
        <v>80869454</v>
      </c>
    </row>
    <row r="12" spans="1:36" x14ac:dyDescent="0.15">
      <c r="A12" s="48">
        <v>9</v>
      </c>
      <c r="B12" s="6" t="s">
        <v>8</v>
      </c>
      <c r="C12" s="7">
        <v>232819</v>
      </c>
      <c r="D12" s="7">
        <v>18632</v>
      </c>
      <c r="E12" s="7">
        <v>104752</v>
      </c>
      <c r="F12" s="7">
        <v>112671</v>
      </c>
      <c r="G12" s="7">
        <v>1253879</v>
      </c>
      <c r="H12" s="7">
        <v>1030453</v>
      </c>
      <c r="I12" s="7">
        <v>1030657</v>
      </c>
      <c r="J12" s="7">
        <v>1401520</v>
      </c>
      <c r="K12" s="7">
        <v>2378439</v>
      </c>
      <c r="L12" s="7">
        <v>4583184</v>
      </c>
      <c r="M12" s="7">
        <v>1974415</v>
      </c>
      <c r="N12" s="7">
        <v>308028</v>
      </c>
      <c r="O12" s="7">
        <v>1104679</v>
      </c>
      <c r="P12" s="7">
        <v>2652593</v>
      </c>
      <c r="Q12" s="7">
        <v>164379</v>
      </c>
      <c r="R12" s="8">
        <v>18351100</v>
      </c>
      <c r="S12" s="9">
        <v>235</v>
      </c>
      <c r="T12" s="9">
        <v>16357397</v>
      </c>
      <c r="U12" s="9">
        <v>0</v>
      </c>
      <c r="V12" s="9">
        <v>0</v>
      </c>
      <c r="W12" s="9">
        <v>0</v>
      </c>
      <c r="X12" s="9">
        <v>0</v>
      </c>
      <c r="Y12" s="8">
        <v>16357632</v>
      </c>
      <c r="Z12" s="6">
        <v>34708732</v>
      </c>
      <c r="AA12" s="10">
        <v>1037781</v>
      </c>
      <c r="AB12" s="11">
        <v>1037028</v>
      </c>
      <c r="AC12" s="8">
        <v>17395413</v>
      </c>
      <c r="AD12" s="6">
        <v>35746513</v>
      </c>
      <c r="AE12" s="12">
        <v>-3182999</v>
      </c>
      <c r="AF12" s="13">
        <v>0</v>
      </c>
      <c r="AG12" s="13">
        <v>0</v>
      </c>
      <c r="AH12" s="36">
        <v>-1138741</v>
      </c>
      <c r="AI12" s="8">
        <v>14212414</v>
      </c>
      <c r="AJ12" s="6">
        <v>32563514</v>
      </c>
    </row>
    <row r="13" spans="1:36" x14ac:dyDescent="0.15">
      <c r="A13" s="48">
        <v>10</v>
      </c>
      <c r="B13" s="6" t="s">
        <v>9</v>
      </c>
      <c r="C13" s="7">
        <v>2573</v>
      </c>
      <c r="D13" s="7">
        <v>771</v>
      </c>
      <c r="E13" s="7">
        <v>5375</v>
      </c>
      <c r="F13" s="7">
        <v>3207</v>
      </c>
      <c r="G13" s="7">
        <v>134669</v>
      </c>
      <c r="H13" s="7">
        <v>109128</v>
      </c>
      <c r="I13" s="7">
        <v>87774</v>
      </c>
      <c r="J13" s="7">
        <v>840618</v>
      </c>
      <c r="K13" s="7">
        <v>185878</v>
      </c>
      <c r="L13" s="7">
        <v>1455733</v>
      </c>
      <c r="M13" s="7">
        <v>813657</v>
      </c>
      <c r="N13" s="7">
        <v>207179</v>
      </c>
      <c r="O13" s="7">
        <v>62113</v>
      </c>
      <c r="P13" s="7">
        <v>1390516</v>
      </c>
      <c r="Q13" s="7">
        <v>27427</v>
      </c>
      <c r="R13" s="8">
        <v>5326618</v>
      </c>
      <c r="S13" s="9">
        <v>0</v>
      </c>
      <c r="T13" s="9">
        <v>55926773</v>
      </c>
      <c r="U13" s="9">
        <v>10757</v>
      </c>
      <c r="V13" s="9">
        <v>0</v>
      </c>
      <c r="W13" s="9">
        <v>697850</v>
      </c>
      <c r="X13" s="9">
        <v>0</v>
      </c>
      <c r="Y13" s="8">
        <v>56635380</v>
      </c>
      <c r="Z13" s="6">
        <v>61961998</v>
      </c>
      <c r="AA13" s="10">
        <v>22004</v>
      </c>
      <c r="AB13" s="11">
        <v>22004</v>
      </c>
      <c r="AC13" s="8">
        <v>56657384</v>
      </c>
      <c r="AD13" s="6">
        <v>61984002</v>
      </c>
      <c r="AE13" s="12">
        <v>-535</v>
      </c>
      <c r="AF13" s="13">
        <v>0</v>
      </c>
      <c r="AG13" s="13">
        <v>0</v>
      </c>
      <c r="AH13" s="36">
        <v>-535</v>
      </c>
      <c r="AI13" s="8">
        <v>56656849</v>
      </c>
      <c r="AJ13" s="6">
        <v>61983467</v>
      </c>
    </row>
    <row r="14" spans="1:36" x14ac:dyDescent="0.15">
      <c r="A14" s="48">
        <v>11</v>
      </c>
      <c r="B14" s="6" t="s">
        <v>10</v>
      </c>
      <c r="C14" s="7">
        <v>4170827</v>
      </c>
      <c r="D14" s="7">
        <v>153851</v>
      </c>
      <c r="E14" s="7">
        <v>521365</v>
      </c>
      <c r="F14" s="7">
        <v>926606</v>
      </c>
      <c r="G14" s="7">
        <v>8401740</v>
      </c>
      <c r="H14" s="7">
        <v>5511590</v>
      </c>
      <c r="I14" s="7">
        <v>1202182</v>
      </c>
      <c r="J14" s="7">
        <v>5882711</v>
      </c>
      <c r="K14" s="7">
        <v>1271186</v>
      </c>
      <c r="L14" s="7">
        <v>197300</v>
      </c>
      <c r="M14" s="7">
        <v>9942958</v>
      </c>
      <c r="N14" s="7">
        <v>1000864</v>
      </c>
      <c r="O14" s="7">
        <v>2475111</v>
      </c>
      <c r="P14" s="7">
        <v>6941215</v>
      </c>
      <c r="Q14" s="7">
        <v>254355</v>
      </c>
      <c r="R14" s="8">
        <v>48853861</v>
      </c>
      <c r="S14" s="9">
        <v>292738</v>
      </c>
      <c r="T14" s="9">
        <v>12220534</v>
      </c>
      <c r="U14" s="9">
        <v>317549</v>
      </c>
      <c r="V14" s="9">
        <v>121243</v>
      </c>
      <c r="W14" s="9">
        <v>809588</v>
      </c>
      <c r="X14" s="9">
        <v>1069</v>
      </c>
      <c r="Y14" s="8">
        <v>13762721</v>
      </c>
      <c r="Z14" s="6">
        <v>62616582</v>
      </c>
      <c r="AA14" s="10">
        <v>26879413</v>
      </c>
      <c r="AB14" s="11">
        <v>4257870</v>
      </c>
      <c r="AC14" s="8">
        <v>40642134</v>
      </c>
      <c r="AD14" s="6">
        <v>89495995</v>
      </c>
      <c r="AE14" s="12">
        <v>-16662759</v>
      </c>
      <c r="AF14" s="13">
        <v>0</v>
      </c>
      <c r="AG14" s="13">
        <v>0</v>
      </c>
      <c r="AH14" s="36">
        <v>-326416</v>
      </c>
      <c r="AI14" s="8">
        <v>23979375</v>
      </c>
      <c r="AJ14" s="6">
        <v>72833236</v>
      </c>
    </row>
    <row r="15" spans="1:36" x14ac:dyDescent="0.15">
      <c r="A15" s="48">
        <v>12</v>
      </c>
      <c r="B15" s="6" t="s">
        <v>11</v>
      </c>
      <c r="C15" s="7">
        <v>153763</v>
      </c>
      <c r="D15" s="7">
        <v>4643</v>
      </c>
      <c r="E15" s="7">
        <v>32253</v>
      </c>
      <c r="F15" s="7">
        <v>34707</v>
      </c>
      <c r="G15" s="7">
        <v>724576</v>
      </c>
      <c r="H15" s="7">
        <v>728436</v>
      </c>
      <c r="I15" s="7">
        <v>508048</v>
      </c>
      <c r="J15" s="7">
        <v>3288093</v>
      </c>
      <c r="K15" s="7">
        <v>1705377</v>
      </c>
      <c r="L15" s="7">
        <v>157212</v>
      </c>
      <c r="M15" s="7">
        <v>623537</v>
      </c>
      <c r="N15" s="7">
        <v>9464773</v>
      </c>
      <c r="O15" s="7">
        <v>1803840</v>
      </c>
      <c r="P15" s="7">
        <v>6331721</v>
      </c>
      <c r="Q15" s="7">
        <v>206370</v>
      </c>
      <c r="R15" s="8">
        <v>25767349</v>
      </c>
      <c r="S15" s="9">
        <v>142571</v>
      </c>
      <c r="T15" s="9">
        <v>19922168</v>
      </c>
      <c r="U15" s="9">
        <v>1029</v>
      </c>
      <c r="V15" s="9">
        <v>2344869</v>
      </c>
      <c r="W15" s="9">
        <v>10732422</v>
      </c>
      <c r="X15" s="9">
        <v>-381</v>
      </c>
      <c r="Y15" s="8">
        <v>33142678</v>
      </c>
      <c r="Z15" s="6">
        <v>58910027</v>
      </c>
      <c r="AA15" s="10">
        <v>6446826</v>
      </c>
      <c r="AB15" s="11">
        <v>746690</v>
      </c>
      <c r="AC15" s="8">
        <v>39589504</v>
      </c>
      <c r="AD15" s="6">
        <v>65356853</v>
      </c>
      <c r="AE15" s="12">
        <v>-28854910</v>
      </c>
      <c r="AF15" s="13">
        <v>0</v>
      </c>
      <c r="AG15" s="13">
        <v>-145</v>
      </c>
      <c r="AH15" s="36">
        <v>-1405370</v>
      </c>
      <c r="AI15" s="8">
        <v>10734449</v>
      </c>
      <c r="AJ15" s="6">
        <v>36501798</v>
      </c>
    </row>
    <row r="16" spans="1:36" x14ac:dyDescent="0.15">
      <c r="A16" s="48">
        <v>13</v>
      </c>
      <c r="B16" s="6" t="s">
        <v>12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482046</v>
      </c>
      <c r="R16" s="8">
        <v>482046</v>
      </c>
      <c r="S16" s="9">
        <v>0</v>
      </c>
      <c r="T16" s="9">
        <v>2149615</v>
      </c>
      <c r="U16" s="9">
        <v>60186285</v>
      </c>
      <c r="V16" s="9">
        <v>0</v>
      </c>
      <c r="W16" s="9">
        <v>0</v>
      </c>
      <c r="X16" s="9">
        <v>0</v>
      </c>
      <c r="Y16" s="8">
        <v>62335900</v>
      </c>
      <c r="Z16" s="6">
        <v>62817946</v>
      </c>
      <c r="AA16" s="10">
        <v>0</v>
      </c>
      <c r="AB16" s="11">
        <v>0</v>
      </c>
      <c r="AC16" s="8">
        <v>62335900</v>
      </c>
      <c r="AD16" s="6">
        <v>62817946</v>
      </c>
      <c r="AE16" s="12">
        <v>0</v>
      </c>
      <c r="AF16" s="13">
        <v>0</v>
      </c>
      <c r="AG16" s="13">
        <v>0</v>
      </c>
      <c r="AH16" s="36">
        <v>0</v>
      </c>
      <c r="AI16" s="8">
        <v>62335900</v>
      </c>
      <c r="AJ16" s="6">
        <v>62817946</v>
      </c>
    </row>
    <row r="17" spans="1:36" x14ac:dyDescent="0.15">
      <c r="A17" s="48">
        <v>14</v>
      </c>
      <c r="B17" s="6" t="s">
        <v>13</v>
      </c>
      <c r="C17" s="7">
        <v>880907</v>
      </c>
      <c r="D17" s="7">
        <v>37106</v>
      </c>
      <c r="E17" s="7">
        <v>209489</v>
      </c>
      <c r="F17" s="7">
        <v>159689</v>
      </c>
      <c r="G17" s="7">
        <v>6611634</v>
      </c>
      <c r="H17" s="7">
        <v>9669164</v>
      </c>
      <c r="I17" s="7">
        <v>5226594</v>
      </c>
      <c r="J17" s="7">
        <v>5922526</v>
      </c>
      <c r="K17" s="7">
        <v>3552260</v>
      </c>
      <c r="L17" s="7">
        <v>1134457</v>
      </c>
      <c r="M17" s="7">
        <v>9929264</v>
      </c>
      <c r="N17" s="7">
        <v>5524338</v>
      </c>
      <c r="O17" s="7">
        <v>4993894</v>
      </c>
      <c r="P17" s="7">
        <v>22820566</v>
      </c>
      <c r="Q17" s="7">
        <v>141471</v>
      </c>
      <c r="R17" s="8">
        <v>76813359</v>
      </c>
      <c r="S17" s="9">
        <v>4809722</v>
      </c>
      <c r="T17" s="9">
        <v>79283625</v>
      </c>
      <c r="U17" s="9">
        <v>117778821</v>
      </c>
      <c r="V17" s="9">
        <v>1770964</v>
      </c>
      <c r="W17" s="9">
        <v>18432575</v>
      </c>
      <c r="X17" s="9">
        <v>0</v>
      </c>
      <c r="Y17" s="8">
        <v>222075707</v>
      </c>
      <c r="Z17" s="6">
        <v>298889066</v>
      </c>
      <c r="AA17" s="10">
        <v>16537382</v>
      </c>
      <c r="AB17" s="11">
        <v>2799191</v>
      </c>
      <c r="AC17" s="8">
        <v>238613089</v>
      </c>
      <c r="AD17" s="6">
        <v>315426448</v>
      </c>
      <c r="AE17" s="12">
        <v>-45246508</v>
      </c>
      <c r="AF17" s="13">
        <v>0</v>
      </c>
      <c r="AG17" s="13">
        <v>0</v>
      </c>
      <c r="AH17" s="36">
        <v>-2909665</v>
      </c>
      <c r="AI17" s="8">
        <v>193366581</v>
      </c>
      <c r="AJ17" s="6">
        <v>270179940</v>
      </c>
    </row>
    <row r="18" spans="1:36" x14ac:dyDescent="0.15">
      <c r="A18" s="48">
        <v>15</v>
      </c>
      <c r="B18" s="6" t="s">
        <v>14</v>
      </c>
      <c r="C18" s="7">
        <v>87230</v>
      </c>
      <c r="D18" s="7">
        <v>1264</v>
      </c>
      <c r="E18" s="7">
        <v>102642</v>
      </c>
      <c r="F18" s="7">
        <v>43482</v>
      </c>
      <c r="G18" s="7">
        <v>1087985</v>
      </c>
      <c r="H18" s="7">
        <v>1243684</v>
      </c>
      <c r="I18" s="7">
        <v>174395</v>
      </c>
      <c r="J18" s="7">
        <v>314071</v>
      </c>
      <c r="K18" s="7">
        <v>307563</v>
      </c>
      <c r="L18" s="7">
        <v>168282</v>
      </c>
      <c r="M18" s="7">
        <v>306291</v>
      </c>
      <c r="N18" s="7">
        <v>209925</v>
      </c>
      <c r="O18" s="7">
        <v>22529</v>
      </c>
      <c r="P18" s="7">
        <v>1169789</v>
      </c>
      <c r="Q18" s="7">
        <v>0</v>
      </c>
      <c r="R18" s="8">
        <v>5239132</v>
      </c>
      <c r="S18" s="9">
        <v>0</v>
      </c>
      <c r="T18" s="9">
        <v>2452</v>
      </c>
      <c r="U18" s="9">
        <v>0</v>
      </c>
      <c r="V18" s="9">
        <v>0</v>
      </c>
      <c r="W18" s="9">
        <v>0</v>
      </c>
      <c r="X18" s="9">
        <v>0</v>
      </c>
      <c r="Y18" s="8">
        <v>2452</v>
      </c>
      <c r="Z18" s="6">
        <v>5241584</v>
      </c>
      <c r="AA18" s="10">
        <v>298437</v>
      </c>
      <c r="AB18" s="11">
        <v>1062</v>
      </c>
      <c r="AC18" s="8">
        <v>300889</v>
      </c>
      <c r="AD18" s="6">
        <v>5540021</v>
      </c>
      <c r="AE18" s="12">
        <v>-13252</v>
      </c>
      <c r="AF18" s="13">
        <v>0</v>
      </c>
      <c r="AG18" s="13">
        <v>0</v>
      </c>
      <c r="AH18" s="36">
        <v>-13252</v>
      </c>
      <c r="AI18" s="8">
        <v>287637</v>
      </c>
      <c r="AJ18" s="6">
        <v>5526769</v>
      </c>
    </row>
    <row r="19" spans="1:36" x14ac:dyDescent="0.15">
      <c r="A19" s="35">
        <v>70</v>
      </c>
      <c r="B19" s="15" t="s">
        <v>15</v>
      </c>
      <c r="C19" s="16">
        <v>30352177</v>
      </c>
      <c r="D19" s="16">
        <v>706864</v>
      </c>
      <c r="E19" s="16">
        <v>5003238</v>
      </c>
      <c r="F19" s="16">
        <v>1709136</v>
      </c>
      <c r="G19" s="16">
        <v>121316101</v>
      </c>
      <c r="H19" s="16">
        <v>45544144</v>
      </c>
      <c r="I19" s="16">
        <v>15638643</v>
      </c>
      <c r="J19" s="16">
        <v>23644008</v>
      </c>
      <c r="K19" s="16">
        <v>10757898</v>
      </c>
      <c r="L19" s="16">
        <v>9054095</v>
      </c>
      <c r="M19" s="16">
        <v>36360216</v>
      </c>
      <c r="N19" s="16">
        <v>18929771</v>
      </c>
      <c r="O19" s="16">
        <v>16680620</v>
      </c>
      <c r="P19" s="16">
        <v>98542484</v>
      </c>
      <c r="Q19" s="16">
        <v>1566078</v>
      </c>
      <c r="R19" s="17">
        <v>435805473</v>
      </c>
      <c r="S19" s="14">
        <v>8295263</v>
      </c>
      <c r="T19" s="16">
        <v>332057786</v>
      </c>
      <c r="U19" s="16">
        <v>179312873</v>
      </c>
      <c r="V19" s="16">
        <v>53580670</v>
      </c>
      <c r="W19" s="16">
        <v>110649293</v>
      </c>
      <c r="X19" s="16">
        <v>-1197676</v>
      </c>
      <c r="Y19" s="17">
        <v>682698209</v>
      </c>
      <c r="Z19" s="17">
        <v>1118503682</v>
      </c>
      <c r="AA19" s="18">
        <v>245975417</v>
      </c>
      <c r="AB19" s="19">
        <v>11034210</v>
      </c>
      <c r="AC19" s="17">
        <v>928673626</v>
      </c>
      <c r="AD19" s="15">
        <v>1364479099</v>
      </c>
      <c r="AE19" s="18">
        <v>-366935326</v>
      </c>
      <c r="AF19" s="16">
        <v>-144671</v>
      </c>
      <c r="AG19" s="16">
        <v>-1561591</v>
      </c>
      <c r="AH19" s="19">
        <v>-24722443</v>
      </c>
      <c r="AI19" s="17">
        <v>560032038</v>
      </c>
      <c r="AJ19" s="15">
        <v>995837511</v>
      </c>
    </row>
    <row r="20" spans="1:36" x14ac:dyDescent="0.15">
      <c r="A20" s="48">
        <v>71</v>
      </c>
      <c r="B20" s="6" t="s">
        <v>34</v>
      </c>
      <c r="C20" s="20">
        <v>72226</v>
      </c>
      <c r="D20" s="20">
        <v>38973</v>
      </c>
      <c r="E20" s="20">
        <v>156172</v>
      </c>
      <c r="F20" s="20">
        <v>74193</v>
      </c>
      <c r="G20" s="20">
        <v>1461430</v>
      </c>
      <c r="H20" s="20">
        <v>1025457</v>
      </c>
      <c r="I20" s="20">
        <v>460918</v>
      </c>
      <c r="J20" s="20">
        <v>994592</v>
      </c>
      <c r="K20" s="20">
        <v>737295</v>
      </c>
      <c r="L20" s="20">
        <v>78309</v>
      </c>
      <c r="M20" s="20">
        <v>316475</v>
      </c>
      <c r="N20" s="20">
        <v>186941</v>
      </c>
      <c r="O20" s="20">
        <v>589415</v>
      </c>
      <c r="P20" s="20">
        <v>2087033</v>
      </c>
      <c r="Q20" s="20">
        <v>15834</v>
      </c>
      <c r="R20" s="8">
        <v>8295263</v>
      </c>
    </row>
    <row r="21" spans="1:36" x14ac:dyDescent="0.15">
      <c r="A21" s="48">
        <v>91</v>
      </c>
      <c r="B21" s="6" t="s">
        <v>35</v>
      </c>
      <c r="C21" s="20">
        <v>5263920</v>
      </c>
      <c r="D21" s="20">
        <v>637318</v>
      </c>
      <c r="E21" s="20">
        <v>981656</v>
      </c>
      <c r="F21" s="20">
        <v>458828</v>
      </c>
      <c r="G21" s="20">
        <v>32484154</v>
      </c>
      <c r="H21" s="20">
        <v>17577902</v>
      </c>
      <c r="I21" s="20">
        <v>4031997</v>
      </c>
      <c r="J21" s="20">
        <v>27303851</v>
      </c>
      <c r="K21" s="20">
        <v>8281073</v>
      </c>
      <c r="L21" s="20">
        <v>2081779</v>
      </c>
      <c r="M21" s="20">
        <v>16376635</v>
      </c>
      <c r="N21" s="20">
        <v>4044057</v>
      </c>
      <c r="O21" s="20">
        <v>28655915</v>
      </c>
      <c r="P21" s="20">
        <v>120860143</v>
      </c>
      <c r="Q21" s="20">
        <v>85542</v>
      </c>
      <c r="R21" s="8">
        <v>269124770</v>
      </c>
    </row>
    <row r="22" spans="1:36" x14ac:dyDescent="0.15">
      <c r="A22" s="48">
        <v>92</v>
      </c>
      <c r="B22" s="6" t="s">
        <v>36</v>
      </c>
      <c r="C22" s="20">
        <v>7411720</v>
      </c>
      <c r="D22" s="20">
        <v>65124</v>
      </c>
      <c r="E22" s="20">
        <v>1936059</v>
      </c>
      <c r="F22" s="20">
        <v>996839</v>
      </c>
      <c r="G22" s="20">
        <v>6665675</v>
      </c>
      <c r="H22" s="20">
        <v>13417749</v>
      </c>
      <c r="I22" s="20">
        <v>2690517</v>
      </c>
      <c r="J22" s="20">
        <v>16848198</v>
      </c>
      <c r="K22" s="20">
        <v>10074748</v>
      </c>
      <c r="L22" s="20">
        <v>24029457</v>
      </c>
      <c r="M22" s="20">
        <v>6852070</v>
      </c>
      <c r="N22" s="20">
        <v>5852856</v>
      </c>
      <c r="O22" s="20">
        <v>0</v>
      </c>
      <c r="P22" s="20">
        <v>12806337</v>
      </c>
      <c r="Q22" s="20">
        <v>2065514</v>
      </c>
      <c r="R22" s="8">
        <v>111712863</v>
      </c>
    </row>
    <row r="23" spans="1:36" x14ac:dyDescent="0.15">
      <c r="A23" s="48">
        <v>93</v>
      </c>
      <c r="B23" s="6" t="s">
        <v>37</v>
      </c>
      <c r="C23" s="20">
        <v>5893254</v>
      </c>
      <c r="D23" s="20">
        <v>234496</v>
      </c>
      <c r="E23" s="20">
        <v>1277321</v>
      </c>
      <c r="F23" s="20">
        <v>1086345</v>
      </c>
      <c r="G23" s="20">
        <v>21240819</v>
      </c>
      <c r="H23" s="20">
        <v>4074594</v>
      </c>
      <c r="I23" s="20">
        <v>6754727</v>
      </c>
      <c r="J23" s="20">
        <v>6371406</v>
      </c>
      <c r="K23" s="20">
        <v>2456100</v>
      </c>
      <c r="L23" s="20">
        <v>22390388</v>
      </c>
      <c r="M23" s="20">
        <v>9200858</v>
      </c>
      <c r="N23" s="20">
        <v>5976825</v>
      </c>
      <c r="O23" s="20">
        <v>16822851</v>
      </c>
      <c r="P23" s="20">
        <v>30155648</v>
      </c>
      <c r="Q23" s="20">
        <v>1394612</v>
      </c>
      <c r="R23" s="8">
        <v>135330244</v>
      </c>
    </row>
    <row r="24" spans="1:36" x14ac:dyDescent="0.15">
      <c r="A24" s="48">
        <v>94</v>
      </c>
      <c r="B24" s="6" t="s">
        <v>38</v>
      </c>
      <c r="C24" s="20">
        <v>2100648</v>
      </c>
      <c r="D24" s="20">
        <v>129082</v>
      </c>
      <c r="E24" s="20">
        <v>491768</v>
      </c>
      <c r="F24" s="20">
        <v>625610</v>
      </c>
      <c r="G24" s="20">
        <v>7675648</v>
      </c>
      <c r="H24" s="20">
        <v>3621307</v>
      </c>
      <c r="I24" s="20">
        <v>1483406</v>
      </c>
      <c r="J24" s="20">
        <v>5761041</v>
      </c>
      <c r="K24" s="20">
        <v>622800</v>
      </c>
      <c r="L24" s="20">
        <v>4371241</v>
      </c>
      <c r="M24" s="20">
        <v>3901135</v>
      </c>
      <c r="N24" s="20">
        <v>1517657</v>
      </c>
      <c r="O24" s="20">
        <v>69145</v>
      </c>
      <c r="P24" s="20">
        <v>7992574</v>
      </c>
      <c r="Q24" s="20">
        <v>440029</v>
      </c>
      <c r="R24" s="8">
        <v>40803091</v>
      </c>
    </row>
    <row r="25" spans="1:36" x14ac:dyDescent="0.15">
      <c r="A25" s="48">
        <v>95</v>
      </c>
      <c r="B25" s="6" t="s">
        <v>39</v>
      </c>
      <c r="C25" s="20">
        <v>-1409606</v>
      </c>
      <c r="D25" s="20">
        <v>0</v>
      </c>
      <c r="E25" s="20">
        <v>-43931</v>
      </c>
      <c r="F25" s="20">
        <v>0</v>
      </c>
      <c r="G25" s="20">
        <v>-64926</v>
      </c>
      <c r="H25" s="20">
        <v>-407991</v>
      </c>
      <c r="I25" s="20">
        <v>-380314</v>
      </c>
      <c r="J25" s="20">
        <v>-53642</v>
      </c>
      <c r="K25" s="20">
        <v>-366400</v>
      </c>
      <c r="L25" s="20">
        <v>-21802</v>
      </c>
      <c r="M25" s="20">
        <v>-174153</v>
      </c>
      <c r="N25" s="20">
        <v>-6309</v>
      </c>
      <c r="O25" s="20">
        <v>0</v>
      </c>
      <c r="P25" s="20">
        <v>-2264279</v>
      </c>
      <c r="Q25" s="20">
        <v>-40840</v>
      </c>
      <c r="R25" s="8">
        <v>-5234193</v>
      </c>
    </row>
    <row r="26" spans="1:36" x14ac:dyDescent="0.15">
      <c r="A26" s="35">
        <v>96</v>
      </c>
      <c r="B26" s="15" t="s">
        <v>40</v>
      </c>
      <c r="C26" s="16">
        <v>19332162</v>
      </c>
      <c r="D26" s="16">
        <v>1104993</v>
      </c>
      <c r="E26" s="16">
        <v>4799045</v>
      </c>
      <c r="F26" s="16">
        <v>3241815</v>
      </c>
      <c r="G26" s="16">
        <v>69462800</v>
      </c>
      <c r="H26" s="16">
        <v>39309018</v>
      </c>
      <c r="I26" s="16">
        <v>15041251</v>
      </c>
      <c r="J26" s="16">
        <v>57225446</v>
      </c>
      <c r="K26" s="16">
        <v>21805616</v>
      </c>
      <c r="L26" s="16">
        <v>52929372</v>
      </c>
      <c r="M26" s="16">
        <v>36473020</v>
      </c>
      <c r="N26" s="16">
        <v>17572027</v>
      </c>
      <c r="O26" s="16">
        <v>46137326</v>
      </c>
      <c r="P26" s="16">
        <v>171637456</v>
      </c>
      <c r="Q26" s="16">
        <v>3960691</v>
      </c>
      <c r="R26" s="17">
        <v>560032038</v>
      </c>
    </row>
    <row r="27" spans="1:36" x14ac:dyDescent="0.15">
      <c r="A27" s="49">
        <v>97</v>
      </c>
      <c r="B27" s="5" t="s">
        <v>33</v>
      </c>
      <c r="C27" s="3">
        <v>49684339</v>
      </c>
      <c r="D27" s="3">
        <v>1811857</v>
      </c>
      <c r="E27" s="3">
        <v>9802283</v>
      </c>
      <c r="F27" s="3">
        <v>4950951</v>
      </c>
      <c r="G27" s="3">
        <v>190778901</v>
      </c>
      <c r="H27" s="3">
        <v>84853162</v>
      </c>
      <c r="I27" s="3">
        <v>30679894</v>
      </c>
      <c r="J27" s="3">
        <v>80869454</v>
      </c>
      <c r="K27" s="3">
        <v>32563514</v>
      </c>
      <c r="L27" s="3">
        <v>61983467</v>
      </c>
      <c r="M27" s="3">
        <v>72833236</v>
      </c>
      <c r="N27" s="3">
        <v>36501798</v>
      </c>
      <c r="O27" s="3">
        <v>62817946</v>
      </c>
      <c r="P27" s="3">
        <v>270179940</v>
      </c>
      <c r="Q27" s="3">
        <v>5526769</v>
      </c>
      <c r="R27" s="4">
        <v>995837511</v>
      </c>
    </row>
  </sheetData>
  <mergeCells count="1">
    <mergeCell ref="A2:B3"/>
  </mergeCells>
  <phoneticPr fontId="3"/>
  <pageMargins left="0.70866141732283472" right="0.70866141732283472" top="0.74803149606299213" bottom="0.74803149606299213" header="0.31496062992125984" footer="0.31496062992125984"/>
  <pageSetup paperSize="9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CA9AC-1B77-46AA-A2DD-673575CBC7E1}">
  <sheetPr codeName="Sheet1">
    <tabColor rgb="FF00B0F0"/>
  </sheetPr>
  <dimension ref="A1:Q18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7" width="12.5" style="2" customWidth="1"/>
    <col min="18" max="26" width="18.625" style="2" customWidth="1"/>
    <col min="27" max="16384" width="9" style="2"/>
  </cols>
  <sheetData>
    <row r="1" spans="1:17" x14ac:dyDescent="0.15">
      <c r="A1" s="1" t="s">
        <v>42</v>
      </c>
    </row>
    <row r="2" spans="1:17" ht="18.75" customHeight="1" x14ac:dyDescent="0.15">
      <c r="A2" s="56"/>
      <c r="B2" s="57"/>
      <c r="C2" s="37">
        <v>1</v>
      </c>
      <c r="D2" s="38">
        <v>2</v>
      </c>
      <c r="E2" s="38">
        <v>3</v>
      </c>
      <c r="F2" s="38">
        <v>4</v>
      </c>
      <c r="G2" s="38">
        <v>5</v>
      </c>
      <c r="H2" s="38">
        <v>6</v>
      </c>
      <c r="I2" s="38">
        <v>7</v>
      </c>
      <c r="J2" s="38">
        <v>8</v>
      </c>
      <c r="K2" s="38">
        <v>9</v>
      </c>
      <c r="L2" s="38">
        <v>10</v>
      </c>
      <c r="M2" s="38">
        <v>11</v>
      </c>
      <c r="N2" s="38">
        <v>12</v>
      </c>
      <c r="O2" s="38">
        <v>13</v>
      </c>
      <c r="P2" s="38">
        <v>14</v>
      </c>
      <c r="Q2" s="40">
        <v>15</v>
      </c>
    </row>
    <row r="3" spans="1:17" x14ac:dyDescent="0.15">
      <c r="A3" s="58"/>
      <c r="B3" s="59"/>
      <c r="C3" s="43" t="s">
        <v>0</v>
      </c>
      <c r="D3" s="43" t="s">
        <v>1</v>
      </c>
      <c r="E3" s="43" t="s">
        <v>2</v>
      </c>
      <c r="F3" s="43" t="s">
        <v>3</v>
      </c>
      <c r="G3" s="43" t="s">
        <v>4</v>
      </c>
      <c r="H3" s="43" t="s">
        <v>5</v>
      </c>
      <c r="I3" s="43" t="s">
        <v>6</v>
      </c>
      <c r="J3" s="43" t="s">
        <v>7</v>
      </c>
      <c r="K3" s="43" t="s">
        <v>8</v>
      </c>
      <c r="L3" s="43" t="s">
        <v>9</v>
      </c>
      <c r="M3" s="43" t="s">
        <v>10</v>
      </c>
      <c r="N3" s="43" t="s">
        <v>11</v>
      </c>
      <c r="O3" s="43" t="s">
        <v>12</v>
      </c>
      <c r="P3" s="43" t="s">
        <v>13</v>
      </c>
      <c r="Q3" s="45" t="s">
        <v>14</v>
      </c>
    </row>
    <row r="4" spans="1:17" x14ac:dyDescent="0.15">
      <c r="A4" s="50">
        <v>1</v>
      </c>
      <c r="B4" s="6" t="s">
        <v>0</v>
      </c>
      <c r="C4" s="21">
        <f t="array" ref="C4:Q18">生産者価格評価表!C4:Q18/生産者価格評価表!C27:Q27</f>
        <v>0.14650280443501523</v>
      </c>
      <c r="D4" s="21">
        <v>9.2612165308851634E-4</v>
      </c>
      <c r="E4" s="21">
        <v>0</v>
      </c>
      <c r="F4" s="21">
        <v>0</v>
      </c>
      <c r="G4" s="21">
        <v>0.19505342469710527</v>
      </c>
      <c r="H4" s="21">
        <v>1.0265262713486151E-3</v>
      </c>
      <c r="I4" s="21">
        <v>0</v>
      </c>
      <c r="J4" s="21">
        <v>1.6516743145069337E-4</v>
      </c>
      <c r="K4" s="21">
        <v>0</v>
      </c>
      <c r="L4" s="21">
        <v>4.8561336525431858E-6</v>
      </c>
      <c r="M4" s="21">
        <v>6.0810149915623686E-5</v>
      </c>
      <c r="N4" s="21">
        <v>0</v>
      </c>
      <c r="O4" s="21">
        <v>1.9532634830180535E-5</v>
      </c>
      <c r="P4" s="21">
        <v>2.7850846365573994E-3</v>
      </c>
      <c r="Q4" s="22">
        <v>0</v>
      </c>
    </row>
    <row r="5" spans="1:17" x14ac:dyDescent="0.15">
      <c r="A5" s="50">
        <v>2</v>
      </c>
      <c r="B5" s="6" t="s">
        <v>1</v>
      </c>
      <c r="C5" s="21">
        <v>2.0930136556712568E-4</v>
      </c>
      <c r="D5" s="21">
        <v>0.18706608744509087</v>
      </c>
      <c r="E5" s="21">
        <v>3.9603019010979381E-4</v>
      </c>
      <c r="F5" s="21">
        <v>6.6653861046089938E-5</v>
      </c>
      <c r="G5" s="21">
        <v>2.8138017211871871E-3</v>
      </c>
      <c r="H5" s="21">
        <v>5.5201242824633924E-5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3.5340219497148156E-6</v>
      </c>
      <c r="P5" s="21">
        <v>2.0598124346315273E-4</v>
      </c>
      <c r="Q5" s="22">
        <v>0</v>
      </c>
    </row>
    <row r="6" spans="1:17" x14ac:dyDescent="0.15">
      <c r="A6" s="50">
        <v>3</v>
      </c>
      <c r="B6" s="6" t="s">
        <v>2</v>
      </c>
      <c r="C6" s="21">
        <v>0</v>
      </c>
      <c r="D6" s="21">
        <v>0</v>
      </c>
      <c r="E6" s="21">
        <v>7.3722519539580728E-2</v>
      </c>
      <c r="F6" s="21">
        <v>0</v>
      </c>
      <c r="G6" s="21">
        <v>1.1933138245722466E-2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5.7665980954079814E-6</v>
      </c>
      <c r="N6" s="21">
        <v>0</v>
      </c>
      <c r="O6" s="21">
        <v>5.890036582858026E-6</v>
      </c>
      <c r="P6" s="21">
        <v>7.2225939497950879E-4</v>
      </c>
      <c r="Q6" s="22">
        <v>0</v>
      </c>
    </row>
    <row r="7" spans="1:17" x14ac:dyDescent="0.15">
      <c r="A7" s="50">
        <v>4</v>
      </c>
      <c r="B7" s="6" t="s">
        <v>3</v>
      </c>
      <c r="C7" s="21">
        <v>1.7108006609487147E-5</v>
      </c>
      <c r="D7" s="21">
        <v>4.0897267278819464E-4</v>
      </c>
      <c r="E7" s="21">
        <v>0</v>
      </c>
      <c r="F7" s="21">
        <v>5.9699641543614554E-3</v>
      </c>
      <c r="G7" s="21">
        <v>5.9467215402399243E-3</v>
      </c>
      <c r="H7" s="21">
        <v>2.3947251370549988E-3</v>
      </c>
      <c r="I7" s="21">
        <v>3.8554729035243734E-2</v>
      </c>
      <c r="J7" s="21">
        <v>1.966131736217732E-6</v>
      </c>
      <c r="K7" s="21">
        <v>7.3702119494843212E-7</v>
      </c>
      <c r="L7" s="21">
        <v>3.2266668787662364E-7</v>
      </c>
      <c r="M7" s="21">
        <v>1.5926794739698233E-6</v>
      </c>
      <c r="N7" s="21">
        <v>1.0958364297561452E-7</v>
      </c>
      <c r="O7" s="21">
        <v>7.1794770239701888E-6</v>
      </c>
      <c r="P7" s="21">
        <v>1.5089943391060047E-5</v>
      </c>
      <c r="Q7" s="22">
        <v>1.1543815201974246E-4</v>
      </c>
    </row>
    <row r="8" spans="1:17" x14ac:dyDescent="0.15">
      <c r="A8" s="50">
        <v>5</v>
      </c>
      <c r="B8" s="6" t="s">
        <v>4</v>
      </c>
      <c r="C8" s="21">
        <v>0.28738601111307932</v>
      </c>
      <c r="D8" s="21">
        <v>5.9446192497531539E-2</v>
      </c>
      <c r="E8" s="21">
        <v>0.24741226100083011</v>
      </c>
      <c r="F8" s="21">
        <v>3.6090439998295275E-2</v>
      </c>
      <c r="G8" s="21">
        <v>0.25555308655436693</v>
      </c>
      <c r="H8" s="21">
        <v>0.26352821124096709</v>
      </c>
      <c r="I8" s="21">
        <v>3.1326640176788094E-2</v>
      </c>
      <c r="J8" s="21">
        <v>3.0886903230483046E-2</v>
      </c>
      <c r="K8" s="21">
        <v>2.498566340229743E-2</v>
      </c>
      <c r="L8" s="21">
        <v>2.4664157621257293E-3</v>
      </c>
      <c r="M8" s="21">
        <v>0.12556877192714599</v>
      </c>
      <c r="N8" s="21">
        <v>3.0163527834985004E-2</v>
      </c>
      <c r="O8" s="21">
        <v>4.9835663203632925E-2</v>
      </c>
      <c r="P8" s="21">
        <v>0.14403309512912024</v>
      </c>
      <c r="Q8" s="22">
        <v>2.6561812154624158E-2</v>
      </c>
    </row>
    <row r="9" spans="1:17" x14ac:dyDescent="0.15">
      <c r="A9" s="50">
        <v>6</v>
      </c>
      <c r="B9" s="6" t="s">
        <v>5</v>
      </c>
      <c r="C9" s="21">
        <v>3.1468869898822645E-3</v>
      </c>
      <c r="D9" s="21">
        <v>3.7916899622873106E-4</v>
      </c>
      <c r="E9" s="21">
        <v>1.0372073526136718E-3</v>
      </c>
      <c r="F9" s="21">
        <v>1.0906995443905625E-3</v>
      </c>
      <c r="G9" s="21">
        <v>2.0464317487603099E-3</v>
      </c>
      <c r="H9" s="21">
        <v>8.1341694726709188E-4</v>
      </c>
      <c r="I9" s="21">
        <v>2.3599005915731001E-2</v>
      </c>
      <c r="J9" s="21">
        <v>3.7427357924291168E-3</v>
      </c>
      <c r="K9" s="21">
        <v>3.4010457225224526E-3</v>
      </c>
      <c r="L9" s="21">
        <v>1.4702065633082448E-2</v>
      </c>
      <c r="M9" s="21">
        <v>9.0364514354408197E-3</v>
      </c>
      <c r="N9" s="21">
        <v>4.8317893819915395E-3</v>
      </c>
      <c r="O9" s="21">
        <v>8.0134743660673011E-3</v>
      </c>
      <c r="P9" s="21">
        <v>3.4556081402638554E-3</v>
      </c>
      <c r="Q9" s="22">
        <v>1.2540057310157164E-2</v>
      </c>
    </row>
    <row r="10" spans="1:17" x14ac:dyDescent="0.15">
      <c r="A10" s="50">
        <v>7</v>
      </c>
      <c r="B10" s="6" t="s">
        <v>6</v>
      </c>
      <c r="C10" s="21">
        <v>1.3315262179496842E-2</v>
      </c>
      <c r="D10" s="21">
        <v>6.6296622746717868E-3</v>
      </c>
      <c r="E10" s="21">
        <v>2.2459869807880471E-2</v>
      </c>
      <c r="F10" s="21">
        <v>3.5080734994145567E-2</v>
      </c>
      <c r="G10" s="21">
        <v>1.8305677313866064E-2</v>
      </c>
      <c r="H10" s="21">
        <v>5.6493003761014819E-3</v>
      </c>
      <c r="I10" s="21">
        <v>0.14153455028234452</v>
      </c>
      <c r="J10" s="21">
        <v>3.0215895856054623E-2</v>
      </c>
      <c r="K10" s="21">
        <v>8.4171198476921134E-3</v>
      </c>
      <c r="L10" s="21">
        <v>3.145080606736632E-3</v>
      </c>
      <c r="M10" s="21">
        <v>1.3970023245980722E-2</v>
      </c>
      <c r="N10" s="21">
        <v>1.8346630486531103E-2</v>
      </c>
      <c r="O10" s="21">
        <v>3.2121999022381283E-2</v>
      </c>
      <c r="P10" s="21">
        <v>2.4279222950452945E-2</v>
      </c>
      <c r="Q10" s="22">
        <v>9.7648372855822264E-3</v>
      </c>
    </row>
    <row r="11" spans="1:17" x14ac:dyDescent="0.15">
      <c r="A11" s="50">
        <v>8</v>
      </c>
      <c r="B11" s="6" t="s">
        <v>7</v>
      </c>
      <c r="C11" s="21">
        <v>4.9058094543634766E-2</v>
      </c>
      <c r="D11" s="21">
        <v>1.5914059442880976E-2</v>
      </c>
      <c r="E11" s="21">
        <v>6.583170471613603E-2</v>
      </c>
      <c r="F11" s="21">
        <v>8.3058790119312428E-3</v>
      </c>
      <c r="G11" s="21">
        <v>4.8772353500453385E-2</v>
      </c>
      <c r="H11" s="21">
        <v>4.7695535494599484E-2</v>
      </c>
      <c r="I11" s="21">
        <v>6.4785099974595736E-3</v>
      </c>
      <c r="J11" s="21">
        <v>9.1125878010750519E-3</v>
      </c>
      <c r="K11" s="21">
        <v>4.8738290345446134E-3</v>
      </c>
      <c r="L11" s="21">
        <v>1.5891495711267652E-3</v>
      </c>
      <c r="M11" s="21">
        <v>2.6689916674854319E-2</v>
      </c>
      <c r="N11" s="21">
        <v>7.3306799845859645E-3</v>
      </c>
      <c r="O11" s="21">
        <v>8.9844070992069688E-3</v>
      </c>
      <c r="P11" s="21">
        <v>3.6347972392028811E-2</v>
      </c>
      <c r="Q11" s="22">
        <v>3.4951705055883465E-3</v>
      </c>
    </row>
    <row r="12" spans="1:17" x14ac:dyDescent="0.15">
      <c r="A12" s="50">
        <v>9</v>
      </c>
      <c r="B12" s="6" t="s">
        <v>8</v>
      </c>
      <c r="C12" s="21">
        <v>4.6859635186049268E-3</v>
      </c>
      <c r="D12" s="21">
        <v>1.0283372252887507E-2</v>
      </c>
      <c r="E12" s="21">
        <v>1.0686490075832333E-2</v>
      </c>
      <c r="F12" s="21">
        <v>2.2757445993709088E-2</v>
      </c>
      <c r="G12" s="21">
        <v>6.572419661857681E-3</v>
      </c>
      <c r="H12" s="21">
        <v>1.214395522467389E-2</v>
      </c>
      <c r="I12" s="21">
        <v>3.3593890513441797E-2</v>
      </c>
      <c r="J12" s="21">
        <v>1.7330647490213055E-2</v>
      </c>
      <c r="K12" s="21">
        <v>7.3039998078831422E-2</v>
      </c>
      <c r="L12" s="21">
        <v>7.3942040060456765E-2</v>
      </c>
      <c r="M12" s="21">
        <v>2.7108708996535592E-2</v>
      </c>
      <c r="N12" s="21">
        <v>8.4387075946231477E-3</v>
      </c>
      <c r="O12" s="21">
        <v>1.7585404654905462E-2</v>
      </c>
      <c r="P12" s="21">
        <v>9.817875449968639E-3</v>
      </c>
      <c r="Q12" s="22">
        <v>2.9742332274064649E-2</v>
      </c>
    </row>
    <row r="13" spans="1:17" x14ac:dyDescent="0.15">
      <c r="A13" s="50">
        <v>10</v>
      </c>
      <c r="B13" s="6" t="s">
        <v>9</v>
      </c>
      <c r="C13" s="21">
        <v>5.1786942360247563E-5</v>
      </c>
      <c r="D13" s="21">
        <v>4.2553027087678555E-4</v>
      </c>
      <c r="E13" s="21">
        <v>5.4834164653275164E-4</v>
      </c>
      <c r="F13" s="21">
        <v>6.477543405297285E-4</v>
      </c>
      <c r="G13" s="21">
        <v>7.0589042757930555E-4</v>
      </c>
      <c r="H13" s="21">
        <v>1.2860805352191826E-3</v>
      </c>
      <c r="I13" s="21">
        <v>2.8609616447827363E-3</v>
      </c>
      <c r="J13" s="21">
        <v>1.039475300525709E-2</v>
      </c>
      <c r="K13" s="21">
        <v>5.7081677364426951E-3</v>
      </c>
      <c r="L13" s="21">
        <v>2.3485827277135045E-2</v>
      </c>
      <c r="M13" s="21">
        <v>1.1171506920274694E-2</v>
      </c>
      <c r="N13" s="21">
        <v>5.6758573920112102E-3</v>
      </c>
      <c r="O13" s="21">
        <v>9.8877795208394742E-4</v>
      </c>
      <c r="P13" s="21">
        <v>5.146629316743501E-3</v>
      </c>
      <c r="Q13" s="22">
        <v>4.9625739740524711E-3</v>
      </c>
    </row>
    <row r="14" spans="1:17" x14ac:dyDescent="0.15">
      <c r="A14" s="50">
        <v>11</v>
      </c>
      <c r="B14" s="6" t="s">
        <v>10</v>
      </c>
      <c r="C14" s="21">
        <v>8.3946512803561704E-2</v>
      </c>
      <c r="D14" s="21">
        <v>8.4913434117593167E-2</v>
      </c>
      <c r="E14" s="21">
        <v>5.3188119543171729E-2</v>
      </c>
      <c r="F14" s="21">
        <v>0.18715717444991881</v>
      </c>
      <c r="G14" s="21">
        <v>4.4039146655950177E-2</v>
      </c>
      <c r="H14" s="21">
        <v>6.4954444479040155E-2</v>
      </c>
      <c r="I14" s="21">
        <v>3.9184685579422146E-2</v>
      </c>
      <c r="J14" s="21">
        <v>7.2743300579227357E-2</v>
      </c>
      <c r="K14" s="21">
        <v>3.9037126030071569E-2</v>
      </c>
      <c r="L14" s="21">
        <v>3.1831068759028921E-3</v>
      </c>
      <c r="M14" s="21">
        <v>0.13651676825124179</v>
      </c>
      <c r="N14" s="21">
        <v>2.7419580810786361E-2</v>
      </c>
      <c r="O14" s="21">
        <v>3.9401336044957595E-2</v>
      </c>
      <c r="P14" s="21">
        <v>2.5691082024816497E-2</v>
      </c>
      <c r="Q14" s="22">
        <v>4.6022368584610646E-2</v>
      </c>
    </row>
    <row r="15" spans="1:17" x14ac:dyDescent="0.15">
      <c r="A15" s="50">
        <v>12</v>
      </c>
      <c r="B15" s="6" t="s">
        <v>11</v>
      </c>
      <c r="C15" s="21">
        <v>3.0947981415230261E-3</v>
      </c>
      <c r="D15" s="21">
        <v>2.5625642641775815E-3</v>
      </c>
      <c r="E15" s="21">
        <v>3.2903559303480629E-3</v>
      </c>
      <c r="F15" s="21">
        <v>7.0101683494746764E-3</v>
      </c>
      <c r="G15" s="21">
        <v>3.7979881223867622E-3</v>
      </c>
      <c r="H15" s="21">
        <v>8.5846653540147394E-3</v>
      </c>
      <c r="I15" s="21">
        <v>1.6559640003971331E-2</v>
      </c>
      <c r="J15" s="21">
        <v>4.0659270433555793E-2</v>
      </c>
      <c r="K15" s="21">
        <v>5.2370791432398853E-2</v>
      </c>
      <c r="L15" s="21">
        <v>2.5363537667229875E-3</v>
      </c>
      <c r="M15" s="21">
        <v>8.5611601824200148E-3</v>
      </c>
      <c r="N15" s="21">
        <v>0.25929607631930901</v>
      </c>
      <c r="O15" s="21">
        <v>2.8715361053034114E-2</v>
      </c>
      <c r="P15" s="21">
        <v>2.3435200259501132E-2</v>
      </c>
      <c r="Q15" s="22">
        <v>3.7340080614912619E-2</v>
      </c>
    </row>
    <row r="16" spans="1:17" x14ac:dyDescent="0.15">
      <c r="A16" s="50">
        <v>13</v>
      </c>
      <c r="B16" s="6" t="s">
        <v>12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1">
        <v>0</v>
      </c>
      <c r="Q16" s="22">
        <v>8.7220218539982408E-2</v>
      </c>
    </row>
    <row r="17" spans="1:17" x14ac:dyDescent="0.15">
      <c r="A17" s="50">
        <v>14</v>
      </c>
      <c r="B17" s="6" t="s">
        <v>13</v>
      </c>
      <c r="C17" s="21">
        <v>1.7730073856874699E-2</v>
      </c>
      <c r="D17" s="21">
        <v>2.047954115584177E-2</v>
      </c>
      <c r="E17" s="21">
        <v>2.1371449895906901E-2</v>
      </c>
      <c r="F17" s="21">
        <v>3.2254207322997136E-2</v>
      </c>
      <c r="G17" s="21">
        <v>3.465600213306607E-2</v>
      </c>
      <c r="H17" s="21">
        <v>0.11395172285977982</v>
      </c>
      <c r="I17" s="21">
        <v>0.17035893279161915</v>
      </c>
      <c r="J17" s="21">
        <v>7.3235637277828045E-2</v>
      </c>
      <c r="K17" s="21">
        <v>0.10908712124864657</v>
      </c>
      <c r="L17" s="21">
        <v>1.8302574136422538E-2</v>
      </c>
      <c r="M17" s="21">
        <v>0.13632874969334055</v>
      </c>
      <c r="N17" s="21">
        <v>0.15134427076715509</v>
      </c>
      <c r="O17" s="21">
        <v>7.9497887434905948E-2</v>
      </c>
      <c r="P17" s="21">
        <v>8.4464324035307722E-2</v>
      </c>
      <c r="Q17" s="22">
        <v>2.559741505389496E-2</v>
      </c>
    </row>
    <row r="18" spans="1:17" x14ac:dyDescent="0.15">
      <c r="A18" s="51">
        <v>15</v>
      </c>
      <c r="B18" s="5" t="s">
        <v>14</v>
      </c>
      <c r="C18" s="23">
        <v>1.7556840194653692E-3</v>
      </c>
      <c r="D18" s="23">
        <v>6.9762679946596231E-4</v>
      </c>
      <c r="E18" s="23">
        <v>1.0471234099239942E-2</v>
      </c>
      <c r="F18" s="23">
        <v>8.7825551091093405E-3</v>
      </c>
      <c r="G18" s="23">
        <v>5.7028580954033275E-3</v>
      </c>
      <c r="H18" s="23">
        <v>1.4656896345241678E-2</v>
      </c>
      <c r="I18" s="23">
        <v>5.6843416734099535E-3</v>
      </c>
      <c r="J18" s="23">
        <v>3.8836789970165993E-3</v>
      </c>
      <c r="K18" s="23">
        <v>9.4450187409135262E-3</v>
      </c>
      <c r="L18" s="23">
        <v>2.7149497784626987E-3</v>
      </c>
      <c r="M18" s="23">
        <v>4.2053740410490613E-3</v>
      </c>
      <c r="N18" s="23">
        <v>5.7510865629139696E-3</v>
      </c>
      <c r="O18" s="23">
        <v>3.5863955182488777E-4</v>
      </c>
      <c r="P18" s="23">
        <v>4.3296663697534321E-3</v>
      </c>
      <c r="Q18" s="24">
        <v>0</v>
      </c>
    </row>
  </sheetData>
  <mergeCells count="1">
    <mergeCell ref="A2:B3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CE15-84ED-4309-B1BC-7C35627CDC96}">
  <sheetPr codeName="Sheet2">
    <tabColor rgb="FF00B0F0"/>
  </sheetPr>
  <dimension ref="A1:S20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7" width="12.5" style="2" customWidth="1"/>
    <col min="18" max="18" width="6.375" style="2" bestFit="1" customWidth="1"/>
    <col min="19" max="19" width="8.375" style="2" bestFit="1" customWidth="1"/>
    <col min="20" max="26" width="18.625" style="2" customWidth="1"/>
    <col min="27" max="16384" width="9" style="2"/>
  </cols>
  <sheetData>
    <row r="1" spans="1:19" x14ac:dyDescent="0.15">
      <c r="A1" s="1" t="s">
        <v>49</v>
      </c>
    </row>
    <row r="2" spans="1:19" ht="18.75" customHeight="1" x14ac:dyDescent="0.15">
      <c r="A2" s="56"/>
      <c r="B2" s="57"/>
      <c r="C2" s="37">
        <v>1</v>
      </c>
      <c r="D2" s="38">
        <v>2</v>
      </c>
      <c r="E2" s="38">
        <v>3</v>
      </c>
      <c r="F2" s="38">
        <v>4</v>
      </c>
      <c r="G2" s="38">
        <v>5</v>
      </c>
      <c r="H2" s="38">
        <v>6</v>
      </c>
      <c r="I2" s="38">
        <v>7</v>
      </c>
      <c r="J2" s="38">
        <v>8</v>
      </c>
      <c r="K2" s="38">
        <v>9</v>
      </c>
      <c r="L2" s="38">
        <v>10</v>
      </c>
      <c r="M2" s="38">
        <v>11</v>
      </c>
      <c r="N2" s="38">
        <v>12</v>
      </c>
      <c r="O2" s="38">
        <v>13</v>
      </c>
      <c r="P2" s="38">
        <v>14</v>
      </c>
      <c r="Q2" s="40">
        <v>15</v>
      </c>
      <c r="R2" s="64" t="s">
        <v>46</v>
      </c>
      <c r="S2" s="66" t="s">
        <v>47</v>
      </c>
    </row>
    <row r="3" spans="1:19" x14ac:dyDescent="0.15">
      <c r="A3" s="58"/>
      <c r="B3" s="59"/>
      <c r="C3" s="43" t="s">
        <v>0</v>
      </c>
      <c r="D3" s="43" t="s">
        <v>1</v>
      </c>
      <c r="E3" s="43" t="s">
        <v>2</v>
      </c>
      <c r="F3" s="43" t="s">
        <v>3</v>
      </c>
      <c r="G3" s="43" t="s">
        <v>4</v>
      </c>
      <c r="H3" s="43" t="s">
        <v>5</v>
      </c>
      <c r="I3" s="43" t="s">
        <v>6</v>
      </c>
      <c r="J3" s="43" t="s">
        <v>7</v>
      </c>
      <c r="K3" s="43" t="s">
        <v>8</v>
      </c>
      <c r="L3" s="43" t="s">
        <v>9</v>
      </c>
      <c r="M3" s="43" t="s">
        <v>10</v>
      </c>
      <c r="N3" s="43" t="s">
        <v>11</v>
      </c>
      <c r="O3" s="43" t="s">
        <v>12</v>
      </c>
      <c r="P3" s="43" t="s">
        <v>13</v>
      </c>
      <c r="Q3" s="45" t="s">
        <v>14</v>
      </c>
      <c r="R3" s="65"/>
      <c r="S3" s="67"/>
    </row>
    <row r="4" spans="1:19" x14ac:dyDescent="0.15">
      <c r="A4" s="50">
        <v>1</v>
      </c>
      <c r="B4" s="6" t="s">
        <v>0</v>
      </c>
      <c r="C4" s="21">
        <f t="array" ref="C4:Q18">MINVERSE(単位行列!C4:Q18-MMULT(単位行列!C4:Q18-移輸入率行列!C4:Q18,投入係数表!C4:Q18))</f>
        <v>1.1106975240049646</v>
      </c>
      <c r="D4" s="21">
        <v>3.5230591055832338E-3</v>
      </c>
      <c r="E4" s="21">
        <v>8.263334856453591E-3</v>
      </c>
      <c r="F4" s="21">
        <v>2.1650589000875259E-3</v>
      </c>
      <c r="G4" s="21">
        <v>0.14348160428085702</v>
      </c>
      <c r="H4" s="21">
        <v>9.5542323891736527E-3</v>
      </c>
      <c r="I4" s="21">
        <v>2.811145025299863E-3</v>
      </c>
      <c r="J4" s="21">
        <v>1.9613158142849016E-3</v>
      </c>
      <c r="K4" s="21">
        <v>1.7968420947348436E-3</v>
      </c>
      <c r="L4" s="21">
        <v>4.8739059905285656E-4</v>
      </c>
      <c r="M4" s="21">
        <v>5.3116146222706552E-3</v>
      </c>
      <c r="N4" s="21">
        <v>2.3338572806933682E-3</v>
      </c>
      <c r="O4" s="21">
        <v>2.3490323030046141E-3</v>
      </c>
      <c r="P4" s="21">
        <v>6.9850464209797389E-3</v>
      </c>
      <c r="Q4" s="22">
        <v>1.5664505590205354E-3</v>
      </c>
      <c r="R4" s="33">
        <f>SUM(C4:Q4)</f>
        <v>1.303287508256461</v>
      </c>
      <c r="S4" s="32">
        <f>R4/AVERAGE($R$4:$R$18)</f>
        <v>0.95989559169500682</v>
      </c>
    </row>
    <row r="5" spans="1:19" x14ac:dyDescent="0.15">
      <c r="A5" s="50">
        <v>2</v>
      </c>
      <c r="B5" s="6" t="s">
        <v>1</v>
      </c>
      <c r="C5" s="21">
        <v>5.036254376557046E-4</v>
      </c>
      <c r="D5" s="21">
        <v>1.2101845891765741</v>
      </c>
      <c r="E5" s="21">
        <v>6.742105296919798E-4</v>
      </c>
      <c r="F5" s="21">
        <v>1.3820717044481888E-4</v>
      </c>
      <c r="G5" s="21">
        <v>3.4292434472075143E-3</v>
      </c>
      <c r="H5" s="21">
        <v>2.9587489755684488E-4</v>
      </c>
      <c r="I5" s="21">
        <v>1.0613396184329618E-4</v>
      </c>
      <c r="J5" s="21">
        <v>6.0909979553162476E-5</v>
      </c>
      <c r="K5" s="21">
        <v>6.5657457797837357E-5</v>
      </c>
      <c r="L5" s="21">
        <v>1.7654836852388914E-5</v>
      </c>
      <c r="M5" s="21">
        <v>1.5442394641767881E-4</v>
      </c>
      <c r="N5" s="21">
        <v>8.8093887125208239E-5</v>
      </c>
      <c r="O5" s="21">
        <v>7.7004140429399754E-5</v>
      </c>
      <c r="P5" s="21">
        <v>3.7045914873867774E-4</v>
      </c>
      <c r="Q5" s="22">
        <v>4.7115026395946808E-5</v>
      </c>
      <c r="R5" s="33">
        <f t="shared" ref="R5:R18" si="0">SUM(C5:Q5)</f>
        <v>1.2162132030442847</v>
      </c>
      <c r="S5" s="32">
        <f t="shared" ref="S5:S18" si="1">R5/AVERAGE($R$4:$R$18)</f>
        <v>0.89576373959516586</v>
      </c>
    </row>
    <row r="6" spans="1:19" x14ac:dyDescent="0.15">
      <c r="A6" s="50">
        <v>3</v>
      </c>
      <c r="B6" s="6" t="s">
        <v>2</v>
      </c>
      <c r="C6" s="21">
        <v>6.9025097436575616E-4</v>
      </c>
      <c r="D6" s="21">
        <v>2.027840248815318E-4</v>
      </c>
      <c r="E6" s="21">
        <v>1.0566310732505078</v>
      </c>
      <c r="F6" s="21">
        <v>1.7260681485660351E-4</v>
      </c>
      <c r="G6" s="21">
        <v>9.7289626217205959E-3</v>
      </c>
      <c r="H6" s="21">
        <v>6.4970599291450375E-4</v>
      </c>
      <c r="I6" s="21">
        <v>2.7257361264147831E-4</v>
      </c>
      <c r="J6" s="21">
        <v>1.6220040696131793E-4</v>
      </c>
      <c r="K6" s="21">
        <v>1.7228788930327013E-4</v>
      </c>
      <c r="L6" s="21">
        <v>4.417667717873246E-5</v>
      </c>
      <c r="M6" s="21">
        <v>4.2440378890385707E-4</v>
      </c>
      <c r="N6" s="21">
        <v>2.2993009494593411E-4</v>
      </c>
      <c r="O6" s="21">
        <v>2.0017655871080179E-4</v>
      </c>
      <c r="P6" s="21">
        <v>9.3098989429984947E-4</v>
      </c>
      <c r="Q6" s="22">
        <v>1.2553674838408654E-4</v>
      </c>
      <c r="R6" s="33">
        <f t="shared" si="0"/>
        <v>1.070637659350576</v>
      </c>
      <c r="S6" s="32">
        <f t="shared" si="1"/>
        <v>0.78854463270973618</v>
      </c>
    </row>
    <row r="7" spans="1:19" x14ac:dyDescent="0.15">
      <c r="A7" s="50">
        <v>4</v>
      </c>
      <c r="B7" s="6" t="s">
        <v>3</v>
      </c>
      <c r="C7" s="21">
        <v>2.611022304798071E-4</v>
      </c>
      <c r="D7" s="21">
        <v>2.1872697449556219E-4</v>
      </c>
      <c r="E7" s="21">
        <v>3.1785559496388152E-4</v>
      </c>
      <c r="F7" s="21">
        <v>1.0015362150928755</v>
      </c>
      <c r="G7" s="21">
        <v>1.4680874761964057E-3</v>
      </c>
      <c r="H7" s="21">
        <v>6.5358247251902206E-4</v>
      </c>
      <c r="I7" s="21">
        <v>8.8851106688530683E-3</v>
      </c>
      <c r="J7" s="21">
        <v>3.1639131347075533E-4</v>
      </c>
      <c r="K7" s="21">
        <v>1.3609120602844866E-4</v>
      </c>
      <c r="L7" s="21">
        <v>5.4473007371764493E-5</v>
      </c>
      <c r="M7" s="21">
        <v>2.3431740324431744E-4</v>
      </c>
      <c r="N7" s="21">
        <v>2.5195965558858906E-4</v>
      </c>
      <c r="O7" s="21">
        <v>3.3568364801368349E-4</v>
      </c>
      <c r="P7" s="21">
        <v>2.9826885735646043E-4</v>
      </c>
      <c r="Q7" s="22">
        <v>1.7689479812102273E-4</v>
      </c>
      <c r="R7" s="33">
        <f t="shared" si="0"/>
        <v>1.0151447603995785</v>
      </c>
      <c r="S7" s="32">
        <f t="shared" si="1"/>
        <v>0.74767307617598244</v>
      </c>
    </row>
    <row r="8" spans="1:19" x14ac:dyDescent="0.15">
      <c r="A8" s="50">
        <v>5</v>
      </c>
      <c r="B8" s="6" t="s">
        <v>4</v>
      </c>
      <c r="C8" s="21">
        <v>7.3678461970285505E-2</v>
      </c>
      <c r="D8" s="21">
        <v>1.990829623598709E-2</v>
      </c>
      <c r="E8" s="21">
        <v>6.0963342171854819E-2</v>
      </c>
      <c r="F8" s="21">
        <v>1.5173097761008966E-2</v>
      </c>
      <c r="G8" s="21">
        <v>1.0690234394432678</v>
      </c>
      <c r="H8" s="21">
        <v>6.4166367269930552E-2</v>
      </c>
      <c r="I8" s="21">
        <v>1.7930959669511998E-2</v>
      </c>
      <c r="J8" s="21">
        <v>1.2442467596974984E-2</v>
      </c>
      <c r="K8" s="21">
        <v>1.1617011355963498E-2</v>
      </c>
      <c r="L8" s="21">
        <v>3.1066450185995289E-3</v>
      </c>
      <c r="M8" s="21">
        <v>3.6994862241485016E-2</v>
      </c>
      <c r="N8" s="21">
        <v>1.4878955416893682E-2</v>
      </c>
      <c r="O8" s="21">
        <v>1.6044422151582239E-2</v>
      </c>
      <c r="P8" s="21">
        <v>3.6411013159105762E-2</v>
      </c>
      <c r="Q8" s="22">
        <v>1.0897769799654965E-2</v>
      </c>
      <c r="R8" s="33">
        <f t="shared" si="0"/>
        <v>1.4632371112621068</v>
      </c>
      <c r="S8" s="32">
        <f t="shared" si="1"/>
        <v>1.0777014617319911</v>
      </c>
    </row>
    <row r="9" spans="1:19" x14ac:dyDescent="0.15">
      <c r="A9" s="50">
        <v>6</v>
      </c>
      <c r="B9" s="6" t="s">
        <v>5</v>
      </c>
      <c r="C9" s="21">
        <v>5.3249136221218659E-3</v>
      </c>
      <c r="D9" s="21">
        <v>1.9249231513544709E-3</v>
      </c>
      <c r="E9" s="21">
        <v>3.0840260374900685E-3</v>
      </c>
      <c r="F9" s="21">
        <v>4.2166131285234958E-3</v>
      </c>
      <c r="G9" s="21">
        <v>4.3408562358136357E-3</v>
      </c>
      <c r="H9" s="21">
        <v>1.0027903620601</v>
      </c>
      <c r="I9" s="21">
        <v>2.9266806842471727E-2</v>
      </c>
      <c r="J9" s="21">
        <v>6.1035680812876175E-3</v>
      </c>
      <c r="K9" s="21">
        <v>5.3047210099383341E-3</v>
      </c>
      <c r="L9" s="21">
        <v>1.5726292315711682E-2</v>
      </c>
      <c r="M9" s="21">
        <v>1.1872391313148776E-2</v>
      </c>
      <c r="N9" s="21">
        <v>7.558809942893127E-3</v>
      </c>
      <c r="O9" s="21">
        <v>9.9503700252008276E-3</v>
      </c>
      <c r="P9" s="21">
        <v>5.3141764467550066E-3</v>
      </c>
      <c r="Q9" s="22">
        <v>1.4640541173182225E-2</v>
      </c>
      <c r="R9" s="33">
        <f t="shared" si="0"/>
        <v>1.127419371385993</v>
      </c>
      <c r="S9" s="32">
        <f t="shared" si="1"/>
        <v>0.83036542415168613</v>
      </c>
    </row>
    <row r="10" spans="1:19" x14ac:dyDescent="0.15">
      <c r="A10" s="50">
        <v>7</v>
      </c>
      <c r="B10" s="6" t="s">
        <v>6</v>
      </c>
      <c r="C10" s="21">
        <v>2.2278639187511936E-2</v>
      </c>
      <c r="D10" s="21">
        <v>1.2848422922263708E-2</v>
      </c>
      <c r="E10" s="21">
        <v>3.2338774276612088E-2</v>
      </c>
      <c r="F10" s="21">
        <v>4.5486756528890067E-2</v>
      </c>
      <c r="G10" s="21">
        <v>2.8692048039395315E-2</v>
      </c>
      <c r="H10" s="21">
        <v>1.4074151514508788E-2</v>
      </c>
      <c r="I10" s="21">
        <v>1.169404227260934</v>
      </c>
      <c r="J10" s="21">
        <v>3.9403059177577512E-2</v>
      </c>
      <c r="K10" s="21">
        <v>1.5756279660487808E-2</v>
      </c>
      <c r="L10" s="21">
        <v>5.7080979007127506E-3</v>
      </c>
      <c r="M10" s="21">
        <v>2.4388470337027596E-2</v>
      </c>
      <c r="N10" s="21">
        <v>3.0430713927452835E-2</v>
      </c>
      <c r="O10" s="21">
        <v>4.1033809102959139E-2</v>
      </c>
      <c r="P10" s="21">
        <v>3.3012851918521394E-2</v>
      </c>
      <c r="Q10" s="22">
        <v>1.7748030447116682E-2</v>
      </c>
      <c r="R10" s="33">
        <f t="shared" si="0"/>
        <v>1.5326043322019716</v>
      </c>
      <c r="S10" s="32">
        <f t="shared" si="1"/>
        <v>1.1287917155451253</v>
      </c>
    </row>
    <row r="11" spans="1:19" x14ac:dyDescent="0.15">
      <c r="A11" s="50">
        <v>8</v>
      </c>
      <c r="B11" s="6" t="s">
        <v>7</v>
      </c>
      <c r="C11" s="21">
        <v>3.5721904117040515E-2</v>
      </c>
      <c r="D11" s="21">
        <v>1.4048386411952734E-2</v>
      </c>
      <c r="E11" s="21">
        <v>4.3828987571696947E-2</v>
      </c>
      <c r="F11" s="21">
        <v>9.4218912341505982E-3</v>
      </c>
      <c r="G11" s="21">
        <v>3.6586123725292082E-2</v>
      </c>
      <c r="H11" s="21">
        <v>3.3222799095277589E-2</v>
      </c>
      <c r="I11" s="21">
        <v>1.0897043923278405E-2</v>
      </c>
      <c r="J11" s="21">
        <v>1.0090166977477231</v>
      </c>
      <c r="K11" s="21">
        <v>6.9201793527856117E-3</v>
      </c>
      <c r="L11" s="21">
        <v>2.4428916190822382E-3</v>
      </c>
      <c r="M11" s="21">
        <v>2.2123055950830771E-2</v>
      </c>
      <c r="N11" s="21">
        <v>9.8455015684699616E-3</v>
      </c>
      <c r="O11" s="21">
        <v>8.7361757876021542E-3</v>
      </c>
      <c r="P11" s="21">
        <v>2.4891019241081006E-2</v>
      </c>
      <c r="Q11" s="22">
        <v>5.1700779197857601E-3</v>
      </c>
      <c r="R11" s="33">
        <f t="shared" si="0"/>
        <v>1.2728727352660494</v>
      </c>
      <c r="S11" s="32">
        <f t="shared" si="1"/>
        <v>0.93749454332237447</v>
      </c>
    </row>
    <row r="12" spans="1:19" x14ac:dyDescent="0.15">
      <c r="A12" s="50">
        <v>9</v>
      </c>
      <c r="B12" s="6" t="s">
        <v>8</v>
      </c>
      <c r="C12" s="21">
        <v>9.7849664428257595E-3</v>
      </c>
      <c r="D12" s="21">
        <v>1.5863161481359179E-2</v>
      </c>
      <c r="E12" s="21">
        <v>1.5660763172594603E-2</v>
      </c>
      <c r="F12" s="21">
        <v>2.9379962347918873E-2</v>
      </c>
      <c r="G12" s="21">
        <v>1.1635814935518348E-2</v>
      </c>
      <c r="H12" s="21">
        <v>1.6977160003463946E-2</v>
      </c>
      <c r="I12" s="21">
        <v>4.3057320979686696E-2</v>
      </c>
      <c r="J12" s="21">
        <v>2.2326860298677385E-2</v>
      </c>
      <c r="K12" s="21">
        <v>1.075244795471848</v>
      </c>
      <c r="L12" s="21">
        <v>7.4783162594947952E-2</v>
      </c>
      <c r="M12" s="21">
        <v>3.3894866022403894E-2</v>
      </c>
      <c r="N12" s="21">
        <v>1.4221321413489063E-2</v>
      </c>
      <c r="O12" s="21">
        <v>2.1107105321086769E-2</v>
      </c>
      <c r="P12" s="21">
        <v>1.383864573297057E-2</v>
      </c>
      <c r="Q12" s="22">
        <v>3.3709331680287009E-2</v>
      </c>
      <c r="R12" s="33">
        <f t="shared" si="0"/>
        <v>1.4314852378990781</v>
      </c>
      <c r="S12" s="32">
        <f t="shared" si="1"/>
        <v>1.05431561396153</v>
      </c>
    </row>
    <row r="13" spans="1:19" x14ac:dyDescent="0.15">
      <c r="A13" s="50">
        <v>10</v>
      </c>
      <c r="B13" s="6" t="s">
        <v>9</v>
      </c>
      <c r="C13" s="21">
        <v>1.8247127381852857E-3</v>
      </c>
      <c r="D13" s="21">
        <v>2.068281224554843E-3</v>
      </c>
      <c r="E13" s="21">
        <v>2.2257619453541996E-3</v>
      </c>
      <c r="F13" s="21">
        <v>3.328999144482204E-3</v>
      </c>
      <c r="G13" s="21">
        <v>2.3049723814535634E-3</v>
      </c>
      <c r="H13" s="21">
        <v>3.3609789862725573E-3</v>
      </c>
      <c r="I13" s="21">
        <v>5.5951549862854012E-3</v>
      </c>
      <c r="J13" s="21">
        <v>1.2408417211853593E-2</v>
      </c>
      <c r="K13" s="21">
        <v>7.7820722142043211E-3</v>
      </c>
      <c r="L13" s="21">
        <v>1.0248361561018171</v>
      </c>
      <c r="M13" s="21">
        <v>1.4263017850467442E-2</v>
      </c>
      <c r="N13" s="21">
        <v>8.3474433609508573E-3</v>
      </c>
      <c r="O13" s="21">
        <v>2.4165617373658357E-3</v>
      </c>
      <c r="P13" s="21">
        <v>6.6952625713333032E-3</v>
      </c>
      <c r="Q13" s="22">
        <v>6.4260555135210572E-3</v>
      </c>
      <c r="R13" s="33">
        <f t="shared" si="0"/>
        <v>1.1038838479681019</v>
      </c>
      <c r="S13" s="32">
        <f t="shared" si="1"/>
        <v>0.8130310715748772</v>
      </c>
    </row>
    <row r="14" spans="1:19" x14ac:dyDescent="0.15">
      <c r="A14" s="50">
        <v>11</v>
      </c>
      <c r="B14" s="6" t="s">
        <v>10</v>
      </c>
      <c r="C14" s="21">
        <v>8.3281505243991055E-2</v>
      </c>
      <c r="D14" s="21">
        <v>8.7658457606086884E-2</v>
      </c>
      <c r="E14" s="21">
        <v>5.4453694564530808E-2</v>
      </c>
      <c r="F14" s="21">
        <v>0.15867237649459096</v>
      </c>
      <c r="G14" s="21">
        <v>5.4325493106898208E-2</v>
      </c>
      <c r="H14" s="21">
        <v>6.2626612876156243E-2</v>
      </c>
      <c r="I14" s="21">
        <v>4.8076708055899059E-2</v>
      </c>
      <c r="J14" s="21">
        <v>6.5520649860206198E-2</v>
      </c>
      <c r="K14" s="21">
        <v>3.9821466959209295E-2</v>
      </c>
      <c r="L14" s="21">
        <v>7.2288402709824538E-3</v>
      </c>
      <c r="M14" s="21">
        <v>1.1206155992426978</v>
      </c>
      <c r="N14" s="21">
        <v>3.2980810639918992E-2</v>
      </c>
      <c r="O14" s="21">
        <v>3.8390849273487335E-2</v>
      </c>
      <c r="P14" s="21">
        <v>2.8686056948981006E-2</v>
      </c>
      <c r="Q14" s="22">
        <v>4.5237123315838748E-2</v>
      </c>
      <c r="R14" s="33">
        <f t="shared" si="0"/>
        <v>1.9275762444594753</v>
      </c>
      <c r="S14" s="32">
        <f t="shared" si="1"/>
        <v>1.4196959059232928</v>
      </c>
    </row>
    <row r="15" spans="1:19" x14ac:dyDescent="0.15">
      <c r="A15" s="50">
        <v>12</v>
      </c>
      <c r="B15" s="6" t="s">
        <v>11</v>
      </c>
      <c r="C15" s="21">
        <v>4.6245375332745857E-3</v>
      </c>
      <c r="D15" s="21">
        <v>3.8680558881020719E-3</v>
      </c>
      <c r="E15" s="21">
        <v>5.1836650217763139E-3</v>
      </c>
      <c r="F15" s="21">
        <v>7.6688277846172059E-3</v>
      </c>
      <c r="G15" s="21">
        <v>5.3907463525048709E-3</v>
      </c>
      <c r="H15" s="21">
        <v>9.0686968505454754E-3</v>
      </c>
      <c r="I15" s="21">
        <v>1.6412039451778982E-2</v>
      </c>
      <c r="J15" s="21">
        <v>2.6960496354266936E-2</v>
      </c>
      <c r="K15" s="21">
        <v>3.5635701466220186E-2</v>
      </c>
      <c r="L15" s="21">
        <v>4.5619137955021909E-3</v>
      </c>
      <c r="M15" s="21">
        <v>9.8792446017018851E-3</v>
      </c>
      <c r="N15" s="21">
        <v>1.1562499672224846</v>
      </c>
      <c r="O15" s="21">
        <v>1.9725135045479014E-2</v>
      </c>
      <c r="P15" s="21">
        <v>1.6821076742067311E-2</v>
      </c>
      <c r="Q15" s="22">
        <v>2.5785833240488009E-2</v>
      </c>
      <c r="R15" s="33">
        <f t="shared" si="0"/>
        <v>1.3478359373508098</v>
      </c>
      <c r="S15" s="32">
        <f t="shared" si="1"/>
        <v>0.99270634176642414</v>
      </c>
    </row>
    <row r="16" spans="1:19" x14ac:dyDescent="0.15">
      <c r="A16" s="50">
        <v>13</v>
      </c>
      <c r="B16" s="6" t="s">
        <v>12</v>
      </c>
      <c r="C16" s="21">
        <v>2.9286380554543974E-4</v>
      </c>
      <c r="D16" s="21">
        <v>1.6023454279925374E-4</v>
      </c>
      <c r="E16" s="21">
        <v>1.0803089564684857E-3</v>
      </c>
      <c r="F16" s="21">
        <v>9.1466130020468423E-4</v>
      </c>
      <c r="G16" s="21">
        <v>6.4717383572949398E-4</v>
      </c>
      <c r="H16" s="21">
        <v>1.4196354717654809E-3</v>
      </c>
      <c r="I16" s="21">
        <v>7.7342958442790696E-4</v>
      </c>
      <c r="J16" s="21">
        <v>4.6743316296508241E-4</v>
      </c>
      <c r="K16" s="21">
        <v>9.8676081685934313E-4</v>
      </c>
      <c r="L16" s="21">
        <v>3.4479872720044721E-4</v>
      </c>
      <c r="M16" s="21">
        <v>5.5808291688290651E-4</v>
      </c>
      <c r="N16" s="21">
        <v>7.0543664153654441E-4</v>
      </c>
      <c r="O16" s="21">
        <v>1.0001519929710445</v>
      </c>
      <c r="P16" s="21">
        <v>4.9549865740826165E-4</v>
      </c>
      <c r="Q16" s="22">
        <v>8.7334583868113269E-2</v>
      </c>
      <c r="R16" s="33">
        <f t="shared" si="0"/>
        <v>1.0963328952589511</v>
      </c>
      <c r="S16" s="32">
        <f t="shared" si="1"/>
        <v>0.8074696538733388</v>
      </c>
    </row>
    <row r="17" spans="1:19" x14ac:dyDescent="0.15">
      <c r="A17" s="50">
        <v>14</v>
      </c>
      <c r="B17" s="6" t="s">
        <v>13</v>
      </c>
      <c r="C17" s="21">
        <v>3.8907237663559503E-2</v>
      </c>
      <c r="D17" s="21">
        <v>3.9626859318460286E-2</v>
      </c>
      <c r="E17" s="21">
        <v>4.0492540997666158E-2</v>
      </c>
      <c r="F17" s="21">
        <v>6.233839635492007E-2</v>
      </c>
      <c r="G17" s="21">
        <v>5.2795688798199923E-2</v>
      </c>
      <c r="H17" s="21">
        <v>0.12239249472792137</v>
      </c>
      <c r="I17" s="21">
        <v>0.19968811179693866</v>
      </c>
      <c r="J17" s="21">
        <v>8.9251967445001384E-2</v>
      </c>
      <c r="K17" s="21">
        <v>0.12145949600865451</v>
      </c>
      <c r="L17" s="21">
        <v>2.9053499340165968E-2</v>
      </c>
      <c r="M17" s="21">
        <v>0.15262315665479576</v>
      </c>
      <c r="N17" s="21">
        <v>0.17258414404848374</v>
      </c>
      <c r="O17" s="21">
        <v>9.0956059457936833E-2</v>
      </c>
      <c r="P17" s="21">
        <v>1.0934372471542881</v>
      </c>
      <c r="Q17" s="22">
        <v>4.7465611798295552E-2</v>
      </c>
      <c r="R17" s="33">
        <f t="shared" si="0"/>
        <v>2.353072511565288</v>
      </c>
      <c r="S17" s="32">
        <f t="shared" si="1"/>
        <v>1.7330818537591246</v>
      </c>
    </row>
    <row r="18" spans="1:19" x14ac:dyDescent="0.15">
      <c r="A18" s="51">
        <v>15</v>
      </c>
      <c r="B18" s="5" t="s">
        <v>14</v>
      </c>
      <c r="C18" s="23">
        <v>3.3577513384833902E-3</v>
      </c>
      <c r="D18" s="23">
        <v>1.8371261329252577E-3</v>
      </c>
      <c r="E18" s="23">
        <v>1.2385992314078689E-2</v>
      </c>
      <c r="F18" s="23">
        <v>1.0486803581963012E-2</v>
      </c>
      <c r="G18" s="23">
        <v>7.4199978693337554E-3</v>
      </c>
      <c r="H18" s="23">
        <v>1.6276449377556984E-2</v>
      </c>
      <c r="I18" s="23">
        <v>8.8675492606494783E-3</v>
      </c>
      <c r="J18" s="23">
        <v>5.3592294400272283E-3</v>
      </c>
      <c r="K18" s="23">
        <v>1.1313441233892397E-2</v>
      </c>
      <c r="L18" s="23">
        <v>3.9531972399540465E-3</v>
      </c>
      <c r="M18" s="23">
        <v>6.3985498571879533E-3</v>
      </c>
      <c r="N18" s="23">
        <v>8.0879944277274067E-3</v>
      </c>
      <c r="O18" s="23">
        <v>1.7426346045541082E-3</v>
      </c>
      <c r="P18" s="23">
        <v>5.6810068319322234E-3</v>
      </c>
      <c r="Q18" s="24">
        <v>1.0013112249664731</v>
      </c>
      <c r="R18" s="34">
        <f t="shared" si="0"/>
        <v>1.104478948476739</v>
      </c>
      <c r="S18" s="25">
        <f t="shared" si="1"/>
        <v>0.81346937421434651</v>
      </c>
    </row>
    <row r="19" spans="1:19" x14ac:dyDescent="0.15">
      <c r="A19" s="60" t="s">
        <v>44</v>
      </c>
      <c r="B19" s="61"/>
      <c r="C19" s="26">
        <f>SUM(C4:C18)</f>
        <v>1.3912299963102905</v>
      </c>
      <c r="D19" s="27">
        <f t="shared" ref="D19:Q19" si="2">SUM(D4:D18)</f>
        <v>1.4139413641973804</v>
      </c>
      <c r="E19" s="27">
        <f t="shared" si="2"/>
        <v>1.3375843312617404</v>
      </c>
      <c r="F19" s="27">
        <f t="shared" si="2"/>
        <v>1.3511004736395347</v>
      </c>
      <c r="G19" s="27">
        <f t="shared" si="2"/>
        <v>1.4312702525493883</v>
      </c>
      <c r="H19" s="27">
        <f t="shared" si="2"/>
        <v>1.3575291039856632</v>
      </c>
      <c r="I19" s="27">
        <f t="shared" si="2"/>
        <v>1.5620443150805003</v>
      </c>
      <c r="J19" s="27">
        <f t="shared" si="2"/>
        <v>1.2917616638908311</v>
      </c>
      <c r="K19" s="27">
        <f t="shared" si="2"/>
        <v>1.3340128041979278</v>
      </c>
      <c r="L19" s="27">
        <f t="shared" si="2"/>
        <v>1.1723491900451319</v>
      </c>
      <c r="M19" s="27">
        <f t="shared" si="2"/>
        <v>1.4397360567494664</v>
      </c>
      <c r="N19" s="27">
        <f t="shared" si="2"/>
        <v>1.4587949395286537</v>
      </c>
      <c r="O19" s="27">
        <f t="shared" si="2"/>
        <v>1.2532170121284574</v>
      </c>
      <c r="P19" s="27">
        <f t="shared" si="2"/>
        <v>1.2738686197258187</v>
      </c>
      <c r="Q19" s="28">
        <f t="shared" si="2"/>
        <v>1.2976421808546779</v>
      </c>
    </row>
    <row r="20" spans="1:19" x14ac:dyDescent="0.15">
      <c r="A20" s="62" t="s">
        <v>45</v>
      </c>
      <c r="B20" s="63"/>
      <c r="C20" s="29">
        <f>C19/AVERAGE($C$19:$Q$19)</f>
        <v>1.0246668766730183</v>
      </c>
      <c r="D20" s="30">
        <f t="shared" ref="D20:Q20" si="3">D19/AVERAGE($C$19:$Q$19)</f>
        <v>1.0413942233084095</v>
      </c>
      <c r="E20" s="30">
        <f t="shared" si="3"/>
        <v>0.98515584240971965</v>
      </c>
      <c r="F20" s="30">
        <f t="shared" si="3"/>
        <v>0.99511073371572434</v>
      </c>
      <c r="G20" s="30">
        <f t="shared" si="3"/>
        <v>1.0541572732361422</v>
      </c>
      <c r="H20" s="30">
        <f t="shared" si="3"/>
        <v>0.99984554003496917</v>
      </c>
      <c r="I20" s="30">
        <f t="shared" si="3"/>
        <v>1.1504748127939293</v>
      </c>
      <c r="J20" s="30">
        <f t="shared" si="3"/>
        <v>0.95140659204831202</v>
      </c>
      <c r="K20" s="30">
        <f t="shared" si="3"/>
        <v>0.98252534602081498</v>
      </c>
      <c r="L20" s="30">
        <f t="shared" si="3"/>
        <v>0.86345707476089062</v>
      </c>
      <c r="M20" s="30">
        <f t="shared" si="3"/>
        <v>1.0603924961476847</v>
      </c>
      <c r="N20" s="30">
        <f t="shared" si="3"/>
        <v>1.0744297192826231</v>
      </c>
      <c r="O20" s="30">
        <f t="shared" si="3"/>
        <v>0.92301773611611726</v>
      </c>
      <c r="P20" s="30">
        <f t="shared" si="3"/>
        <v>0.93822803082740625</v>
      </c>
      <c r="Q20" s="31">
        <f t="shared" si="3"/>
        <v>0.95573770262423985</v>
      </c>
    </row>
  </sheetData>
  <mergeCells count="5">
    <mergeCell ref="A2:B3"/>
    <mergeCell ref="A19:B19"/>
    <mergeCell ref="A20:B20"/>
    <mergeCell ref="R2:R3"/>
    <mergeCell ref="S2:S3"/>
  </mergeCells>
  <phoneticPr fontId="3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271E9-B27B-47C7-8656-E40D1FFD75AB}">
  <sheetPr codeName="Sheet3">
    <tabColor rgb="FF00B0F0"/>
  </sheetPr>
  <dimension ref="A1:S20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7" width="12.5" style="2" customWidth="1"/>
    <col min="18" max="18" width="6.375" style="2" bestFit="1" customWidth="1"/>
    <col min="19" max="19" width="8.375" style="2" bestFit="1" customWidth="1"/>
    <col min="20" max="26" width="18.625" style="2" customWidth="1"/>
    <col min="27" max="16384" width="9" style="2"/>
  </cols>
  <sheetData>
    <row r="1" spans="1:19" x14ac:dyDescent="0.15">
      <c r="A1" s="1" t="s">
        <v>48</v>
      </c>
    </row>
    <row r="2" spans="1:19" ht="18.75" customHeight="1" x14ac:dyDescent="0.15">
      <c r="A2" s="56"/>
      <c r="B2" s="57"/>
      <c r="C2" s="37">
        <v>1</v>
      </c>
      <c r="D2" s="38">
        <v>2</v>
      </c>
      <c r="E2" s="38">
        <v>3</v>
      </c>
      <c r="F2" s="38">
        <v>4</v>
      </c>
      <c r="G2" s="38">
        <v>5</v>
      </c>
      <c r="H2" s="38">
        <v>6</v>
      </c>
      <c r="I2" s="38">
        <v>7</v>
      </c>
      <c r="J2" s="38">
        <v>8</v>
      </c>
      <c r="K2" s="38">
        <v>9</v>
      </c>
      <c r="L2" s="38">
        <v>10</v>
      </c>
      <c r="M2" s="38">
        <v>11</v>
      </c>
      <c r="N2" s="38">
        <v>12</v>
      </c>
      <c r="O2" s="38">
        <v>13</v>
      </c>
      <c r="P2" s="38">
        <v>14</v>
      </c>
      <c r="Q2" s="40">
        <v>15</v>
      </c>
      <c r="R2" s="64" t="s">
        <v>46</v>
      </c>
      <c r="S2" s="66" t="s">
        <v>47</v>
      </c>
    </row>
    <row r="3" spans="1:19" x14ac:dyDescent="0.15">
      <c r="A3" s="58"/>
      <c r="B3" s="59"/>
      <c r="C3" s="43" t="s">
        <v>0</v>
      </c>
      <c r="D3" s="43" t="s">
        <v>1</v>
      </c>
      <c r="E3" s="43" t="s">
        <v>2</v>
      </c>
      <c r="F3" s="43" t="s">
        <v>3</v>
      </c>
      <c r="G3" s="43" t="s">
        <v>4</v>
      </c>
      <c r="H3" s="43" t="s">
        <v>5</v>
      </c>
      <c r="I3" s="43" t="s">
        <v>6</v>
      </c>
      <c r="J3" s="43" t="s">
        <v>7</v>
      </c>
      <c r="K3" s="43" t="s">
        <v>8</v>
      </c>
      <c r="L3" s="43" t="s">
        <v>9</v>
      </c>
      <c r="M3" s="43" t="s">
        <v>10</v>
      </c>
      <c r="N3" s="43" t="s">
        <v>11</v>
      </c>
      <c r="O3" s="43" t="s">
        <v>12</v>
      </c>
      <c r="P3" s="43" t="s">
        <v>13</v>
      </c>
      <c r="Q3" s="45" t="s">
        <v>14</v>
      </c>
      <c r="R3" s="65"/>
      <c r="S3" s="67"/>
    </row>
    <row r="4" spans="1:19" x14ac:dyDescent="0.15">
      <c r="A4" s="50">
        <v>1</v>
      </c>
      <c r="B4" s="52" t="s">
        <v>0</v>
      </c>
      <c r="C4" s="21">
        <f t="array" ref="C4:Q18">MINVERSE(単位行列!C4:Q18-投入係数表!C4:Q18)</f>
        <v>1.300925355606231</v>
      </c>
      <c r="D4" s="21">
        <v>3.6992633845093242E-2</v>
      </c>
      <c r="E4" s="21">
        <v>0.10285872626056465</v>
      </c>
      <c r="F4" s="21">
        <v>2.9715311188777266E-2</v>
      </c>
      <c r="G4" s="21">
        <v>0.35303689259976428</v>
      </c>
      <c r="H4" s="21">
        <v>0.10838244394777288</v>
      </c>
      <c r="I4" s="21">
        <v>3.4914862399108536E-2</v>
      </c>
      <c r="J4" s="21">
        <v>2.4158186635754898E-2</v>
      </c>
      <c r="K4" s="21">
        <v>2.281903320076455E-2</v>
      </c>
      <c r="L4" s="21">
        <v>5.9796067164052018E-3</v>
      </c>
      <c r="M4" s="21">
        <v>6.5339548280461263E-2</v>
      </c>
      <c r="N4" s="21">
        <v>3.2333663744772992E-2</v>
      </c>
      <c r="O4" s="21">
        <v>2.8905458280055456E-2</v>
      </c>
      <c r="P4" s="21">
        <v>6.4917013036868615E-2</v>
      </c>
      <c r="Q4" s="22">
        <v>2.0270862903756261E-2</v>
      </c>
      <c r="R4" s="33">
        <f>SUM(C4:Q4)</f>
        <v>2.2315495986461515</v>
      </c>
      <c r="S4" s="32">
        <f>R4/AVERAGE($R$4:$R$18)</f>
        <v>1.2195304366756734</v>
      </c>
    </row>
    <row r="5" spans="1:19" x14ac:dyDescent="0.15">
      <c r="A5" s="50">
        <v>2</v>
      </c>
      <c r="B5" s="52" t="s">
        <v>1</v>
      </c>
      <c r="C5" s="21">
        <v>2.3164910168208984E-3</v>
      </c>
      <c r="D5" s="21">
        <v>1.2306766393894792</v>
      </c>
      <c r="E5" s="21">
        <v>2.1312100561143984E-3</v>
      </c>
      <c r="F5" s="21">
        <v>5.6123696561069416E-4</v>
      </c>
      <c r="G5" s="21">
        <v>5.471193680554585E-3</v>
      </c>
      <c r="H5" s="21">
        <v>1.7605127783421753E-3</v>
      </c>
      <c r="I5" s="21">
        <v>5.9748479473036129E-4</v>
      </c>
      <c r="J5" s="21">
        <v>3.9598143729591628E-4</v>
      </c>
      <c r="K5" s="21">
        <v>3.8615161961963137E-4</v>
      </c>
      <c r="L5" s="21">
        <v>1.0105704899295077E-4</v>
      </c>
      <c r="M5" s="21">
        <v>1.0515398961776189E-3</v>
      </c>
      <c r="N5" s="21">
        <v>5.5188951638823519E-4</v>
      </c>
      <c r="O5" s="21">
        <v>4.7635505623103635E-4</v>
      </c>
      <c r="P5" s="21">
        <v>1.2344638413677668E-3</v>
      </c>
      <c r="Q5" s="22">
        <v>3.2882028653934299E-4</v>
      </c>
      <c r="R5" s="33">
        <f t="shared" ref="R5:R18" si="0">SUM(C5:Q5)</f>
        <v>1.2480410273842648</v>
      </c>
      <c r="S5" s="32">
        <f t="shared" ref="S5:S18" si="1">R5/AVERAGE($R$4:$R$18)</f>
        <v>0.6820480351583843</v>
      </c>
    </row>
    <row r="6" spans="1:19" x14ac:dyDescent="0.15">
      <c r="A6" s="50">
        <v>3</v>
      </c>
      <c r="B6" s="52" t="s">
        <v>2</v>
      </c>
      <c r="C6" s="21">
        <v>7.3435045282600822E-3</v>
      </c>
      <c r="D6" s="21">
        <v>2.0497449027568867E-3</v>
      </c>
      <c r="E6" s="21">
        <v>1.0854392793125629</v>
      </c>
      <c r="F6" s="21">
        <v>1.7334062123932766E-3</v>
      </c>
      <c r="G6" s="21">
        <v>1.9966353599629089E-2</v>
      </c>
      <c r="H6" s="21">
        <v>6.1518370852308374E-3</v>
      </c>
      <c r="I6" s="21">
        <v>2.1221645981693185E-3</v>
      </c>
      <c r="J6" s="21">
        <v>1.4255574362648242E-3</v>
      </c>
      <c r="K6" s="21">
        <v>1.384233723174765E-3</v>
      </c>
      <c r="L6" s="21">
        <v>3.591829498073938E-4</v>
      </c>
      <c r="M6" s="21">
        <v>3.8121662614793196E-3</v>
      </c>
      <c r="N6" s="21">
        <v>1.9747583704715597E-3</v>
      </c>
      <c r="O6" s="21">
        <v>1.7086292388928416E-3</v>
      </c>
      <c r="P6" s="21">
        <v>4.3363394196741633E-3</v>
      </c>
      <c r="Q6" s="22">
        <v>1.1855536472454267E-3</v>
      </c>
      <c r="R6" s="33">
        <f t="shared" si="0"/>
        <v>1.1409927112860128</v>
      </c>
      <c r="S6" s="32">
        <f t="shared" si="1"/>
        <v>0.62354667818388598</v>
      </c>
    </row>
    <row r="7" spans="1:19" x14ac:dyDescent="0.15">
      <c r="A7" s="50">
        <v>4</v>
      </c>
      <c r="B7" s="52" t="s">
        <v>3</v>
      </c>
      <c r="C7" s="21">
        <v>5.0758692155728003E-3</v>
      </c>
      <c r="D7" s="21">
        <v>2.2025402270336317E-3</v>
      </c>
      <c r="E7" s="21">
        <v>4.6018323611286263E-3</v>
      </c>
      <c r="F7" s="21">
        <v>1.0088557504938833</v>
      </c>
      <c r="G7" s="21">
        <v>1.1177435735144717E-2</v>
      </c>
      <c r="H7" s="21">
        <v>6.3984148064165983E-3</v>
      </c>
      <c r="I7" s="21">
        <v>4.683296906097522E-2</v>
      </c>
      <c r="J7" s="21">
        <v>2.4197828728076648E-3</v>
      </c>
      <c r="K7" s="21">
        <v>1.4487531625723966E-3</v>
      </c>
      <c r="L7" s="21">
        <v>4.7297767908912198E-4</v>
      </c>
      <c r="M7" s="21">
        <v>3.1377090126946377E-3</v>
      </c>
      <c r="N7" s="21">
        <v>2.510767001841884E-3</v>
      </c>
      <c r="O7" s="21">
        <v>2.6291274344374749E-3</v>
      </c>
      <c r="P7" s="21">
        <v>3.3347083711283603E-3</v>
      </c>
      <c r="Q7" s="22">
        <v>1.557630267706501E-3</v>
      </c>
      <c r="R7" s="33">
        <f t="shared" si="0"/>
        <v>1.102656267702433</v>
      </c>
      <c r="S7" s="32">
        <f t="shared" si="1"/>
        <v>0.60259600793553503</v>
      </c>
    </row>
    <row r="8" spans="1:19" x14ac:dyDescent="0.15">
      <c r="A8" s="50">
        <v>5</v>
      </c>
      <c r="B8" s="52" t="s">
        <v>4</v>
      </c>
      <c r="C8" s="21">
        <v>0.56409520366108934</v>
      </c>
      <c r="D8" s="21">
        <v>0.15497580443470879</v>
      </c>
      <c r="E8" s="21">
        <v>0.44865955146302905</v>
      </c>
      <c r="F8" s="21">
        <v>0.12849245996493067</v>
      </c>
      <c r="G8" s="21">
        <v>1.5429904886487773</v>
      </c>
      <c r="H8" s="21">
        <v>0.4661722293831071</v>
      </c>
      <c r="I8" s="21">
        <v>0.14881225561734374</v>
      </c>
      <c r="J8" s="21">
        <v>0.10296674502982878</v>
      </c>
      <c r="K8" s="21">
        <v>9.7416081685584785E-2</v>
      </c>
      <c r="L8" s="21">
        <v>2.5480520355941616E-2</v>
      </c>
      <c r="M8" s="21">
        <v>0.28233934312807202</v>
      </c>
      <c r="N8" s="21">
        <v>0.13771411507058226</v>
      </c>
      <c r="O8" s="21">
        <v>0.12448195397291446</v>
      </c>
      <c r="P8" s="21">
        <v>0.26769544583440746</v>
      </c>
      <c r="Q8" s="22">
        <v>8.7527963289623922E-2</v>
      </c>
      <c r="R8" s="33">
        <f t="shared" si="0"/>
        <v>4.5798201615399412</v>
      </c>
      <c r="S8" s="32">
        <f t="shared" si="1"/>
        <v>2.5028482830439152</v>
      </c>
    </row>
    <row r="9" spans="1:19" x14ac:dyDescent="0.15">
      <c r="A9" s="50">
        <v>6</v>
      </c>
      <c r="B9" s="52" t="s">
        <v>5</v>
      </c>
      <c r="C9" s="21">
        <v>8.9053492538933871E-3</v>
      </c>
      <c r="D9" s="21">
        <v>3.2395461554191392E-3</v>
      </c>
      <c r="E9" s="21">
        <v>5.7713376217280688E-3</v>
      </c>
      <c r="F9" s="21">
        <v>5.7916308746380121E-3</v>
      </c>
      <c r="G9" s="21">
        <v>7.8918152130617886E-3</v>
      </c>
      <c r="H9" s="21">
        <v>1.0055774283544217</v>
      </c>
      <c r="I9" s="21">
        <v>3.0893967029816397E-2</v>
      </c>
      <c r="J9" s="21">
        <v>7.297273070305213E-3</v>
      </c>
      <c r="K9" s="21">
        <v>6.468425523279143E-3</v>
      </c>
      <c r="L9" s="21">
        <v>1.6008423528129347E-2</v>
      </c>
      <c r="M9" s="21">
        <v>1.4097568769204601E-2</v>
      </c>
      <c r="N9" s="21">
        <v>1.0000857593265786E-2</v>
      </c>
      <c r="O9" s="21">
        <v>1.1048974699550212E-2</v>
      </c>
      <c r="P9" s="21">
        <v>7.0631259045361907E-3</v>
      </c>
      <c r="Q9" s="22">
        <v>1.5586024979795053E-2</v>
      </c>
      <c r="R9" s="33">
        <f t="shared" si="0"/>
        <v>1.1556417485710437</v>
      </c>
      <c r="S9" s="32">
        <f t="shared" si="1"/>
        <v>0.63155230210007873</v>
      </c>
    </row>
    <row r="10" spans="1:19" x14ac:dyDescent="0.15">
      <c r="A10" s="50">
        <v>7</v>
      </c>
      <c r="B10" s="52" t="s">
        <v>6</v>
      </c>
      <c r="C10" s="21">
        <v>4.263169171114306E-2</v>
      </c>
      <c r="D10" s="21">
        <v>1.9566400003641966E-2</v>
      </c>
      <c r="E10" s="21">
        <v>4.8923499005419688E-2</v>
      </c>
      <c r="F10" s="21">
        <v>5.3193229666298802E-2</v>
      </c>
      <c r="G10" s="21">
        <v>4.9391589976306299E-2</v>
      </c>
      <c r="H10" s="21">
        <v>3.0393724942067032E-2</v>
      </c>
      <c r="I10" s="21">
        <v>1.182426356430754</v>
      </c>
      <c r="J10" s="21">
        <v>4.5910830562965091E-2</v>
      </c>
      <c r="K10" s="21">
        <v>2.1782803637718669E-2</v>
      </c>
      <c r="L10" s="21">
        <v>7.226652573952364E-3</v>
      </c>
      <c r="M10" s="21">
        <v>3.6268545937533231E-2</v>
      </c>
      <c r="N10" s="21">
        <v>4.2708799386760705E-2</v>
      </c>
      <c r="O10" s="21">
        <v>4.7631201254677548E-2</v>
      </c>
      <c r="P10" s="21">
        <v>4.3730466681542624E-2</v>
      </c>
      <c r="Q10" s="22">
        <v>2.262731614111748E-2</v>
      </c>
      <c r="R10" s="33">
        <f t="shared" si="0"/>
        <v>1.6944131079118985</v>
      </c>
      <c r="S10" s="32">
        <f t="shared" si="1"/>
        <v>0.92598809305176555</v>
      </c>
    </row>
    <row r="11" spans="1:19" x14ac:dyDescent="0.15">
      <c r="A11" s="50">
        <v>8</v>
      </c>
      <c r="B11" s="52" t="s">
        <v>7</v>
      </c>
      <c r="C11" s="21">
        <v>0.10196273472177084</v>
      </c>
      <c r="D11" s="21">
        <v>3.6144422063015963E-2</v>
      </c>
      <c r="E11" s="21">
        <v>0.10671751838993146</v>
      </c>
      <c r="F11" s="21">
        <v>2.7463329751032522E-2</v>
      </c>
      <c r="G11" s="21">
        <v>0.10372143467076807</v>
      </c>
      <c r="H11" s="21">
        <v>8.8188396180666623E-2</v>
      </c>
      <c r="I11" s="21">
        <v>3.1558169297871717E-2</v>
      </c>
      <c r="J11" s="21">
        <v>1.0243571536006186</v>
      </c>
      <c r="K11" s="21">
        <v>2.0437794405353132E-2</v>
      </c>
      <c r="L11" s="21">
        <v>6.3727386777672904E-3</v>
      </c>
      <c r="M11" s="21">
        <v>5.8978281780071251E-2</v>
      </c>
      <c r="N11" s="21">
        <v>3.0839656082741088E-2</v>
      </c>
      <c r="O11" s="21">
        <v>2.4552336524513593E-2</v>
      </c>
      <c r="P11" s="21">
        <v>6.1333529590595064E-2</v>
      </c>
      <c r="Q11" s="22">
        <v>1.5969358718122162E-2</v>
      </c>
      <c r="R11" s="33">
        <f t="shared" si="0"/>
        <v>1.7385968544548391</v>
      </c>
      <c r="S11" s="32">
        <f t="shared" si="1"/>
        <v>0.9501342844463776</v>
      </c>
    </row>
    <row r="12" spans="1:19" x14ac:dyDescent="0.15">
      <c r="A12" s="50">
        <v>9</v>
      </c>
      <c r="B12" s="52" t="s">
        <v>8</v>
      </c>
      <c r="C12" s="21">
        <v>2.1291828398085924E-2</v>
      </c>
      <c r="D12" s="21">
        <v>2.1769169528906354E-2</v>
      </c>
      <c r="E12" s="21">
        <v>2.5666991613924738E-2</v>
      </c>
      <c r="F12" s="21">
        <v>3.7416164155689609E-2</v>
      </c>
      <c r="G12" s="21">
        <v>2.3256085303565363E-2</v>
      </c>
      <c r="H12" s="21">
        <v>2.7191086945085038E-2</v>
      </c>
      <c r="I12" s="21">
        <v>5.3060593670990468E-2</v>
      </c>
      <c r="J12" s="21">
        <v>2.8147530694936303E-2</v>
      </c>
      <c r="K12" s="21">
        <v>1.0865844094067121</v>
      </c>
      <c r="L12" s="21">
        <v>8.3657799314279954E-2</v>
      </c>
      <c r="M12" s="21">
        <v>4.4238515359123022E-2</v>
      </c>
      <c r="N12" s="21">
        <v>2.187230536137514E-2</v>
      </c>
      <c r="O12" s="21">
        <v>2.6540168906602882E-2</v>
      </c>
      <c r="P12" s="21">
        <v>2.0489314050507926E-2</v>
      </c>
      <c r="Q12" s="22">
        <v>4.0004229572271503E-2</v>
      </c>
      <c r="R12" s="33">
        <f t="shared" si="0"/>
        <v>1.5611861922820565</v>
      </c>
      <c r="S12" s="32">
        <f t="shared" si="1"/>
        <v>0.85318026539085001</v>
      </c>
    </row>
    <row r="13" spans="1:19" x14ac:dyDescent="0.15">
      <c r="A13" s="50">
        <v>10</v>
      </c>
      <c r="B13" s="52" t="s">
        <v>9</v>
      </c>
      <c r="C13" s="21">
        <v>4.4909732815524989E-3</v>
      </c>
      <c r="D13" s="21">
        <v>3.2859075909954217E-3</v>
      </c>
      <c r="E13" s="21">
        <v>4.4007241358201259E-3</v>
      </c>
      <c r="F13" s="21">
        <v>4.8884090535013238E-3</v>
      </c>
      <c r="G13" s="21">
        <v>4.8812472562660015E-3</v>
      </c>
      <c r="H13" s="21">
        <v>5.6086717671165387E-3</v>
      </c>
      <c r="I13" s="21">
        <v>7.0397318897953464E-3</v>
      </c>
      <c r="J13" s="21">
        <v>1.3569878440136794E-2</v>
      </c>
      <c r="K13" s="21">
        <v>8.9321868979078331E-3</v>
      </c>
      <c r="L13" s="21">
        <v>1.0251230661649238</v>
      </c>
      <c r="M13" s="21">
        <v>1.6276690244091254E-2</v>
      </c>
      <c r="N13" s="21">
        <v>1.0827728679945432E-2</v>
      </c>
      <c r="O13" s="21">
        <v>3.4106450050563589E-3</v>
      </c>
      <c r="P13" s="21">
        <v>8.1594954298421334E-3</v>
      </c>
      <c r="Q13" s="22">
        <v>7.3293754347190793E-3</v>
      </c>
      <c r="R13" s="33">
        <f t="shared" si="0"/>
        <v>1.1282247312716698</v>
      </c>
      <c r="S13" s="32">
        <f t="shared" si="1"/>
        <v>0.61656904244063182</v>
      </c>
    </row>
    <row r="14" spans="1:19" x14ac:dyDescent="0.15">
      <c r="A14" s="50">
        <v>11</v>
      </c>
      <c r="B14" s="52" t="s">
        <v>10</v>
      </c>
      <c r="C14" s="21">
        <v>0.17322063973929011</v>
      </c>
      <c r="D14" s="21">
        <v>0.14090481740601579</v>
      </c>
      <c r="E14" s="21">
        <v>0.11798840830011452</v>
      </c>
      <c r="F14" s="21">
        <v>0.23946424240472663</v>
      </c>
      <c r="G14" s="21">
        <v>0.13462492062721612</v>
      </c>
      <c r="H14" s="21">
        <v>0.12961643089003511</v>
      </c>
      <c r="I14" s="21">
        <v>9.2202585179750093E-2</v>
      </c>
      <c r="J14" s="21">
        <v>0.10472218964682349</v>
      </c>
      <c r="K14" s="21">
        <v>6.8345804069669516E-2</v>
      </c>
      <c r="L14" s="21">
        <v>1.3448946833573989E-2</v>
      </c>
      <c r="M14" s="21">
        <v>1.1974704039764914</v>
      </c>
      <c r="N14" s="21">
        <v>6.8803912939105719E-2</v>
      </c>
      <c r="O14" s="21">
        <v>6.7259018442731258E-2</v>
      </c>
      <c r="P14" s="21">
        <v>6.5448299915239094E-2</v>
      </c>
      <c r="Q14" s="22">
        <v>7.3816014333784069E-2</v>
      </c>
      <c r="R14" s="33">
        <f t="shared" si="0"/>
        <v>2.6873366347045673</v>
      </c>
      <c r="S14" s="32">
        <f t="shared" si="1"/>
        <v>1.4686157195896874</v>
      </c>
    </row>
    <row r="15" spans="1:19" x14ac:dyDescent="0.15">
      <c r="A15" s="50">
        <v>12</v>
      </c>
      <c r="B15" s="52" t="s">
        <v>11</v>
      </c>
      <c r="C15" s="21">
        <v>2.2069692955272883E-2</v>
      </c>
      <c r="D15" s="21">
        <v>1.3176838342908717E-2</v>
      </c>
      <c r="E15" s="21">
        <v>2.1460802584154528E-2</v>
      </c>
      <c r="F15" s="21">
        <v>2.2290862243992824E-2</v>
      </c>
      <c r="G15" s="21">
        <v>2.3892489758569117E-2</v>
      </c>
      <c r="H15" s="21">
        <v>3.0527672140797171E-2</v>
      </c>
      <c r="I15" s="21">
        <v>4.3614583452802821E-2</v>
      </c>
      <c r="J15" s="21">
        <v>6.5598932632368809E-2</v>
      </c>
      <c r="K15" s="21">
        <v>8.5856024790193164E-2</v>
      </c>
      <c r="L15" s="21">
        <v>1.1923906337449554E-2</v>
      </c>
      <c r="M15" s="21">
        <v>3.0283630028237751E-2</v>
      </c>
      <c r="N15" s="21">
        <v>1.3647924940831013</v>
      </c>
      <c r="O15" s="21">
        <v>4.8914610883296065E-2</v>
      </c>
      <c r="P15" s="21">
        <v>4.4788327633175168E-2</v>
      </c>
      <c r="Q15" s="22">
        <v>6.2055914846504065E-2</v>
      </c>
      <c r="R15" s="33">
        <f t="shared" si="0"/>
        <v>1.8912467827128239</v>
      </c>
      <c r="S15" s="32">
        <f t="shared" si="1"/>
        <v>1.0335566891197543</v>
      </c>
    </row>
    <row r="16" spans="1:19" x14ac:dyDescent="0.15">
      <c r="A16" s="50">
        <v>13</v>
      </c>
      <c r="B16" s="52" t="s">
        <v>12</v>
      </c>
      <c r="C16" s="21">
        <v>6.8726209631887042E-4</v>
      </c>
      <c r="D16" s="21">
        <v>2.8963445709973289E-4</v>
      </c>
      <c r="E16" s="21">
        <v>1.4110875237482432E-3</v>
      </c>
      <c r="F16" s="21">
        <v>1.0540641348854539E-3</v>
      </c>
      <c r="G16" s="21">
        <v>1.0423929777181782E-3</v>
      </c>
      <c r="H16" s="21">
        <v>1.7465905808492356E-3</v>
      </c>
      <c r="I16" s="21">
        <v>9.5375624207236394E-4</v>
      </c>
      <c r="J16" s="21">
        <v>5.8255951875230052E-4</v>
      </c>
      <c r="K16" s="21">
        <v>1.108126683841189E-3</v>
      </c>
      <c r="L16" s="21">
        <v>3.780162961457568E-4</v>
      </c>
      <c r="M16" s="21">
        <v>7.881629255470997E-4</v>
      </c>
      <c r="N16" s="21">
        <v>9.4900312980278833E-4</v>
      </c>
      <c r="O16" s="21">
        <v>1.000266711050521</v>
      </c>
      <c r="P16" s="21">
        <v>6.9616789652733331E-4</v>
      </c>
      <c r="Q16" s="22">
        <v>8.7428905709615132E-2</v>
      </c>
      <c r="R16" s="33">
        <f t="shared" si="0"/>
        <v>1.0993824412234448</v>
      </c>
      <c r="S16" s="32">
        <f t="shared" si="1"/>
        <v>0.60080687851715109</v>
      </c>
    </row>
    <row r="17" spans="1:19" x14ac:dyDescent="0.15">
      <c r="A17" s="50">
        <v>14</v>
      </c>
      <c r="B17" s="52" t="s">
        <v>13</v>
      </c>
      <c r="C17" s="21">
        <v>9.6494253759844981E-2</v>
      </c>
      <c r="D17" s="21">
        <v>6.7109681062642423E-2</v>
      </c>
      <c r="E17" s="21">
        <v>8.7718732209683015E-2</v>
      </c>
      <c r="F17" s="21">
        <v>9.8177675095708614E-2</v>
      </c>
      <c r="G17" s="21">
        <v>0.11198528725842606</v>
      </c>
      <c r="H17" s="21">
        <v>0.18643269101847826</v>
      </c>
      <c r="I17" s="21">
        <v>0.26220322861864409</v>
      </c>
      <c r="J17" s="21">
        <v>0.12618461693854022</v>
      </c>
      <c r="K17" s="21">
        <v>0.16518207516441141</v>
      </c>
      <c r="L17" s="21">
        <v>3.9543583356694993E-2</v>
      </c>
      <c r="M17" s="21">
        <v>0.21463116193951418</v>
      </c>
      <c r="N17" s="21">
        <v>0.25670871366474485</v>
      </c>
      <c r="O17" s="21">
        <v>0.12588961524057729</v>
      </c>
      <c r="P17" s="21">
        <v>1.1378533535198738</v>
      </c>
      <c r="Q17" s="22">
        <v>7.3003871801972806E-2</v>
      </c>
      <c r="R17" s="33">
        <f t="shared" si="0"/>
        <v>3.049118540649757</v>
      </c>
      <c r="S17" s="32">
        <f t="shared" si="1"/>
        <v>1.6663276799271884</v>
      </c>
    </row>
    <row r="18" spans="1:19" x14ac:dyDescent="0.15">
      <c r="A18" s="51">
        <v>15</v>
      </c>
      <c r="B18" s="53" t="s">
        <v>14</v>
      </c>
      <c r="C18" s="23">
        <v>7.8796190587830765E-3</v>
      </c>
      <c r="D18" s="23">
        <v>3.3207261108496567E-3</v>
      </c>
      <c r="E18" s="23">
        <v>1.6178445174399442E-2</v>
      </c>
      <c r="F18" s="23">
        <v>1.2085089358062809E-2</v>
      </c>
      <c r="G18" s="23">
        <v>1.1951276838871223E-2</v>
      </c>
      <c r="H18" s="23">
        <v>2.0025065404400303E-2</v>
      </c>
      <c r="I18" s="23">
        <v>1.0935036142281102E-2</v>
      </c>
      <c r="J18" s="23">
        <v>6.6791797647841348E-3</v>
      </c>
      <c r="K18" s="23">
        <v>1.2704928999154198E-2</v>
      </c>
      <c r="L18" s="23">
        <v>4.3340443589059714E-3</v>
      </c>
      <c r="M18" s="23">
        <v>9.0364704278492469E-3</v>
      </c>
      <c r="N18" s="23">
        <v>1.0880540609603702E-2</v>
      </c>
      <c r="O18" s="23">
        <v>3.0579039468772167E-3</v>
      </c>
      <c r="P18" s="23">
        <v>7.9817261201679361E-3</v>
      </c>
      <c r="Q18" s="24">
        <v>1.0023926467179975</v>
      </c>
      <c r="R18" s="34">
        <f t="shared" si="0"/>
        <v>1.1394426990329876</v>
      </c>
      <c r="S18" s="25">
        <f t="shared" si="1"/>
        <v>0.6226996044191212</v>
      </c>
    </row>
    <row r="19" spans="1:19" x14ac:dyDescent="0.15">
      <c r="A19" s="60" t="s">
        <v>44</v>
      </c>
      <c r="B19" s="61"/>
      <c r="C19" s="26">
        <f>SUM(C4:C18)</f>
        <v>2.3593904690039293</v>
      </c>
      <c r="D19" s="27">
        <f t="shared" ref="D19:Q19" si="2">SUM(D4:D18)</f>
        <v>1.7357045055205669</v>
      </c>
      <c r="E19" s="27">
        <f t="shared" si="2"/>
        <v>2.0799281460123238</v>
      </c>
      <c r="F19" s="27">
        <f t="shared" si="2"/>
        <v>1.671182861564132</v>
      </c>
      <c r="G19" s="27">
        <f t="shared" si="2"/>
        <v>2.405280904144639</v>
      </c>
      <c r="H19" s="27">
        <f t="shared" si="2"/>
        <v>2.1141731962247867</v>
      </c>
      <c r="I19" s="27">
        <f t="shared" si="2"/>
        <v>1.9481677444251058</v>
      </c>
      <c r="J19" s="27">
        <f t="shared" si="2"/>
        <v>1.554416398282183</v>
      </c>
      <c r="K19" s="27">
        <f t="shared" si="2"/>
        <v>1.6008568329699562</v>
      </c>
      <c r="L19" s="27">
        <f t="shared" si="2"/>
        <v>1.2404105221920594</v>
      </c>
      <c r="M19" s="27">
        <f t="shared" si="2"/>
        <v>1.9777497379665481</v>
      </c>
      <c r="N19" s="27">
        <f t="shared" si="2"/>
        <v>1.9934692052345033</v>
      </c>
      <c r="O19" s="27">
        <f t="shared" si="2"/>
        <v>1.5167727099369346</v>
      </c>
      <c r="P19" s="27">
        <f t="shared" si="2"/>
        <v>1.7390617772454537</v>
      </c>
      <c r="Q19" s="28">
        <f t="shared" si="2"/>
        <v>1.5110844886507704</v>
      </c>
    </row>
    <row r="20" spans="1:19" x14ac:dyDescent="0.15">
      <c r="A20" s="62" t="s">
        <v>45</v>
      </c>
      <c r="B20" s="63"/>
      <c r="C20" s="29">
        <f>C19/AVERAGE($C$19:$Q$19)</f>
        <v>1.2893948181561501</v>
      </c>
      <c r="D20" s="30">
        <f t="shared" ref="D20:Q20" si="3">D19/AVERAGE($C$19:$Q$19)</f>
        <v>0.94855363055413544</v>
      </c>
      <c r="E20" s="30">
        <f t="shared" si="3"/>
        <v>1.136670088668122</v>
      </c>
      <c r="F20" s="30">
        <f t="shared" si="3"/>
        <v>0.91329288229339278</v>
      </c>
      <c r="G20" s="30">
        <f t="shared" si="3"/>
        <v>1.3144737061362062</v>
      </c>
      <c r="H20" s="30">
        <f t="shared" si="3"/>
        <v>1.1553848333750836</v>
      </c>
      <c r="I20" s="30">
        <f t="shared" si="3"/>
        <v>1.0646637034272528</v>
      </c>
      <c r="J20" s="30">
        <f t="shared" si="3"/>
        <v>0.84948060761139532</v>
      </c>
      <c r="K20" s="30">
        <f t="shared" si="3"/>
        <v>0.87486006752953838</v>
      </c>
      <c r="L20" s="30">
        <f t="shared" si="3"/>
        <v>0.67787800311663537</v>
      </c>
      <c r="M20" s="30">
        <f t="shared" si="3"/>
        <v>1.0808301115246659</v>
      </c>
      <c r="N20" s="30">
        <f t="shared" si="3"/>
        <v>1.0894207199490669</v>
      </c>
      <c r="O20" s="30">
        <f t="shared" si="3"/>
        <v>0.8289085245559189</v>
      </c>
      <c r="P20" s="30">
        <f t="shared" si="3"/>
        <v>0.95038836237240831</v>
      </c>
      <c r="Q20" s="31">
        <f t="shared" si="3"/>
        <v>0.82579994073002849</v>
      </c>
    </row>
  </sheetData>
  <mergeCells count="5">
    <mergeCell ref="A2:B3"/>
    <mergeCell ref="R2:R3"/>
    <mergeCell ref="S2:S3"/>
    <mergeCell ref="A19:B19"/>
    <mergeCell ref="A20:B20"/>
  </mergeCells>
  <phoneticPr fontId="3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2FC90-6D5E-4151-9B03-3B72D67D165A}">
  <sheetPr codeName="Sheet4"/>
  <dimension ref="A1:Q18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7" width="12.5" style="2" customWidth="1"/>
    <col min="18" max="25" width="18.625" style="2" customWidth="1"/>
    <col min="26" max="16384" width="9" style="2"/>
  </cols>
  <sheetData>
    <row r="1" spans="1:17" x14ac:dyDescent="0.15">
      <c r="A1" s="1" t="s">
        <v>51</v>
      </c>
    </row>
    <row r="2" spans="1:17" ht="18.75" customHeight="1" x14ac:dyDescent="0.15">
      <c r="A2" s="56"/>
      <c r="B2" s="57"/>
      <c r="C2" s="37">
        <v>1</v>
      </c>
      <c r="D2" s="38">
        <v>2</v>
      </c>
      <c r="E2" s="38">
        <v>3</v>
      </c>
      <c r="F2" s="38">
        <v>4</v>
      </c>
      <c r="G2" s="38">
        <v>5</v>
      </c>
      <c r="H2" s="38">
        <v>6</v>
      </c>
      <c r="I2" s="38">
        <v>7</v>
      </c>
      <c r="J2" s="38">
        <v>8</v>
      </c>
      <c r="K2" s="38">
        <v>9</v>
      </c>
      <c r="L2" s="38">
        <v>10</v>
      </c>
      <c r="M2" s="38">
        <v>11</v>
      </c>
      <c r="N2" s="38">
        <v>12</v>
      </c>
      <c r="O2" s="38">
        <v>13</v>
      </c>
      <c r="P2" s="38">
        <v>14</v>
      </c>
      <c r="Q2" s="40">
        <v>15</v>
      </c>
    </row>
    <row r="3" spans="1:17" x14ac:dyDescent="0.15">
      <c r="A3" s="58"/>
      <c r="B3" s="59"/>
      <c r="C3" s="43" t="s">
        <v>0</v>
      </c>
      <c r="D3" s="43" t="s">
        <v>1</v>
      </c>
      <c r="E3" s="43" t="s">
        <v>2</v>
      </c>
      <c r="F3" s="43" t="s">
        <v>3</v>
      </c>
      <c r="G3" s="43" t="s">
        <v>4</v>
      </c>
      <c r="H3" s="43" t="s">
        <v>5</v>
      </c>
      <c r="I3" s="43" t="s">
        <v>6</v>
      </c>
      <c r="J3" s="43" t="s">
        <v>7</v>
      </c>
      <c r="K3" s="43" t="s">
        <v>8</v>
      </c>
      <c r="L3" s="43" t="s">
        <v>9</v>
      </c>
      <c r="M3" s="43" t="s">
        <v>10</v>
      </c>
      <c r="N3" s="43" t="s">
        <v>11</v>
      </c>
      <c r="O3" s="43" t="s">
        <v>12</v>
      </c>
      <c r="P3" s="43" t="s">
        <v>13</v>
      </c>
      <c r="Q3" s="45" t="s">
        <v>14</v>
      </c>
    </row>
    <row r="4" spans="1:17" x14ac:dyDescent="0.15">
      <c r="A4" s="50">
        <v>1</v>
      </c>
      <c r="B4" s="6" t="s">
        <v>0</v>
      </c>
      <c r="C4" s="21">
        <f t="array" ref="C4:Q18">_xlfn.MUNIT(COUNTA(A4:A18))</f>
        <v>1</v>
      </c>
      <c r="D4" s="21">
        <v>0</v>
      </c>
      <c r="E4" s="21">
        <v>0</v>
      </c>
      <c r="F4" s="21">
        <v>0</v>
      </c>
      <c r="G4" s="21">
        <v>0</v>
      </c>
      <c r="H4" s="21">
        <v>0</v>
      </c>
      <c r="I4" s="21">
        <v>0</v>
      </c>
      <c r="J4" s="21">
        <v>0</v>
      </c>
      <c r="K4" s="21">
        <v>0</v>
      </c>
      <c r="L4" s="21">
        <v>0</v>
      </c>
      <c r="M4" s="21">
        <v>0</v>
      </c>
      <c r="N4" s="21">
        <v>0</v>
      </c>
      <c r="O4" s="21">
        <v>0</v>
      </c>
      <c r="P4" s="21">
        <v>0</v>
      </c>
      <c r="Q4" s="22">
        <v>0</v>
      </c>
    </row>
    <row r="5" spans="1:17" x14ac:dyDescent="0.15">
      <c r="A5" s="50">
        <v>2</v>
      </c>
      <c r="B5" s="6" t="s">
        <v>1</v>
      </c>
      <c r="C5" s="21">
        <v>0</v>
      </c>
      <c r="D5" s="21">
        <v>1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2">
        <v>0</v>
      </c>
    </row>
    <row r="6" spans="1:17" x14ac:dyDescent="0.15">
      <c r="A6" s="50">
        <v>3</v>
      </c>
      <c r="B6" s="6" t="s">
        <v>2</v>
      </c>
      <c r="C6" s="21">
        <v>0</v>
      </c>
      <c r="D6" s="21">
        <v>0</v>
      </c>
      <c r="E6" s="21">
        <v>1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2">
        <v>0</v>
      </c>
    </row>
    <row r="7" spans="1:17" x14ac:dyDescent="0.15">
      <c r="A7" s="50">
        <v>4</v>
      </c>
      <c r="B7" s="6" t="s">
        <v>3</v>
      </c>
      <c r="C7" s="21">
        <v>0</v>
      </c>
      <c r="D7" s="21">
        <v>0</v>
      </c>
      <c r="E7" s="21">
        <v>0</v>
      </c>
      <c r="F7" s="21">
        <v>1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21">
        <v>0</v>
      </c>
      <c r="Q7" s="22">
        <v>0</v>
      </c>
    </row>
    <row r="8" spans="1:17" x14ac:dyDescent="0.15">
      <c r="A8" s="50">
        <v>5</v>
      </c>
      <c r="B8" s="6" t="s">
        <v>4</v>
      </c>
      <c r="C8" s="21">
        <v>0</v>
      </c>
      <c r="D8" s="21">
        <v>0</v>
      </c>
      <c r="E8" s="21">
        <v>0</v>
      </c>
      <c r="F8" s="21">
        <v>0</v>
      </c>
      <c r="G8" s="21">
        <v>1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21">
        <v>0</v>
      </c>
      <c r="Q8" s="22">
        <v>0</v>
      </c>
    </row>
    <row r="9" spans="1:17" x14ac:dyDescent="0.15">
      <c r="A9" s="50">
        <v>6</v>
      </c>
      <c r="B9" s="6" t="s">
        <v>5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1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0</v>
      </c>
      <c r="Q9" s="22">
        <v>0</v>
      </c>
    </row>
    <row r="10" spans="1:17" x14ac:dyDescent="0.15">
      <c r="A10" s="50">
        <v>7</v>
      </c>
      <c r="B10" s="6" t="s">
        <v>6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1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0</v>
      </c>
      <c r="Q10" s="22">
        <v>0</v>
      </c>
    </row>
    <row r="11" spans="1:17" x14ac:dyDescent="0.15">
      <c r="A11" s="50">
        <v>8</v>
      </c>
      <c r="B11" s="6" t="s">
        <v>7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1</v>
      </c>
      <c r="K11" s="21">
        <v>0</v>
      </c>
      <c r="L11" s="21">
        <v>0</v>
      </c>
      <c r="M11" s="21">
        <v>0</v>
      </c>
      <c r="N11" s="21">
        <v>0</v>
      </c>
      <c r="O11" s="21">
        <v>0</v>
      </c>
      <c r="P11" s="21">
        <v>0</v>
      </c>
      <c r="Q11" s="22">
        <v>0</v>
      </c>
    </row>
    <row r="12" spans="1:17" x14ac:dyDescent="0.15">
      <c r="A12" s="50">
        <v>9</v>
      </c>
      <c r="B12" s="6" t="s">
        <v>8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1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Q12" s="22">
        <v>0</v>
      </c>
    </row>
    <row r="13" spans="1:17" x14ac:dyDescent="0.15">
      <c r="A13" s="50">
        <v>10</v>
      </c>
      <c r="B13" s="6" t="s">
        <v>9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1</v>
      </c>
      <c r="M13" s="21">
        <v>0</v>
      </c>
      <c r="N13" s="21">
        <v>0</v>
      </c>
      <c r="O13" s="21">
        <v>0</v>
      </c>
      <c r="P13" s="21">
        <v>0</v>
      </c>
      <c r="Q13" s="22">
        <v>0</v>
      </c>
    </row>
    <row r="14" spans="1:17" x14ac:dyDescent="0.15">
      <c r="A14" s="50">
        <v>11</v>
      </c>
      <c r="B14" s="6" t="s">
        <v>10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1</v>
      </c>
      <c r="N14" s="21">
        <v>0</v>
      </c>
      <c r="O14" s="21">
        <v>0</v>
      </c>
      <c r="P14" s="21">
        <v>0</v>
      </c>
      <c r="Q14" s="22">
        <v>0</v>
      </c>
    </row>
    <row r="15" spans="1:17" x14ac:dyDescent="0.15">
      <c r="A15" s="50">
        <v>12</v>
      </c>
      <c r="B15" s="6" t="s">
        <v>11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1</v>
      </c>
      <c r="O15" s="21">
        <v>0</v>
      </c>
      <c r="P15" s="21">
        <v>0</v>
      </c>
      <c r="Q15" s="22">
        <v>0</v>
      </c>
    </row>
    <row r="16" spans="1:17" x14ac:dyDescent="0.15">
      <c r="A16" s="50">
        <v>13</v>
      </c>
      <c r="B16" s="6" t="s">
        <v>12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1</v>
      </c>
      <c r="P16" s="21">
        <v>0</v>
      </c>
      <c r="Q16" s="22">
        <v>0</v>
      </c>
    </row>
    <row r="17" spans="1:17" x14ac:dyDescent="0.15">
      <c r="A17" s="50">
        <v>14</v>
      </c>
      <c r="B17" s="6" t="s">
        <v>13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1</v>
      </c>
      <c r="Q17" s="22">
        <v>0</v>
      </c>
    </row>
    <row r="18" spans="1:17" x14ac:dyDescent="0.15">
      <c r="A18" s="51">
        <v>15</v>
      </c>
      <c r="B18" s="5" t="s">
        <v>14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  <c r="J18" s="23">
        <v>0</v>
      </c>
      <c r="K18" s="23">
        <v>0</v>
      </c>
      <c r="L18" s="23">
        <v>0</v>
      </c>
      <c r="M18" s="23">
        <v>0</v>
      </c>
      <c r="N18" s="23">
        <v>0</v>
      </c>
      <c r="O18" s="23">
        <v>0</v>
      </c>
      <c r="P18" s="23">
        <v>0</v>
      </c>
      <c r="Q18" s="24">
        <v>1</v>
      </c>
    </row>
  </sheetData>
  <mergeCells count="1">
    <mergeCell ref="A2:B3"/>
  </mergeCells>
  <phoneticPr fontId="3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51425-6A53-4DF5-AFD5-691F29D3D5CC}">
  <sheetPr codeName="Sheet6"/>
  <dimension ref="A1:R18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7" width="12.5" style="2" customWidth="1"/>
    <col min="18" max="18" width="7.125" style="2" bestFit="1" customWidth="1"/>
    <col min="19" max="26" width="18.625" style="2" customWidth="1"/>
    <col min="27" max="16384" width="9" style="2"/>
  </cols>
  <sheetData>
    <row r="1" spans="1:18" x14ac:dyDescent="0.15">
      <c r="A1" s="1" t="s">
        <v>50</v>
      </c>
    </row>
    <row r="2" spans="1:18" ht="18.75" customHeight="1" x14ac:dyDescent="0.15">
      <c r="A2" s="56"/>
      <c r="B2" s="57"/>
      <c r="C2" s="37">
        <v>1</v>
      </c>
      <c r="D2" s="38">
        <v>2</v>
      </c>
      <c r="E2" s="38">
        <v>3</v>
      </c>
      <c r="F2" s="38">
        <v>4</v>
      </c>
      <c r="G2" s="38">
        <v>5</v>
      </c>
      <c r="H2" s="38">
        <v>6</v>
      </c>
      <c r="I2" s="38">
        <v>7</v>
      </c>
      <c r="J2" s="38">
        <v>8</v>
      </c>
      <c r="K2" s="38">
        <v>9</v>
      </c>
      <c r="L2" s="38">
        <v>10</v>
      </c>
      <c r="M2" s="38">
        <v>11</v>
      </c>
      <c r="N2" s="38">
        <v>12</v>
      </c>
      <c r="O2" s="38">
        <v>13</v>
      </c>
      <c r="P2" s="38">
        <v>14</v>
      </c>
      <c r="Q2" s="40">
        <v>15</v>
      </c>
      <c r="R2" s="64" t="s">
        <v>43</v>
      </c>
    </row>
    <row r="3" spans="1:18" x14ac:dyDescent="0.15">
      <c r="A3" s="58"/>
      <c r="B3" s="59"/>
      <c r="C3" s="43" t="s">
        <v>0</v>
      </c>
      <c r="D3" s="43" t="s">
        <v>1</v>
      </c>
      <c r="E3" s="43" t="s">
        <v>2</v>
      </c>
      <c r="F3" s="43" t="s">
        <v>3</v>
      </c>
      <c r="G3" s="43" t="s">
        <v>4</v>
      </c>
      <c r="H3" s="43" t="s">
        <v>5</v>
      </c>
      <c r="I3" s="43" t="s">
        <v>6</v>
      </c>
      <c r="J3" s="43" t="s">
        <v>7</v>
      </c>
      <c r="K3" s="43" t="s">
        <v>8</v>
      </c>
      <c r="L3" s="43" t="s">
        <v>9</v>
      </c>
      <c r="M3" s="43" t="s">
        <v>10</v>
      </c>
      <c r="N3" s="43" t="s">
        <v>11</v>
      </c>
      <c r="O3" s="43" t="s">
        <v>12</v>
      </c>
      <c r="P3" s="43" t="s">
        <v>13</v>
      </c>
      <c r="Q3" s="45" t="s">
        <v>14</v>
      </c>
      <c r="R3" s="65"/>
    </row>
    <row r="4" spans="1:18" x14ac:dyDescent="0.15">
      <c r="A4" s="50">
        <v>1</v>
      </c>
      <c r="B4" s="6" t="s">
        <v>0</v>
      </c>
      <c r="C4" s="21">
        <f t="array" ref="C4:Q18">単位行列!C4:Q18*移輸入率行列!R4:R18</f>
        <v>0.37535539673458196</v>
      </c>
      <c r="D4" s="21">
        <v>0</v>
      </c>
      <c r="E4" s="21">
        <v>0</v>
      </c>
      <c r="F4" s="21">
        <v>0</v>
      </c>
      <c r="G4" s="21">
        <v>0</v>
      </c>
      <c r="H4" s="21">
        <v>0</v>
      </c>
      <c r="I4" s="21">
        <v>0</v>
      </c>
      <c r="J4" s="21">
        <v>0</v>
      </c>
      <c r="K4" s="21">
        <v>0</v>
      </c>
      <c r="L4" s="21">
        <v>0</v>
      </c>
      <c r="M4" s="21">
        <v>0</v>
      </c>
      <c r="N4" s="21">
        <v>0</v>
      </c>
      <c r="O4" s="21">
        <v>0</v>
      </c>
      <c r="P4" s="21">
        <v>0</v>
      </c>
      <c r="Q4" s="22">
        <v>0</v>
      </c>
      <c r="R4" s="54">
        <f>ABS(SUM(生産者価格評価表!AE4:AG4)/生産者価格評価表!Z4)</f>
        <v>0.37535539673458196</v>
      </c>
    </row>
    <row r="5" spans="1:18" x14ac:dyDescent="0.15">
      <c r="A5" s="50">
        <v>2</v>
      </c>
      <c r="B5" s="6" t="s">
        <v>1</v>
      </c>
      <c r="C5" s="21">
        <v>0</v>
      </c>
      <c r="D5" s="21">
        <v>7.1826249032751838E-2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2">
        <v>0</v>
      </c>
      <c r="R5" s="54">
        <f>ABS(SUM(生産者価格評価表!AE5:AG5)/生産者価格評価表!Z5)</f>
        <v>7.1826249032751838E-2</v>
      </c>
    </row>
    <row r="6" spans="1:18" x14ac:dyDescent="0.15">
      <c r="A6" s="50">
        <v>3</v>
      </c>
      <c r="B6" s="6" t="s">
        <v>2</v>
      </c>
      <c r="C6" s="21">
        <v>0</v>
      </c>
      <c r="D6" s="21">
        <v>0</v>
      </c>
      <c r="E6" s="21">
        <v>0.28000262740571835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2">
        <v>0</v>
      </c>
      <c r="R6" s="54">
        <f>ABS(SUM(生産者価格評価表!AE6:AG6)/生産者価格評価表!Z6)</f>
        <v>0.28000262740571835</v>
      </c>
    </row>
    <row r="7" spans="1:18" x14ac:dyDescent="0.15">
      <c r="A7" s="50">
        <v>4</v>
      </c>
      <c r="B7" s="6" t="s">
        <v>3</v>
      </c>
      <c r="C7" s="21">
        <v>0</v>
      </c>
      <c r="D7" s="21">
        <v>0</v>
      </c>
      <c r="E7" s="21">
        <v>0</v>
      </c>
      <c r="F7" s="21">
        <v>0.80394764111968797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21">
        <v>0</v>
      </c>
      <c r="Q7" s="22">
        <v>0</v>
      </c>
      <c r="R7" s="54">
        <f>ABS(SUM(生産者価格評価表!AE7:AG7)/生産者価格評価表!Z7)</f>
        <v>0.80394764111968797</v>
      </c>
    </row>
    <row r="8" spans="1:18" x14ac:dyDescent="0.15">
      <c r="A8" s="50">
        <v>5</v>
      </c>
      <c r="B8" s="6" t="s">
        <v>4</v>
      </c>
      <c r="C8" s="21">
        <v>0</v>
      </c>
      <c r="D8" s="21">
        <v>0</v>
      </c>
      <c r="E8" s="21">
        <v>0</v>
      </c>
      <c r="F8" s="21">
        <v>0</v>
      </c>
      <c r="G8" s="21">
        <v>0.79419199403785701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21">
        <v>0</v>
      </c>
      <c r="Q8" s="22">
        <v>0</v>
      </c>
      <c r="R8" s="54">
        <f>ABS(SUM(生産者価格評価表!AE8:AG8)/生産者価格評価表!Z8)</f>
        <v>0.79419199403785701</v>
      </c>
    </row>
    <row r="9" spans="1:18" x14ac:dyDescent="0.15">
      <c r="A9" s="50">
        <v>6</v>
      </c>
      <c r="B9" s="6" t="s">
        <v>5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0</v>
      </c>
      <c r="Q9" s="22">
        <v>0</v>
      </c>
      <c r="R9" s="54">
        <f>ABS(SUM(生産者価格評価表!AE9:AG9)/生産者価格評価表!Z9)</f>
        <v>0</v>
      </c>
    </row>
    <row r="10" spans="1:18" x14ac:dyDescent="0.15">
      <c r="A10" s="50">
        <v>7</v>
      </c>
      <c r="B10" s="6" t="s">
        <v>6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2.0798139169144161E-2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0</v>
      </c>
      <c r="Q10" s="22">
        <v>0</v>
      </c>
      <c r="R10" s="54">
        <f>ABS(SUM(生産者価格評価表!AE10:AG10)/生産者価格評価表!Z10)</f>
        <v>2.0798139169144161E-2</v>
      </c>
    </row>
    <row r="11" spans="1:18" x14ac:dyDescent="0.15">
      <c r="A11" s="50">
        <v>8</v>
      </c>
      <c r="B11" s="6" t="s">
        <v>7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0.42933939651953368</v>
      </c>
      <c r="K11" s="21">
        <v>0</v>
      </c>
      <c r="L11" s="21">
        <v>0</v>
      </c>
      <c r="M11" s="21">
        <v>0</v>
      </c>
      <c r="N11" s="21">
        <v>0</v>
      </c>
      <c r="O11" s="21">
        <v>0</v>
      </c>
      <c r="P11" s="21">
        <v>0</v>
      </c>
      <c r="Q11" s="22">
        <v>0</v>
      </c>
      <c r="R11" s="54">
        <f>ABS(SUM(生産者価格評価表!AE11:AG11)/生産者価格評価表!Z11)</f>
        <v>0.42933939651953368</v>
      </c>
    </row>
    <row r="12" spans="1:18" x14ac:dyDescent="0.15">
      <c r="A12" s="50">
        <v>9</v>
      </c>
      <c r="B12" s="6" t="s">
        <v>8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9.1706000668650187E-2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Q12" s="22">
        <v>0</v>
      </c>
      <c r="R12" s="54">
        <f>ABS(SUM(生産者価格評価表!AE12:AG12)/生産者価格評価表!Z12)</f>
        <v>9.1706000668650187E-2</v>
      </c>
    </row>
    <row r="13" spans="1:18" x14ac:dyDescent="0.15">
      <c r="A13" s="50">
        <v>10</v>
      </c>
      <c r="B13" s="6" t="s">
        <v>9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8.6343245419555392E-6</v>
      </c>
      <c r="M13" s="21">
        <v>0</v>
      </c>
      <c r="N13" s="21">
        <v>0</v>
      </c>
      <c r="O13" s="21">
        <v>0</v>
      </c>
      <c r="P13" s="21">
        <v>0</v>
      </c>
      <c r="Q13" s="22">
        <v>0</v>
      </c>
      <c r="R13" s="54">
        <f>ABS(SUM(生産者価格評価表!AE13:AG13)/生産者価格評価表!Z13)</f>
        <v>8.6343245419555392E-6</v>
      </c>
    </row>
    <row r="14" spans="1:18" x14ac:dyDescent="0.15">
      <c r="A14" s="50">
        <v>11</v>
      </c>
      <c r="B14" s="6" t="s">
        <v>10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0.26610776998335678</v>
      </c>
      <c r="N14" s="21">
        <v>0</v>
      </c>
      <c r="O14" s="21">
        <v>0</v>
      </c>
      <c r="P14" s="21">
        <v>0</v>
      </c>
      <c r="Q14" s="22">
        <v>0</v>
      </c>
      <c r="R14" s="54">
        <f>ABS(SUM(生産者価格評価表!AE14:AG14)/生産者価格評価表!Z14)</f>
        <v>0.26610776998335678</v>
      </c>
    </row>
    <row r="15" spans="1:18" x14ac:dyDescent="0.15">
      <c r="A15" s="50">
        <v>12</v>
      </c>
      <c r="B15" s="6" t="s">
        <v>11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0.48981568112335105</v>
      </c>
      <c r="O15" s="21">
        <v>0</v>
      </c>
      <c r="P15" s="21">
        <v>0</v>
      </c>
      <c r="Q15" s="22">
        <v>0</v>
      </c>
      <c r="R15" s="54">
        <f>ABS(SUM(生産者価格評価表!AE15:AG15)/生産者価格評価表!Z15)</f>
        <v>0.48981568112335105</v>
      </c>
    </row>
    <row r="16" spans="1:18" x14ac:dyDescent="0.15">
      <c r="A16" s="50">
        <v>13</v>
      </c>
      <c r="B16" s="6" t="s">
        <v>12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1">
        <v>0</v>
      </c>
      <c r="Q16" s="22">
        <v>0</v>
      </c>
      <c r="R16" s="54">
        <f>ABS(SUM(生産者価格評価表!AE16:AG16)/生産者価格評価表!Z16)</f>
        <v>0</v>
      </c>
    </row>
    <row r="17" spans="1:18" x14ac:dyDescent="0.15">
      <c r="A17" s="50">
        <v>14</v>
      </c>
      <c r="B17" s="6" t="s">
        <v>13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0.15138227906938556</v>
      </c>
      <c r="Q17" s="22">
        <v>0</v>
      </c>
      <c r="R17" s="54">
        <f>ABS(SUM(生産者価格評価表!AE17:AG17)/生産者価格評価表!Z17)</f>
        <v>0.15138227906938556</v>
      </c>
    </row>
    <row r="18" spans="1:18" x14ac:dyDescent="0.15">
      <c r="A18" s="51">
        <v>15</v>
      </c>
      <c r="B18" s="5" t="s">
        <v>14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  <c r="J18" s="23">
        <v>0</v>
      </c>
      <c r="K18" s="23">
        <v>0</v>
      </c>
      <c r="L18" s="23">
        <v>0</v>
      </c>
      <c r="M18" s="23">
        <v>0</v>
      </c>
      <c r="N18" s="23">
        <v>0</v>
      </c>
      <c r="O18" s="23">
        <v>0</v>
      </c>
      <c r="P18" s="23">
        <v>0</v>
      </c>
      <c r="Q18" s="24">
        <v>2.5282433707062599E-3</v>
      </c>
      <c r="R18" s="55">
        <f>ABS(SUM(生産者価格評価表!AE18:AG18)/生産者価格評価表!Z18)</f>
        <v>2.5282433707062599E-3</v>
      </c>
    </row>
  </sheetData>
  <mergeCells count="2">
    <mergeCell ref="A2:B3"/>
    <mergeCell ref="R2:R3"/>
  </mergeCells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</vt:i4>
      </vt:variant>
    </vt:vector>
  </HeadingPairs>
  <TitlesOfParts>
    <vt:vector size="7" baseType="lpstr">
      <vt:lpstr>生産者価格評価表</vt:lpstr>
      <vt:lpstr>投入係数表</vt:lpstr>
      <vt:lpstr>開放型逆行列係数表</vt:lpstr>
      <vt:lpstr>閉鎖型逆行列係数表</vt:lpstr>
      <vt:lpstr>単位行列</vt:lpstr>
      <vt:lpstr>移輸入率行列</vt:lpstr>
      <vt:lpstr>生産者価格評価表!Print_Titles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田宮 朋晃</cp:lastModifiedBy>
  <dcterms:created xsi:type="dcterms:W3CDTF">2025-06-27T01:09:46Z</dcterms:created>
  <dcterms:modified xsi:type="dcterms:W3CDTF">2025-11-14T06:43:24Z</dcterms:modified>
</cp:coreProperties>
</file>